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 activeTab="1"/>
  </bookViews>
  <sheets>
    <sheet name="Calanus_tidy" sheetId="1" r:id="rId1"/>
    <sheet name="Environment_tidy" sheetId="2" r:id="rId2"/>
  </sheets>
  <calcPr calcId="144525"/>
</workbook>
</file>

<file path=xl/comments1.xml><?xml version="1.0" encoding="utf-8"?>
<comments xmlns="http://schemas.openxmlformats.org/spreadsheetml/2006/main">
  <authors>
    <author>Unick</author>
    <author>Plankton</author>
    <author>Usov N.</author>
  </authors>
  <commentList>
    <comment ref="D149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150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166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0-10 м не взята</t>
        </r>
      </text>
    </comment>
    <comment ref="D179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10-25 м плохо сохранилась</t>
        </r>
      </text>
    </comment>
    <comment ref="D408" authorId="0">
      <text>
        <r>
          <rPr>
            <b/>
            <sz val="10"/>
            <rFont val="Tahoma"/>
            <charset val="204"/>
          </rPr>
          <t>25.03 и 04.04 пробы брали в точке напротив лаб. корпуса. Затем - еще дальше в глубь губы.</t>
        </r>
      </text>
    </comment>
    <comment ref="D410" authorId="0">
      <text>
        <r>
          <rPr>
            <b/>
            <sz val="10"/>
            <rFont val="Tahoma"/>
            <charset val="204"/>
          </rPr>
          <t>с 15.04 по 29.04 пробы брали с горизонтов 0-10 и 10-25 м</t>
        </r>
      </text>
    </comment>
    <comment ref="D442" authorId="1">
      <text>
        <r>
          <rPr>
            <b/>
            <sz val="9"/>
            <rFont val="Tahoma"/>
            <charset val="204"/>
          </rPr>
          <t>Глубина в точке отбора была 30 м.</t>
        </r>
      </text>
    </comment>
    <comment ref="D634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635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651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0-10 м не взята</t>
        </r>
      </text>
    </comment>
    <comment ref="D664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10-25 м плохо сохранилась</t>
        </r>
      </text>
    </comment>
    <comment ref="D893" authorId="0">
      <text>
        <r>
          <rPr>
            <b/>
            <sz val="10"/>
            <rFont val="Tahoma"/>
            <charset val="204"/>
          </rPr>
          <t>25.03 и 04.04 пробы брали в точке напротив лаб. корпуса. Затем - еще дальше в глубь губы.</t>
        </r>
      </text>
    </comment>
    <comment ref="D895" authorId="0">
      <text>
        <r>
          <rPr>
            <b/>
            <sz val="10"/>
            <rFont val="Tahoma"/>
            <charset val="204"/>
          </rPr>
          <t>с 15.04 по 29.04 пробы брали с горизонтов 0-10 и 10-25 м</t>
        </r>
      </text>
    </comment>
    <comment ref="D927" authorId="1">
      <text>
        <r>
          <rPr>
            <b/>
            <sz val="9"/>
            <rFont val="Tahoma"/>
            <charset val="204"/>
          </rPr>
          <t>Глубина в точке отбора была 30 м.</t>
        </r>
      </text>
    </comment>
    <comment ref="D1119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1120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1136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0-10 м не взята</t>
        </r>
      </text>
    </comment>
    <comment ref="D1149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10-25 м плохо сохранилась</t>
        </r>
      </text>
    </comment>
    <comment ref="D1378" authorId="0">
      <text>
        <r>
          <rPr>
            <b/>
            <sz val="10"/>
            <rFont val="Tahoma"/>
            <charset val="204"/>
          </rPr>
          <t>25.03 и 04.04 пробы брали в точке напротив лаб. корпуса. Затем - еще дальше в глубь губы.</t>
        </r>
      </text>
    </comment>
    <comment ref="D1380" authorId="0">
      <text>
        <r>
          <rPr>
            <b/>
            <sz val="10"/>
            <rFont val="Tahoma"/>
            <charset val="204"/>
          </rPr>
          <t>с 15.04 по 29.04 пробы брали с горизонтов 0-10 и 10-25 м</t>
        </r>
      </text>
    </comment>
    <comment ref="D1412" authorId="1">
      <text>
        <r>
          <rPr>
            <b/>
            <sz val="9"/>
            <rFont val="Tahoma"/>
            <charset val="204"/>
          </rPr>
          <t>Глубина в точке отбора была 30 м.</t>
        </r>
      </text>
    </comment>
    <comment ref="B1478" authorId="1">
      <text>
        <r>
          <rPr>
            <b/>
            <sz val="9"/>
            <rFont val="Tahoma"/>
            <charset val="204"/>
          </rPr>
          <t>Plankton:</t>
        </r>
        <r>
          <rPr>
            <sz val="9"/>
            <rFont val="Tahoma"/>
            <charset val="204"/>
          </rPr>
          <t xml:space="preserve">
очень сильый ветер - сеть шла под большим углом!</t>
        </r>
      </text>
    </comment>
    <comment ref="B1511" authorId="1">
      <text>
        <r>
          <rPr>
            <b/>
            <sz val="9"/>
            <rFont val="Tahoma"/>
            <charset val="204"/>
          </rPr>
          <t>Plankton:</t>
        </r>
        <r>
          <rPr>
            <sz val="9"/>
            <rFont val="Tahoma"/>
            <charset val="204"/>
          </rPr>
          <t xml:space="preserve">
очень сильый ветер - сеть шла под большим углом!</t>
        </r>
      </text>
    </comment>
    <comment ref="B1544" authorId="1">
      <text>
        <r>
          <rPr>
            <b/>
            <sz val="9"/>
            <rFont val="Tahoma"/>
            <charset val="204"/>
          </rPr>
          <t>Plankton:</t>
        </r>
        <r>
          <rPr>
            <sz val="9"/>
            <rFont val="Tahoma"/>
            <charset val="204"/>
          </rPr>
          <t xml:space="preserve">
очень сильый ветер - сеть шла под большим углом!</t>
        </r>
      </text>
    </comment>
    <comment ref="M1545" authorId="2">
      <text>
        <r>
          <rPr>
            <b/>
            <sz val="9"/>
            <rFont val="Tahoma"/>
            <charset val="204"/>
          </rPr>
          <t>Рассчитано: N(0-50)-N(0-25)</t>
        </r>
      </text>
    </comment>
    <comment ref="B1577" authorId="1">
      <text>
        <r>
          <rPr>
            <b/>
            <sz val="9"/>
            <rFont val="Tahoma"/>
            <charset val="204"/>
          </rPr>
          <t>Plankton:</t>
        </r>
        <r>
          <rPr>
            <sz val="9"/>
            <rFont val="Tahoma"/>
            <charset val="204"/>
          </rPr>
          <t xml:space="preserve">
очень сильый ветер - сеть шла под большим углом!</t>
        </r>
      </text>
    </comment>
    <comment ref="B1610" authorId="1">
      <text>
        <r>
          <rPr>
            <b/>
            <sz val="9"/>
            <rFont val="Tahoma"/>
            <charset val="204"/>
          </rPr>
          <t>Plankton:</t>
        </r>
        <r>
          <rPr>
            <sz val="9"/>
            <rFont val="Tahoma"/>
            <charset val="204"/>
          </rPr>
          <t xml:space="preserve">
очень сильый ветер - сеть шла под большим углом!</t>
        </r>
      </text>
    </comment>
  </commentList>
</comments>
</file>

<file path=xl/comments2.xml><?xml version="1.0" encoding="utf-8"?>
<comments xmlns="http://schemas.openxmlformats.org/spreadsheetml/2006/main">
  <authors>
    <author>Unick</author>
    <author>Lenovo</author>
    <author>Plankton</author>
    <author>Usov N.</author>
  </authors>
  <commentList>
    <comment ref="D149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150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166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0-10 м не взята</t>
        </r>
      </text>
    </comment>
    <comment ref="D179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10-25 м плохо сохранилась</t>
        </r>
      </text>
    </comment>
    <comment ref="K228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СТД включился на глубине 10 м.</t>
        </r>
      </text>
    </comment>
    <comment ref="J236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СТД включился на глуб. 5 м</t>
        </r>
      </text>
    </comment>
    <comment ref="J238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СТД включился на глуб. 5 м</t>
        </r>
      </text>
    </comment>
    <comment ref="J261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СТД включился на пути вниз на глуб. 5 м</t>
        </r>
      </text>
    </comment>
    <comment ref="I300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Температура далее - с калибровочной поправкой (+0.1</t>
        </r>
        <r>
          <rPr>
            <sz val="9"/>
            <rFont val="Arial Cyr"/>
            <charset val="204"/>
          </rPr>
          <t>°</t>
        </r>
        <r>
          <rPr>
            <sz val="9"/>
            <rFont val="Tahoma"/>
            <charset val="204"/>
          </rPr>
          <t>С)</t>
        </r>
      </text>
    </comment>
    <comment ref="I328" authorId="0">
      <text>
        <r>
          <rPr>
            <b/>
            <sz val="9"/>
            <rFont val="Tahoma"/>
            <charset val="204"/>
          </rPr>
          <t>На станции работали в 4 часа утра</t>
        </r>
      </text>
    </comment>
    <comment ref="I347" authorId="1">
      <text>
        <r>
          <rPr>
            <b/>
            <sz val="9"/>
            <rFont val="Tahoma"/>
            <charset val="204"/>
          </rPr>
          <t>Lenovo:</t>
        </r>
        <r>
          <rPr>
            <sz val="9"/>
            <rFont val="Tahoma"/>
            <charset val="204"/>
          </rPr>
          <t xml:space="preserve">
12.07 - 30.07 - измерения океанологов СПбГУ</t>
        </r>
      </text>
    </comment>
    <comment ref="D408" authorId="0">
      <text>
        <r>
          <rPr>
            <b/>
            <sz val="10"/>
            <rFont val="Tahoma"/>
            <charset val="204"/>
          </rPr>
          <t>25.03 и 04.04 пробы брали в точке напротив лаб. корпуса. Затем - еще дальше в глубь губы.</t>
        </r>
      </text>
    </comment>
    <comment ref="D410" authorId="0">
      <text>
        <r>
          <rPr>
            <b/>
            <sz val="10"/>
            <rFont val="Tahoma"/>
            <charset val="204"/>
          </rPr>
          <t>с 15.04 по 29.04 пробы брали с горизонтов 0-10 и 10-25 м</t>
        </r>
      </text>
    </comment>
    <comment ref="D442" authorId="2">
      <text>
        <r>
          <rPr>
            <b/>
            <sz val="9"/>
            <rFont val="Tahoma"/>
            <charset val="204"/>
          </rPr>
          <t>Глубина в точке отбора была 30 м.</t>
        </r>
      </text>
    </comment>
    <comment ref="D634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635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651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0-10 м не взята</t>
        </r>
      </text>
    </comment>
    <comment ref="D664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10-25 м плохо сохранилась</t>
        </r>
      </text>
    </comment>
    <comment ref="I713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СТД включился на глубине 10 м.</t>
        </r>
      </text>
    </comment>
    <comment ref="J720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СТД включился на гл. 15 м</t>
        </r>
      </text>
    </comment>
    <comment ref="J726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СТД включился на глуб. 15 м</t>
        </r>
      </text>
    </comment>
    <comment ref="J741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СТД включился на глуб. 15 м</t>
        </r>
      </text>
    </comment>
    <comment ref="J742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СТД включился на пути вниз на глуб. 15 м</t>
        </r>
      </text>
    </comment>
    <comment ref="D893" authorId="0">
      <text>
        <r>
          <rPr>
            <b/>
            <sz val="10"/>
            <rFont val="Tahoma"/>
            <charset val="204"/>
          </rPr>
          <t>25.03 и 04.04 пробы брали в точке напротив лаб. корпуса. Затем - еще дальше в глубь губы.</t>
        </r>
      </text>
    </comment>
    <comment ref="D895" authorId="0">
      <text>
        <r>
          <rPr>
            <b/>
            <sz val="10"/>
            <rFont val="Tahoma"/>
            <charset val="204"/>
          </rPr>
          <t>с 15.04 по 29.04 пробы брали с горизонтов 0-10 и 10-25 м</t>
        </r>
      </text>
    </comment>
    <comment ref="D927" authorId="2">
      <text>
        <r>
          <rPr>
            <b/>
            <sz val="9"/>
            <rFont val="Tahoma"/>
            <charset val="204"/>
          </rPr>
          <t>Глубина в точке отбора была 30 м.</t>
        </r>
      </text>
    </comment>
    <comment ref="D1119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1120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1136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0-10 м не взята</t>
        </r>
      </text>
    </comment>
    <comment ref="D1149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10-25 м плохо сохранилась</t>
        </r>
      </text>
    </comment>
    <comment ref="D1378" authorId="0">
      <text>
        <r>
          <rPr>
            <b/>
            <sz val="10"/>
            <rFont val="Tahoma"/>
            <charset val="204"/>
          </rPr>
          <t>25.03 и 04.04 пробы брали в точке напротив лаб. корпуса. Затем - еще дальше в глубь губы.</t>
        </r>
      </text>
    </comment>
    <comment ref="D1380" authorId="0">
      <text>
        <r>
          <rPr>
            <b/>
            <sz val="10"/>
            <rFont val="Tahoma"/>
            <charset val="204"/>
          </rPr>
          <t>с 15.04 по 29.04 пробы брали с горизонтов 0-10 и 10-25 м</t>
        </r>
      </text>
    </comment>
    <comment ref="D1412" authorId="2">
      <text>
        <r>
          <rPr>
            <b/>
            <sz val="9"/>
            <rFont val="Tahoma"/>
            <charset val="204"/>
          </rPr>
          <t>Глубина в точке отбора была 30 м.</t>
        </r>
      </text>
    </comment>
    <comment ref="B1478" authorId="2">
      <text>
        <r>
          <rPr>
            <b/>
            <sz val="9"/>
            <rFont val="Tahoma"/>
            <charset val="204"/>
          </rPr>
          <t>Plankton:</t>
        </r>
        <r>
          <rPr>
            <sz val="9"/>
            <rFont val="Tahoma"/>
            <charset val="204"/>
          </rPr>
          <t xml:space="preserve">
очень сильый ветер - сеть шла под большим углом!</t>
        </r>
      </text>
    </comment>
    <comment ref="B1511" authorId="2">
      <text>
        <r>
          <rPr>
            <b/>
            <sz val="9"/>
            <rFont val="Tahoma"/>
            <charset val="204"/>
          </rPr>
          <t>Plankton:</t>
        </r>
        <r>
          <rPr>
            <sz val="9"/>
            <rFont val="Tahoma"/>
            <charset val="204"/>
          </rPr>
          <t xml:space="preserve">
очень сильый ветер - сеть шла под большим углом!</t>
        </r>
      </text>
    </comment>
    <comment ref="B1544" authorId="2">
      <text>
        <r>
          <rPr>
            <b/>
            <sz val="9"/>
            <rFont val="Tahoma"/>
            <charset val="204"/>
          </rPr>
          <t>Plankton:</t>
        </r>
        <r>
          <rPr>
            <sz val="9"/>
            <rFont val="Tahoma"/>
            <charset val="204"/>
          </rPr>
          <t xml:space="preserve">
очень сильый ветер - сеть шла под большим углом!</t>
        </r>
      </text>
    </comment>
    <comment ref="E1545" authorId="3">
      <text>
        <r>
          <rPr>
            <b/>
            <sz val="9"/>
            <rFont val="Tahoma"/>
            <charset val="204"/>
          </rPr>
          <t>Рассчитано: N(0-50)-N(0-25)</t>
        </r>
      </text>
    </comment>
    <comment ref="B1577" authorId="2">
      <text>
        <r>
          <rPr>
            <b/>
            <sz val="9"/>
            <rFont val="Tahoma"/>
            <charset val="204"/>
          </rPr>
          <t>Plankton:</t>
        </r>
        <r>
          <rPr>
            <sz val="9"/>
            <rFont val="Tahoma"/>
            <charset val="204"/>
          </rPr>
          <t xml:space="preserve">
очень сильый ветер - сеть шла под большим углом!</t>
        </r>
      </text>
    </comment>
    <comment ref="B1610" authorId="2">
      <text>
        <r>
          <rPr>
            <b/>
            <sz val="9"/>
            <rFont val="Tahoma"/>
            <charset val="204"/>
          </rPr>
          <t>Plankton:</t>
        </r>
        <r>
          <rPr>
            <sz val="9"/>
            <rFont val="Tahoma"/>
            <charset val="204"/>
          </rPr>
          <t xml:space="preserve">
очень сильый ветер - сеть шла под большим углом!</t>
        </r>
      </text>
    </comment>
  </commentList>
</comments>
</file>

<file path=xl/sharedStrings.xml><?xml version="1.0" encoding="utf-8"?>
<sst xmlns="http://schemas.openxmlformats.org/spreadsheetml/2006/main" count="11735" uniqueCount="61">
  <si>
    <t>Day</t>
  </si>
  <si>
    <t>Manth</t>
  </si>
  <si>
    <t>Year</t>
  </si>
  <si>
    <t>Date_text</t>
  </si>
  <si>
    <t>Female</t>
  </si>
  <si>
    <t>Male</t>
  </si>
  <si>
    <t>cop_V</t>
  </si>
  <si>
    <t>cop_IV</t>
  </si>
  <si>
    <t>cop_III</t>
  </si>
  <si>
    <t>cop II</t>
  </si>
  <si>
    <t>cop I</t>
  </si>
  <si>
    <t>nauplii</t>
  </si>
  <si>
    <t>Depth_class</t>
  </si>
  <si>
    <t>Depth</t>
  </si>
  <si>
    <t>Station</t>
  </si>
  <si>
    <t>ID</t>
  </si>
  <si>
    <t>0_10</t>
  </si>
  <si>
    <t>D1</t>
  </si>
  <si>
    <t>NA</t>
  </si>
  <si>
    <t xml:space="preserve">     12</t>
  </si>
  <si>
    <t>10_25</t>
  </si>
  <si>
    <t>25_bottom</t>
  </si>
  <si>
    <t>D3</t>
  </si>
  <si>
    <t>17.5</t>
  </si>
  <si>
    <t>25_60</t>
  </si>
  <si>
    <t>25_50</t>
  </si>
  <si>
    <t>21_41</t>
  </si>
  <si>
    <t>23_47</t>
  </si>
  <si>
    <t>51_110</t>
  </si>
  <si>
    <t>50_100</t>
  </si>
  <si>
    <t>54_100</t>
  </si>
  <si>
    <t>41_82</t>
  </si>
  <si>
    <t>47_100</t>
  </si>
  <si>
    <t>47_94</t>
  </si>
  <si>
    <t>104_180</t>
  </si>
  <si>
    <t>100_170</t>
  </si>
  <si>
    <t>101_165</t>
  </si>
  <si>
    <t>100_190</t>
  </si>
  <si>
    <t>100_180</t>
  </si>
  <si>
    <t>100_165</t>
  </si>
  <si>
    <t>100_135</t>
  </si>
  <si>
    <t>100_130</t>
  </si>
  <si>
    <t>82_123</t>
  </si>
  <si>
    <t>100_140</t>
  </si>
  <si>
    <t>100_145</t>
  </si>
  <si>
    <t>100_150</t>
  </si>
  <si>
    <t>105_180</t>
  </si>
  <si>
    <t>94_160</t>
  </si>
  <si>
    <t>Temp_1</t>
  </si>
  <si>
    <t>Temp_2</t>
  </si>
  <si>
    <t>Temp_3</t>
  </si>
  <si>
    <t>Temp</t>
  </si>
  <si>
    <t>Sal_1</t>
  </si>
  <si>
    <t>Sal_2</t>
  </si>
  <si>
    <t>Sal_3</t>
  </si>
  <si>
    <t>Sal</t>
  </si>
  <si>
    <t>Chl_1</t>
  </si>
  <si>
    <t>Chl_2</t>
  </si>
  <si>
    <t>Chl_3</t>
  </si>
  <si>
    <t>Chl</t>
  </si>
  <si>
    <t xml:space="preserve">        </t>
  </si>
</sst>
</file>

<file path=xl/styles.xml><?xml version="1.0" encoding="utf-8"?>
<styleSheet xmlns="http://schemas.openxmlformats.org/spreadsheetml/2006/main">
  <numFmts count="6">
    <numFmt numFmtId="41" formatCode="_-* #,##0_-;\-* #,##0_-;_-* &quot;-&quot;_-;_-@_-"/>
    <numFmt numFmtId="43" formatCode="_-* #,##0.00_-;\-* #,##0.00_-;_-* &quot;-&quot;??_-;_-@_-"/>
    <numFmt numFmtId="176" formatCode="_-* #,##0\ &quot;₽&quot;_-;\-* #,##0\ &quot;₽&quot;_-;_-* &quot;-&quot;\ &quot;₽&quot;_-;_-@_-"/>
    <numFmt numFmtId="177" formatCode="_-* #,##0.00\ &quot;₽&quot;_-;\-* #,##0.00\ &quot;₽&quot;_-;_-* \-??\ &quot;₽&quot;_-;_-@_-"/>
    <numFmt numFmtId="178" formatCode="0.0"/>
    <numFmt numFmtId="179" formatCode="0.000"/>
  </numFmts>
  <fonts count="29">
    <font>
      <sz val="11"/>
      <color theme="1"/>
      <name val="Calibri"/>
      <charset val="134"/>
      <scheme val="minor"/>
    </font>
    <font>
      <sz val="11"/>
      <color theme="1"/>
      <name val="Calibri"/>
      <charset val="204"/>
      <scheme val="minor"/>
    </font>
    <font>
      <sz val="10"/>
      <name val="Arial Cyr"/>
      <charset val="204"/>
    </font>
    <font>
      <sz val="10"/>
      <color indexed="8"/>
      <name val="Arial"/>
      <charset val="204"/>
    </font>
    <font>
      <sz val="10"/>
      <name val="Calibri"/>
      <charset val="204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0"/>
      <name val="Baltica"/>
      <charset val="204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9"/>
      <name val="Arial Cyr"/>
      <charset val="204"/>
    </font>
    <font>
      <b/>
      <sz val="10"/>
      <name val="Tahoma"/>
      <charset val="204"/>
    </font>
    <font>
      <sz val="9"/>
      <name val="Tahoma"/>
      <charset val="204"/>
    </font>
    <font>
      <b/>
      <sz val="9"/>
      <name val="Tahoma"/>
      <charset val="204"/>
    </font>
  </fonts>
  <fills count="4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0" fontId="14" fillId="2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1" fillId="9" borderId="21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8" borderId="20" applyNumberFormat="0" applyFon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2" borderId="14" applyNumberFormat="0" applyAlignment="0" applyProtection="0">
      <alignment vertical="center"/>
    </xf>
    <xf numFmtId="0" fontId="7" fillId="11" borderId="15" applyNumberFormat="0" applyAlignment="0" applyProtection="0">
      <alignment vertical="center"/>
    </xf>
    <xf numFmtId="0" fontId="5" fillId="9" borderId="14" applyNumberFormat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0" borderId="0"/>
    <xf numFmtId="0" fontId="18" fillId="0" borderId="0"/>
  </cellStyleXfs>
  <cellXfs count="127">
    <xf numFmtId="0" fontId="0" fillId="0" borderId="0" xfId="0">
      <alignment vertical="center"/>
    </xf>
    <xf numFmtId="0" fontId="1" fillId="2" borderId="0" xfId="0" applyFont="1" applyFill="1" applyAlignment="1"/>
    <xf numFmtId="0" fontId="1" fillId="2" borderId="1" xfId="0" applyFont="1" applyFill="1" applyBorder="1" applyAlignment="1"/>
    <xf numFmtId="0" fontId="2" fillId="2" borderId="2" xfId="0" applyFont="1" applyFill="1" applyBorder="1" applyAlignment="1"/>
    <xf numFmtId="58" fontId="2" fillId="2" borderId="3" xfId="50" applyNumberFormat="1" applyFont="1" applyFill="1" applyBorder="1" applyAlignment="1"/>
    <xf numFmtId="0" fontId="2" fillId="2" borderId="4" xfId="0" applyFont="1" applyFill="1" applyBorder="1" applyAlignment="1"/>
    <xf numFmtId="58" fontId="2" fillId="2" borderId="1" xfId="50" applyNumberFormat="1" applyFont="1" applyFill="1" applyBorder="1" applyAlignment="1"/>
    <xf numFmtId="58" fontId="2" fillId="2" borderId="1" xfId="49" applyNumberFormat="1" applyFill="1" applyBorder="1"/>
    <xf numFmtId="1" fontId="2" fillId="2" borderId="1" xfId="0" applyNumberFormat="1" applyFont="1" applyFill="1" applyBorder="1" applyAlignment="1"/>
    <xf numFmtId="58" fontId="2" fillId="2" borderId="4" xfId="0" applyNumberFormat="1" applyFont="1" applyFill="1" applyBorder="1" applyAlignment="1"/>
    <xf numFmtId="0" fontId="2" fillId="2" borderId="4" xfId="0" applyNumberFormat="1" applyFont="1" applyFill="1" applyBorder="1" applyAlignment="1"/>
    <xf numFmtId="0" fontId="2" fillId="2" borderId="1" xfId="0" applyNumberFormat="1" applyFont="1" applyFill="1" applyBorder="1" applyAlignment="1"/>
    <xf numFmtId="1" fontId="2" fillId="2" borderId="4" xfId="0" applyNumberFormat="1" applyFont="1" applyFill="1" applyBorder="1" applyAlignment="1"/>
    <xf numFmtId="49" fontId="2" fillId="2" borderId="1" xfId="0" applyNumberFormat="1" applyFont="1" applyFill="1" applyBorder="1" applyAlignment="1"/>
    <xf numFmtId="58" fontId="2" fillId="2" borderId="4" xfId="0" applyNumberFormat="1" applyFont="1" applyFill="1" applyBorder="1" applyAlignment="1">
      <alignment horizontal="right"/>
    </xf>
    <xf numFmtId="178" fontId="1" fillId="3" borderId="1" xfId="0" applyNumberFormat="1" applyFont="1" applyFill="1" applyBorder="1" applyAlignment="1"/>
    <xf numFmtId="178" fontId="1" fillId="3" borderId="0" xfId="0" applyNumberFormat="1" applyFont="1" applyFill="1" applyBorder="1" applyAlignment="1"/>
    <xf numFmtId="179" fontId="1" fillId="3" borderId="0" xfId="0" applyNumberFormat="1" applyFont="1" applyFill="1" applyAlignment="1"/>
    <xf numFmtId="2" fontId="1" fillId="3" borderId="0" xfId="0" applyNumberFormat="1" applyFont="1" applyFill="1" applyAlignment="1"/>
    <xf numFmtId="178" fontId="1" fillId="3" borderId="0" xfId="0" applyNumberFormat="1" applyFont="1" applyFill="1" applyAlignment="1"/>
    <xf numFmtId="2" fontId="1" fillId="3" borderId="0" xfId="0" applyNumberFormat="1" applyFont="1" applyFill="1" applyBorder="1" applyAlignment="1"/>
    <xf numFmtId="0" fontId="2" fillId="3" borderId="1" xfId="0" applyFont="1" applyFill="1" applyBorder="1" applyAlignment="1"/>
    <xf numFmtId="0" fontId="2" fillId="3" borderId="0" xfId="0" applyFont="1" applyFill="1" applyBorder="1" applyAlignment="1"/>
    <xf numFmtId="178" fontId="2" fillId="3" borderId="0" xfId="0" applyNumberFormat="1" applyFont="1" applyFill="1" applyBorder="1" applyAlignment="1"/>
    <xf numFmtId="178" fontId="2" fillId="3" borderId="0" xfId="0" applyNumberFormat="1" applyFont="1" applyFill="1" applyAlignment="1"/>
    <xf numFmtId="0" fontId="1" fillId="3" borderId="0" xfId="0" applyFont="1" applyFill="1" applyBorder="1" applyAlignment="1"/>
    <xf numFmtId="0" fontId="1" fillId="3" borderId="0" xfId="0" applyFont="1" applyFill="1" applyAlignment="1"/>
    <xf numFmtId="178" fontId="2" fillId="3" borderId="1" xfId="0" applyNumberFormat="1" applyFont="1" applyFill="1" applyBorder="1" applyAlignment="1"/>
    <xf numFmtId="178" fontId="1" fillId="0" borderId="0" xfId="0" applyNumberFormat="1" applyFont="1" applyFill="1" applyAlignment="1"/>
    <xf numFmtId="178" fontId="1" fillId="0" borderId="0" xfId="0" applyNumberFormat="1" applyFont="1" applyFill="1" applyBorder="1" applyAlignment="1"/>
    <xf numFmtId="0" fontId="1" fillId="0" borderId="0" xfId="0" applyFont="1" applyFill="1" applyAlignment="1"/>
    <xf numFmtId="0" fontId="1" fillId="2" borderId="5" xfId="0" applyFont="1" applyFill="1" applyBorder="1" applyAlignment="1"/>
    <xf numFmtId="1" fontId="2" fillId="2" borderId="5" xfId="0" applyNumberFormat="1" applyFont="1" applyFill="1" applyBorder="1" applyAlignment="1"/>
    <xf numFmtId="0" fontId="2" fillId="3" borderId="0" xfId="0" applyFont="1" applyFill="1" applyAlignment="1"/>
    <xf numFmtId="2" fontId="2" fillId="3" borderId="0" xfId="0" applyNumberFormat="1" applyFont="1" applyFill="1" applyAlignment="1"/>
    <xf numFmtId="0" fontId="2" fillId="2" borderId="5" xfId="0" applyFont="1" applyFill="1" applyBorder="1" applyAlignment="1"/>
    <xf numFmtId="0" fontId="2" fillId="2" borderId="4" xfId="0" applyNumberFormat="1" applyFont="1" applyFill="1" applyBorder="1" applyAlignment="1">
      <alignment horizontal="right"/>
    </xf>
    <xf numFmtId="0" fontId="2" fillId="2" borderId="1" xfId="0" applyNumberFormat="1" applyFont="1" applyFill="1" applyBorder="1" applyAlignment="1">
      <alignment horizontal="right"/>
    </xf>
    <xf numFmtId="2" fontId="2" fillId="3" borderId="1" xfId="0" applyNumberFormat="1" applyFont="1" applyFill="1" applyBorder="1" applyAlignment="1"/>
    <xf numFmtId="2" fontId="2" fillId="3" borderId="0" xfId="0" applyNumberFormat="1" applyFont="1" applyFill="1" applyBorder="1" applyAlignment="1"/>
    <xf numFmtId="0" fontId="2" fillId="0" borderId="0" xfId="0" applyFont="1" applyFill="1" applyAlignment="1"/>
    <xf numFmtId="178" fontId="2" fillId="0" borderId="0" xfId="0" applyNumberFormat="1" applyFont="1" applyFill="1" applyAlignment="1"/>
    <xf numFmtId="2" fontId="1" fillId="0" borderId="0" xfId="0" applyNumberFormat="1" applyFont="1" applyFill="1" applyAlignment="1"/>
    <xf numFmtId="2" fontId="1" fillId="4" borderId="0" xfId="0" applyNumberFormat="1" applyFont="1" applyFill="1" applyAlignment="1"/>
    <xf numFmtId="2" fontId="1" fillId="0" borderId="6" xfId="0" applyNumberFormat="1" applyFont="1" applyFill="1" applyBorder="1" applyAlignment="1"/>
    <xf numFmtId="2" fontId="2" fillId="0" borderId="0" xfId="0" applyNumberFormat="1" applyFont="1" applyFill="1" applyBorder="1" applyAlignment="1"/>
    <xf numFmtId="2" fontId="2" fillId="0" borderId="0" xfId="0" applyNumberFormat="1" applyFont="1" applyFill="1" applyAlignment="1"/>
    <xf numFmtId="2" fontId="1" fillId="0" borderId="0" xfId="0" applyNumberFormat="1" applyFont="1" applyFill="1" applyBorder="1" applyAlignment="1"/>
    <xf numFmtId="58" fontId="1" fillId="2" borderId="4" xfId="0" applyNumberFormat="1" applyFont="1" applyFill="1" applyBorder="1" applyAlignment="1"/>
    <xf numFmtId="0" fontId="1" fillId="2" borderId="4" xfId="0" applyFont="1" applyFill="1" applyBorder="1" applyAlignment="1"/>
    <xf numFmtId="0" fontId="2" fillId="2" borderId="5" xfId="0" applyNumberFormat="1" applyFont="1" applyFill="1" applyBorder="1" applyAlignment="1"/>
    <xf numFmtId="58" fontId="1" fillId="2" borderId="1" xfId="0" applyNumberFormat="1" applyFont="1" applyFill="1" applyBorder="1" applyAlignment="1"/>
    <xf numFmtId="0" fontId="1" fillId="2" borderId="0" xfId="0" applyFont="1" applyFill="1" applyBorder="1" applyAlignment="1"/>
    <xf numFmtId="178" fontId="2" fillId="5" borderId="0" xfId="0" applyNumberFormat="1" applyFont="1" applyFill="1" applyAlignment="1"/>
    <xf numFmtId="0" fontId="2" fillId="5" borderId="0" xfId="0" applyFont="1" applyFill="1" applyAlignment="1"/>
    <xf numFmtId="1" fontId="2" fillId="0" borderId="0" xfId="0" applyNumberFormat="1" applyFont="1" applyFill="1" applyBorder="1" applyAlignment="1"/>
    <xf numFmtId="0" fontId="2" fillId="2" borderId="1" xfId="0" applyFont="1" applyFill="1" applyBorder="1" applyAlignment="1"/>
    <xf numFmtId="2" fontId="1" fillId="5" borderId="0" xfId="0" applyNumberFormat="1" applyFont="1" applyFill="1" applyAlignment="1"/>
    <xf numFmtId="2" fontId="3" fillId="0" borderId="0" xfId="0" applyNumberFormat="1" applyFont="1" applyFill="1" applyAlignment="1"/>
    <xf numFmtId="58" fontId="1" fillId="6" borderId="1" xfId="0" applyNumberFormat="1" applyFont="1" applyFill="1" applyBorder="1" applyAlignment="1"/>
    <xf numFmtId="58" fontId="1" fillId="6" borderId="0" xfId="0" applyNumberFormat="1" applyFont="1" applyFill="1" applyAlignment="1"/>
    <xf numFmtId="2" fontId="0" fillId="0" borderId="0" xfId="0" applyNumberFormat="1">
      <alignment vertical="center"/>
    </xf>
    <xf numFmtId="178" fontId="1" fillId="3" borderId="5" xfId="0" applyNumberFormat="1" applyFont="1" applyFill="1" applyBorder="1" applyAlignment="1"/>
    <xf numFmtId="2" fontId="1" fillId="3" borderId="5" xfId="0" applyNumberFormat="1" applyFont="1" applyFill="1" applyBorder="1" applyAlignment="1"/>
    <xf numFmtId="0" fontId="2" fillId="3" borderId="5" xfId="0" applyFont="1" applyFill="1" applyBorder="1" applyAlignment="1"/>
    <xf numFmtId="2" fontId="2" fillId="3" borderId="5" xfId="0" applyNumberFormat="1" applyFont="1" applyFill="1" applyBorder="1" applyAlignment="1"/>
    <xf numFmtId="178" fontId="2" fillId="3" borderId="5" xfId="0" applyNumberFormat="1" applyFont="1" applyFill="1" applyBorder="1" applyAlignment="1"/>
    <xf numFmtId="0" fontId="1" fillId="3" borderId="5" xfId="0" applyFont="1" applyFill="1" applyBorder="1" applyAlignment="1"/>
    <xf numFmtId="178" fontId="1" fillId="0" borderId="5" xfId="0" applyNumberFormat="1" applyFont="1" applyFill="1" applyBorder="1" applyAlignment="1"/>
    <xf numFmtId="0" fontId="2" fillId="0" borderId="5" xfId="0" applyFont="1" applyFill="1" applyBorder="1" applyAlignment="1"/>
    <xf numFmtId="178" fontId="2" fillId="0" borderId="5" xfId="0" applyNumberFormat="1" applyFont="1" applyFill="1" applyBorder="1" applyAlignment="1"/>
    <xf numFmtId="2" fontId="1" fillId="0" borderId="5" xfId="0" applyNumberFormat="1" applyFont="1" applyFill="1" applyBorder="1" applyAlignment="1"/>
    <xf numFmtId="2" fontId="2" fillId="7" borderId="5" xfId="0" applyNumberFormat="1" applyFont="1" applyFill="1" applyBorder="1" applyAlignment="1"/>
    <xf numFmtId="2" fontId="1" fillId="4" borderId="5" xfId="0" applyNumberFormat="1" applyFont="1" applyFill="1" applyBorder="1" applyAlignment="1"/>
    <xf numFmtId="2" fontId="1" fillId="0" borderId="7" xfId="0" applyNumberFormat="1" applyFont="1" applyFill="1" applyBorder="1" applyAlignment="1"/>
    <xf numFmtId="2" fontId="2" fillId="0" borderId="5" xfId="0" applyNumberFormat="1" applyFont="1" applyFill="1" applyBorder="1" applyAlignment="1"/>
    <xf numFmtId="178" fontId="2" fillId="5" borderId="5" xfId="0" applyNumberFormat="1" applyFont="1" applyFill="1" applyBorder="1" applyAlignment="1"/>
    <xf numFmtId="2" fontId="1" fillId="5" borderId="5" xfId="0" applyNumberFormat="1" applyFont="1" applyFill="1" applyBorder="1" applyAlignment="1"/>
    <xf numFmtId="2" fontId="3" fillId="0" borderId="5" xfId="0" applyNumberFormat="1" applyFont="1" applyFill="1" applyBorder="1" applyAlignment="1"/>
    <xf numFmtId="0" fontId="1" fillId="0" borderId="5" xfId="0" applyFont="1" applyFill="1" applyBorder="1" applyAlignment="1"/>
    <xf numFmtId="0" fontId="2" fillId="2" borderId="0" xfId="50" applyNumberFormat="1" applyFont="1" applyFill="1" applyBorder="1" applyAlignment="1"/>
    <xf numFmtId="0" fontId="2" fillId="2" borderId="8" xfId="50" applyNumberFormat="1" applyFont="1" applyFill="1" applyBorder="1" applyAlignment="1"/>
    <xf numFmtId="0" fontId="2" fillId="2" borderId="9" xfId="50" applyNumberFormat="1" applyFont="1" applyFill="1" applyBorder="1" applyAlignment="1"/>
    <xf numFmtId="58" fontId="2" fillId="2" borderId="9" xfId="50" applyNumberFormat="1" applyFont="1" applyFill="1" applyBorder="1" applyAlignment="1"/>
    <xf numFmtId="0" fontId="1" fillId="2" borderId="8" xfId="0" applyFont="1" applyFill="1" applyBorder="1" applyAlignment="1"/>
    <xf numFmtId="0" fontId="1" fillId="2" borderId="9" xfId="0" applyFont="1" applyFill="1" applyBorder="1" applyAlignment="1"/>
    <xf numFmtId="58" fontId="1" fillId="2" borderId="9" xfId="0" applyNumberFormat="1" applyFont="1" applyFill="1" applyBorder="1" applyAlignment="1"/>
    <xf numFmtId="49" fontId="0" fillId="0" borderId="0" xfId="0" applyNumberFormat="1">
      <alignment vertical="center"/>
    </xf>
    <xf numFmtId="2" fontId="1" fillId="8" borderId="0" xfId="0" applyNumberFormat="1" applyFont="1" applyFill="1" applyAlignment="1"/>
    <xf numFmtId="0" fontId="1" fillId="6" borderId="0" xfId="0" applyFont="1" applyFill="1" applyAlignment="1"/>
    <xf numFmtId="1" fontId="2" fillId="0" borderId="1" xfId="50" applyNumberFormat="1" applyFont="1" applyFill="1" applyBorder="1" applyAlignment="1"/>
    <xf numFmtId="1" fontId="2" fillId="0" borderId="9" xfId="50" applyNumberFormat="1" applyFont="1" applyFill="1" applyBorder="1" applyAlignment="1"/>
    <xf numFmtId="1" fontId="2" fillId="0" borderId="1" xfId="49" applyNumberFormat="1" applyBorder="1"/>
    <xf numFmtId="1" fontId="2" fillId="0" borderId="9" xfId="49" applyNumberFormat="1" applyFont="1" applyBorder="1"/>
    <xf numFmtId="1" fontId="2" fillId="0" borderId="9" xfId="49" applyNumberFormat="1" applyBorder="1"/>
    <xf numFmtId="1" fontId="1" fillId="0" borderId="10" xfId="0" applyNumberFormat="1" applyFont="1" applyFill="1" applyBorder="1" applyAlignment="1"/>
    <xf numFmtId="1" fontId="2" fillId="0" borderId="1" xfId="49" applyNumberFormat="1" applyFont="1" applyBorder="1"/>
    <xf numFmtId="1" fontId="2" fillId="8" borderId="1" xfId="49" applyNumberFormat="1" applyFill="1" applyBorder="1"/>
    <xf numFmtId="1" fontId="1" fillId="0" borderId="11" xfId="0" applyNumberFormat="1" applyFont="1" applyFill="1" applyBorder="1" applyAlignment="1"/>
    <xf numFmtId="1" fontId="2" fillId="8" borderId="0" xfId="49" applyNumberFormat="1" applyFill="1" applyBorder="1"/>
    <xf numFmtId="0" fontId="2" fillId="0" borderId="1" xfId="49" applyBorder="1"/>
    <xf numFmtId="0" fontId="2" fillId="0" borderId="9" xfId="49" applyBorder="1"/>
    <xf numFmtId="0" fontId="2" fillId="8" borderId="1" xfId="49" applyFill="1" applyBorder="1"/>
    <xf numFmtId="0" fontId="2" fillId="0" borderId="0" xfId="49" applyBorder="1"/>
    <xf numFmtId="0" fontId="2" fillId="0" borderId="1" xfId="49" applyFill="1" applyBorder="1"/>
    <xf numFmtId="0" fontId="2" fillId="0" borderId="9" xfId="49" applyFill="1" applyBorder="1"/>
    <xf numFmtId="0" fontId="2" fillId="0" borderId="0" xfId="49" applyFill="1" applyBorder="1"/>
    <xf numFmtId="0" fontId="2" fillId="8" borderId="0" xfId="49" applyFill="1" applyBorder="1"/>
    <xf numFmtId="0" fontId="1" fillId="0" borderId="9" xfId="0" applyFont="1" applyFill="1" applyBorder="1" applyAlignment="1"/>
    <xf numFmtId="0" fontId="1" fillId="8" borderId="0" xfId="0" applyFont="1" applyFill="1" applyAlignment="1"/>
    <xf numFmtId="1" fontId="1" fillId="0" borderId="9" xfId="0" applyNumberFormat="1" applyFont="1" applyFill="1" applyBorder="1" applyAlignment="1"/>
    <xf numFmtId="1" fontId="2" fillId="0" borderId="0" xfId="50" applyNumberFormat="1" applyFont="1" applyFill="1" applyBorder="1" applyAlignment="1"/>
    <xf numFmtId="1" fontId="2" fillId="0" borderId="0" xfId="49" applyNumberFormat="1" applyFont="1" applyBorder="1"/>
    <xf numFmtId="1" fontId="2" fillId="0" borderId="0" xfId="49" applyNumberFormat="1" applyBorder="1"/>
    <xf numFmtId="1" fontId="1" fillId="0" borderId="0" xfId="0" applyNumberFormat="1" applyFont="1" applyFill="1" applyBorder="1" applyAlignment="1"/>
    <xf numFmtId="0" fontId="2" fillId="0" borderId="0" xfId="49" applyFont="1" applyBorder="1"/>
    <xf numFmtId="0" fontId="2" fillId="0" borderId="0" xfId="49" applyFont="1" applyFill="1" applyBorder="1"/>
    <xf numFmtId="0" fontId="1" fillId="0" borderId="0" xfId="0" applyFont="1" applyFill="1" applyBorder="1" applyAlignment="1"/>
    <xf numFmtId="0" fontId="4" fillId="0" borderId="0" xfId="0" applyFont="1" applyFill="1" applyAlignment="1"/>
    <xf numFmtId="1" fontId="1" fillId="0" borderId="12" xfId="0" applyNumberFormat="1" applyFont="1" applyFill="1" applyBorder="1" applyAlignment="1"/>
    <xf numFmtId="1" fontId="1" fillId="0" borderId="6" xfId="0" applyNumberFormat="1" applyFont="1" applyFill="1" applyBorder="1" applyAlignment="1"/>
    <xf numFmtId="1" fontId="2" fillId="0" borderId="13" xfId="0" applyNumberFormat="1" applyFont="1" applyFill="1" applyBorder="1" applyAlignment="1"/>
    <xf numFmtId="0" fontId="1" fillId="8" borderId="0" xfId="0" applyFont="1" applyFill="1" applyBorder="1" applyAlignment="1"/>
    <xf numFmtId="1" fontId="2" fillId="0" borderId="5" xfId="0" applyNumberFormat="1" applyFont="1" applyFill="1" applyBorder="1" applyAlignment="1"/>
    <xf numFmtId="1" fontId="1" fillId="0" borderId="0" xfId="0" applyNumberFormat="1" applyFont="1" applyFill="1" applyAlignment="1"/>
    <xf numFmtId="1" fontId="2" fillId="0" borderId="0" xfId="50" applyNumberFormat="1" applyFont="1" applyFill="1" applyBorder="1"/>
    <xf numFmtId="0" fontId="1" fillId="0" borderId="1" xfId="0" applyFont="1" applyFill="1" applyBorder="1" applyAlignment="1"/>
  </cellXfs>
  <cellStyles count="51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Примечание" xfId="14" builtinId="10"/>
    <cellStyle name="40% — Акцент4" xfId="15" builtinId="43"/>
    <cellStyle name="Открывавшаяся гиперссылка" xfId="16" builtinId="9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  <cellStyle name="Обычный_Лист1" xfId="49"/>
    <cellStyle name="Обычный_Сеть 6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621"/>
  <sheetViews>
    <sheetView zoomScale="70" zoomScaleNormal="70" workbookViewId="0">
      <pane ySplit="1" topLeftCell="A2" activePane="bottomLeft" state="frozen"/>
      <selection/>
      <selection pane="bottomLeft" activeCell="M1" sqref="M$1:P$1048576"/>
    </sheetView>
  </sheetViews>
  <sheetFormatPr defaultColWidth="10" defaultRowHeight="14.4"/>
  <sheetData>
    <row r="1" ht="15.15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s="1">
        <v>20</v>
      </c>
      <c r="B2" s="2">
        <v>6</v>
      </c>
      <c r="C2" s="3">
        <v>1998</v>
      </c>
      <c r="D2" s="4">
        <v>35966</v>
      </c>
      <c r="E2" s="90">
        <v>0</v>
      </c>
      <c r="F2" s="91">
        <v>0</v>
      </c>
      <c r="G2" s="91">
        <v>1</v>
      </c>
      <c r="H2" s="91">
        <v>0</v>
      </c>
      <c r="I2" s="91">
        <v>4</v>
      </c>
      <c r="J2" s="91">
        <v>15</v>
      </c>
      <c r="K2" s="91">
        <v>90</v>
      </c>
      <c r="L2" s="91">
        <v>135</v>
      </c>
      <c r="M2" t="s">
        <v>16</v>
      </c>
      <c r="N2">
        <v>5</v>
      </c>
      <c r="O2" t="s">
        <v>17</v>
      </c>
      <c r="P2">
        <v>1</v>
      </c>
    </row>
    <row r="3" spans="1:16">
      <c r="A3" s="1">
        <v>30</v>
      </c>
      <c r="B3" s="2">
        <v>6</v>
      </c>
      <c r="C3" s="5">
        <v>1998</v>
      </c>
      <c r="D3" s="6">
        <v>35976</v>
      </c>
      <c r="E3" s="90">
        <v>0</v>
      </c>
      <c r="F3" s="91">
        <v>0</v>
      </c>
      <c r="G3" s="91">
        <v>0</v>
      </c>
      <c r="H3" s="91">
        <v>1</v>
      </c>
      <c r="I3" s="91">
        <v>200</v>
      </c>
      <c r="J3" s="91">
        <v>800</v>
      </c>
      <c r="K3" s="91">
        <v>400</v>
      </c>
      <c r="L3" s="91">
        <v>2</v>
      </c>
      <c r="M3" t="s">
        <v>16</v>
      </c>
      <c r="N3">
        <v>5</v>
      </c>
      <c r="O3" t="s">
        <v>17</v>
      </c>
      <c r="P3">
        <v>2</v>
      </c>
    </row>
    <row r="4" spans="1:16">
      <c r="A4" s="1">
        <v>9</v>
      </c>
      <c r="B4" s="2">
        <v>7</v>
      </c>
      <c r="C4" s="5">
        <v>1998</v>
      </c>
      <c r="D4" s="6">
        <v>35985</v>
      </c>
      <c r="E4" s="90">
        <v>0</v>
      </c>
      <c r="F4" s="91">
        <v>0</v>
      </c>
      <c r="G4" s="91">
        <v>0</v>
      </c>
      <c r="H4" s="91">
        <v>0</v>
      </c>
      <c r="I4" s="91">
        <v>0</v>
      </c>
      <c r="J4" s="91">
        <v>8</v>
      </c>
      <c r="K4" s="91">
        <v>9</v>
      </c>
      <c r="L4" s="91">
        <v>1</v>
      </c>
      <c r="M4" t="s">
        <v>16</v>
      </c>
      <c r="N4">
        <v>5</v>
      </c>
      <c r="O4" t="s">
        <v>17</v>
      </c>
      <c r="P4">
        <v>3</v>
      </c>
    </row>
    <row r="5" spans="1:16">
      <c r="A5" s="1">
        <v>20</v>
      </c>
      <c r="B5" s="2">
        <v>7</v>
      </c>
      <c r="C5" s="5">
        <v>1998</v>
      </c>
      <c r="D5" s="6">
        <v>35996</v>
      </c>
      <c r="E5" s="90">
        <v>0</v>
      </c>
      <c r="F5" s="91">
        <v>0</v>
      </c>
      <c r="G5" s="91">
        <v>0</v>
      </c>
      <c r="H5" s="91">
        <v>0</v>
      </c>
      <c r="I5" s="91">
        <v>0</v>
      </c>
      <c r="J5" s="91">
        <v>0</v>
      </c>
      <c r="K5" s="91">
        <v>0</v>
      </c>
      <c r="L5" s="91">
        <v>0</v>
      </c>
      <c r="M5" t="s">
        <v>16</v>
      </c>
      <c r="N5">
        <v>5</v>
      </c>
      <c r="O5" t="s">
        <v>17</v>
      </c>
      <c r="P5">
        <v>4</v>
      </c>
    </row>
    <row r="6" spans="1:16">
      <c r="A6" s="1">
        <v>30</v>
      </c>
      <c r="B6" s="2">
        <v>7</v>
      </c>
      <c r="C6" s="5">
        <v>1998</v>
      </c>
      <c r="D6" s="6">
        <v>36006</v>
      </c>
      <c r="E6" s="90">
        <v>0</v>
      </c>
      <c r="F6" s="91">
        <v>0</v>
      </c>
      <c r="G6" s="91">
        <v>0</v>
      </c>
      <c r="H6" s="91">
        <v>0</v>
      </c>
      <c r="I6" s="91">
        <v>0</v>
      </c>
      <c r="J6" s="91">
        <v>0</v>
      </c>
      <c r="K6" s="91">
        <v>0</v>
      </c>
      <c r="L6" s="91">
        <v>0</v>
      </c>
      <c r="M6" t="s">
        <v>16</v>
      </c>
      <c r="N6">
        <v>5</v>
      </c>
      <c r="O6" t="s">
        <v>17</v>
      </c>
      <c r="P6">
        <v>5</v>
      </c>
    </row>
    <row r="7" spans="1:16">
      <c r="A7" s="1">
        <v>9</v>
      </c>
      <c r="B7" s="2">
        <v>8</v>
      </c>
      <c r="C7" s="5">
        <v>1998</v>
      </c>
      <c r="D7" s="7">
        <v>36016</v>
      </c>
      <c r="E7" s="92">
        <v>0</v>
      </c>
      <c r="F7" s="93">
        <v>0</v>
      </c>
      <c r="G7" s="93">
        <v>0</v>
      </c>
      <c r="H7" s="93">
        <v>0</v>
      </c>
      <c r="I7" s="94">
        <v>0</v>
      </c>
      <c r="J7" s="94">
        <v>0</v>
      </c>
      <c r="K7" s="94">
        <v>0</v>
      </c>
      <c r="L7" s="94">
        <v>0</v>
      </c>
      <c r="M7" t="s">
        <v>16</v>
      </c>
      <c r="N7">
        <v>5</v>
      </c>
      <c r="O7" t="s">
        <v>17</v>
      </c>
      <c r="P7">
        <v>6</v>
      </c>
    </row>
    <row r="8" spans="1:16">
      <c r="A8" s="1">
        <v>20</v>
      </c>
      <c r="B8" s="2">
        <v>8</v>
      </c>
      <c r="C8" s="5">
        <v>1998</v>
      </c>
      <c r="D8" s="7">
        <v>36027</v>
      </c>
      <c r="E8" s="92">
        <v>0</v>
      </c>
      <c r="F8" s="93">
        <v>0</v>
      </c>
      <c r="G8" s="93">
        <v>0</v>
      </c>
      <c r="H8" s="93">
        <v>0</v>
      </c>
      <c r="I8" s="94">
        <v>0</v>
      </c>
      <c r="J8" s="94">
        <v>0</v>
      </c>
      <c r="K8" s="94">
        <v>0</v>
      </c>
      <c r="L8" s="94">
        <v>0</v>
      </c>
      <c r="M8" t="s">
        <v>16</v>
      </c>
      <c r="N8">
        <v>5</v>
      </c>
      <c r="O8" t="s">
        <v>17</v>
      </c>
      <c r="P8">
        <v>7</v>
      </c>
    </row>
    <row r="9" spans="1:16">
      <c r="A9" s="1">
        <v>30</v>
      </c>
      <c r="B9" s="2">
        <v>8</v>
      </c>
      <c r="C9" s="5">
        <v>1998</v>
      </c>
      <c r="D9" s="7">
        <v>36037</v>
      </c>
      <c r="E9" s="92">
        <v>0</v>
      </c>
      <c r="F9" s="94">
        <v>0</v>
      </c>
      <c r="G9" s="94">
        <v>0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t="s">
        <v>16</v>
      </c>
      <c r="N9">
        <v>5</v>
      </c>
      <c r="O9" t="s">
        <v>17</v>
      </c>
      <c r="P9">
        <v>8</v>
      </c>
    </row>
    <row r="10" spans="1:16">
      <c r="A10" s="1">
        <v>10</v>
      </c>
      <c r="B10" s="2">
        <v>9</v>
      </c>
      <c r="C10" s="5">
        <v>1998</v>
      </c>
      <c r="D10" s="7">
        <v>36048</v>
      </c>
      <c r="E10" s="92">
        <v>0</v>
      </c>
      <c r="F10" s="94">
        <v>0</v>
      </c>
      <c r="G10" s="94">
        <v>0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t="s">
        <v>16</v>
      </c>
      <c r="N10">
        <v>5</v>
      </c>
      <c r="O10" t="s">
        <v>17</v>
      </c>
      <c r="P10">
        <v>9</v>
      </c>
    </row>
    <row r="11" spans="1:16">
      <c r="A11" s="1">
        <v>21</v>
      </c>
      <c r="B11" s="2">
        <v>9</v>
      </c>
      <c r="C11" s="5">
        <v>1998</v>
      </c>
      <c r="D11" s="7">
        <v>36059</v>
      </c>
      <c r="E11" s="92">
        <v>0</v>
      </c>
      <c r="F11" s="94">
        <v>0</v>
      </c>
      <c r="G11" s="94">
        <v>0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t="s">
        <v>16</v>
      </c>
      <c r="N11">
        <v>5</v>
      </c>
      <c r="O11" t="s">
        <v>17</v>
      </c>
      <c r="P11">
        <v>10</v>
      </c>
    </row>
    <row r="12" spans="1:16">
      <c r="A12" s="1">
        <v>30</v>
      </c>
      <c r="B12" s="2">
        <v>9</v>
      </c>
      <c r="C12" s="5">
        <v>1998</v>
      </c>
      <c r="D12" s="7">
        <v>36068</v>
      </c>
      <c r="E12" s="92">
        <v>0</v>
      </c>
      <c r="F12" s="94">
        <v>0</v>
      </c>
      <c r="G12" s="94">
        <v>0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t="s">
        <v>16</v>
      </c>
      <c r="N12">
        <v>5</v>
      </c>
      <c r="O12" t="s">
        <v>17</v>
      </c>
      <c r="P12">
        <v>11</v>
      </c>
    </row>
    <row r="13" spans="1:16">
      <c r="A13" s="1">
        <v>9</v>
      </c>
      <c r="B13" s="2">
        <v>10</v>
      </c>
      <c r="C13" s="5">
        <v>1998</v>
      </c>
      <c r="D13" s="7">
        <v>36077</v>
      </c>
      <c r="E13" s="92">
        <v>0</v>
      </c>
      <c r="F13" s="94">
        <v>0</v>
      </c>
      <c r="G13" s="94">
        <v>0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t="s">
        <v>16</v>
      </c>
      <c r="N13">
        <v>5</v>
      </c>
      <c r="O13" t="s">
        <v>17</v>
      </c>
      <c r="P13">
        <v>12</v>
      </c>
    </row>
    <row r="14" spans="1:16">
      <c r="A14" s="1">
        <v>20</v>
      </c>
      <c r="B14" s="2">
        <v>10</v>
      </c>
      <c r="C14" s="5">
        <v>1998</v>
      </c>
      <c r="D14" s="7">
        <v>36088</v>
      </c>
      <c r="E14" s="92">
        <v>0</v>
      </c>
      <c r="F14" s="94">
        <v>0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  <c r="M14" t="s">
        <v>16</v>
      </c>
      <c r="N14">
        <v>5</v>
      </c>
      <c r="O14" t="s">
        <v>17</v>
      </c>
      <c r="P14">
        <v>13</v>
      </c>
    </row>
    <row r="15" spans="1:16">
      <c r="A15" s="1">
        <v>1</v>
      </c>
      <c r="B15" s="2">
        <v>11</v>
      </c>
      <c r="C15" s="5">
        <v>1998</v>
      </c>
      <c r="D15" s="7">
        <v>36100</v>
      </c>
      <c r="E15" s="92">
        <v>0</v>
      </c>
      <c r="F15" s="94">
        <v>0</v>
      </c>
      <c r="G15" s="94">
        <v>0</v>
      </c>
      <c r="H15" s="94">
        <v>0</v>
      </c>
      <c r="I15" s="94">
        <v>0</v>
      </c>
      <c r="J15" s="94">
        <v>0</v>
      </c>
      <c r="K15" s="94">
        <v>0</v>
      </c>
      <c r="L15" s="94">
        <v>0</v>
      </c>
      <c r="M15" t="s">
        <v>16</v>
      </c>
      <c r="N15">
        <v>5</v>
      </c>
      <c r="O15" t="s">
        <v>17</v>
      </c>
      <c r="P15">
        <v>14</v>
      </c>
    </row>
    <row r="16" ht="15.15" spans="1:16">
      <c r="A16" s="1">
        <v>11</v>
      </c>
      <c r="B16" s="2">
        <v>11</v>
      </c>
      <c r="C16" s="5">
        <v>1998</v>
      </c>
      <c r="D16" s="7">
        <v>36110</v>
      </c>
      <c r="E16" s="92">
        <v>0</v>
      </c>
      <c r="F16" s="94">
        <v>0</v>
      </c>
      <c r="G16" s="94">
        <v>0</v>
      </c>
      <c r="H16" s="94">
        <v>0</v>
      </c>
      <c r="I16" s="94">
        <v>0</v>
      </c>
      <c r="J16" s="94">
        <v>0</v>
      </c>
      <c r="K16" s="94">
        <v>0</v>
      </c>
      <c r="L16" s="94">
        <v>0</v>
      </c>
      <c r="M16" t="s">
        <v>16</v>
      </c>
      <c r="N16">
        <v>5</v>
      </c>
      <c r="O16" t="s">
        <v>17</v>
      </c>
      <c r="P16">
        <v>15</v>
      </c>
    </row>
    <row r="17" spans="1:16">
      <c r="A17" s="1">
        <v>26</v>
      </c>
      <c r="B17" s="8">
        <v>1</v>
      </c>
      <c r="C17" s="5">
        <v>1999</v>
      </c>
      <c r="D17" s="9">
        <v>36186</v>
      </c>
      <c r="E17" s="95">
        <v>0</v>
      </c>
      <c r="F17" s="95">
        <v>0</v>
      </c>
      <c r="G17" s="95">
        <v>0</v>
      </c>
      <c r="H17" s="95">
        <v>0</v>
      </c>
      <c r="I17" s="95">
        <v>0</v>
      </c>
      <c r="J17" s="95">
        <v>0</v>
      </c>
      <c r="K17" s="95">
        <v>0</v>
      </c>
      <c r="L17" s="98">
        <v>0</v>
      </c>
      <c r="M17" t="s">
        <v>16</v>
      </c>
      <c r="N17">
        <v>5</v>
      </c>
      <c r="O17" t="s">
        <v>17</v>
      </c>
      <c r="P17">
        <v>16</v>
      </c>
    </row>
    <row r="18" spans="1:16">
      <c r="A18" s="1">
        <v>10</v>
      </c>
      <c r="B18" s="8">
        <v>2</v>
      </c>
      <c r="C18" s="5">
        <v>1999</v>
      </c>
      <c r="D18" s="9">
        <v>36201</v>
      </c>
      <c r="E18" s="92">
        <v>0</v>
      </c>
      <c r="F18" s="94">
        <v>0</v>
      </c>
      <c r="G18" s="94">
        <v>0</v>
      </c>
      <c r="H18" s="94">
        <v>0</v>
      </c>
      <c r="I18" s="94">
        <v>0</v>
      </c>
      <c r="J18" s="94">
        <v>0</v>
      </c>
      <c r="K18" s="94">
        <v>0</v>
      </c>
      <c r="L18" s="94">
        <v>0</v>
      </c>
      <c r="M18" t="s">
        <v>16</v>
      </c>
      <c r="N18">
        <v>5</v>
      </c>
      <c r="O18" t="s">
        <v>17</v>
      </c>
      <c r="P18">
        <v>17</v>
      </c>
    </row>
    <row r="19" spans="1:16">
      <c r="A19" s="1">
        <v>17</v>
      </c>
      <c r="B19" s="8">
        <v>3</v>
      </c>
      <c r="C19" s="5">
        <v>1999</v>
      </c>
      <c r="D19" s="9">
        <v>36236</v>
      </c>
      <c r="E19" s="92">
        <v>0</v>
      </c>
      <c r="F19" s="94">
        <v>0</v>
      </c>
      <c r="G19" s="94">
        <v>0</v>
      </c>
      <c r="H19" s="94">
        <v>0</v>
      </c>
      <c r="I19" s="94">
        <v>0</v>
      </c>
      <c r="J19" s="94">
        <v>0</v>
      </c>
      <c r="K19" s="94">
        <v>0</v>
      </c>
      <c r="L19" s="94">
        <v>0</v>
      </c>
      <c r="M19" t="s">
        <v>16</v>
      </c>
      <c r="N19">
        <v>5</v>
      </c>
      <c r="O19" t="s">
        <v>17</v>
      </c>
      <c r="P19">
        <v>18</v>
      </c>
    </row>
    <row r="20" spans="1:16">
      <c r="A20" s="1">
        <v>7</v>
      </c>
      <c r="B20" s="8">
        <v>4</v>
      </c>
      <c r="C20" s="5">
        <v>1999</v>
      </c>
      <c r="D20" s="9">
        <v>36257</v>
      </c>
      <c r="E20" s="92">
        <v>3</v>
      </c>
      <c r="F20" s="94">
        <v>0</v>
      </c>
      <c r="G20" s="94">
        <v>0</v>
      </c>
      <c r="H20" s="94">
        <v>4</v>
      </c>
      <c r="I20" s="94">
        <v>0</v>
      </c>
      <c r="J20" s="94">
        <v>0</v>
      </c>
      <c r="K20" s="94">
        <v>0</v>
      </c>
      <c r="L20" s="94">
        <v>0</v>
      </c>
      <c r="M20" t="s">
        <v>16</v>
      </c>
      <c r="N20">
        <v>5</v>
      </c>
      <c r="O20" t="s">
        <v>17</v>
      </c>
      <c r="P20">
        <v>19</v>
      </c>
    </row>
    <row r="21" spans="1:16">
      <c r="A21" s="1">
        <v>22</v>
      </c>
      <c r="B21" s="8">
        <v>5</v>
      </c>
      <c r="C21" s="5">
        <v>1999</v>
      </c>
      <c r="D21" s="9">
        <v>36302</v>
      </c>
      <c r="E21" s="92">
        <v>6</v>
      </c>
      <c r="F21" s="94">
        <v>0</v>
      </c>
      <c r="G21" s="94">
        <v>42</v>
      </c>
      <c r="H21" s="94">
        <v>117</v>
      </c>
      <c r="I21" s="94">
        <v>0</v>
      </c>
      <c r="J21" s="94">
        <v>0</v>
      </c>
      <c r="K21" s="94">
        <v>0</v>
      </c>
      <c r="L21" s="94">
        <v>0</v>
      </c>
      <c r="M21" t="s">
        <v>16</v>
      </c>
      <c r="N21">
        <v>5</v>
      </c>
      <c r="O21" t="s">
        <v>17</v>
      </c>
      <c r="P21">
        <v>20</v>
      </c>
    </row>
    <row r="22" spans="1:16">
      <c r="A22" s="1">
        <v>1</v>
      </c>
      <c r="B22" s="8">
        <v>6</v>
      </c>
      <c r="C22" s="5">
        <v>1999</v>
      </c>
      <c r="D22" s="9">
        <v>36312</v>
      </c>
      <c r="E22" s="92">
        <v>1</v>
      </c>
      <c r="F22" s="94">
        <v>0</v>
      </c>
      <c r="G22" s="94">
        <v>70</v>
      </c>
      <c r="H22" s="94">
        <v>25</v>
      </c>
      <c r="I22" s="94">
        <v>1</v>
      </c>
      <c r="J22" s="94">
        <v>0</v>
      </c>
      <c r="K22" s="94">
        <v>0</v>
      </c>
      <c r="L22" s="94">
        <v>0</v>
      </c>
      <c r="M22" t="s">
        <v>16</v>
      </c>
      <c r="N22">
        <v>5</v>
      </c>
      <c r="O22" t="s">
        <v>17</v>
      </c>
      <c r="P22">
        <v>21</v>
      </c>
    </row>
    <row r="23" spans="1:16">
      <c r="A23" s="1">
        <v>10</v>
      </c>
      <c r="B23" s="8">
        <v>6</v>
      </c>
      <c r="C23" s="5">
        <v>1999</v>
      </c>
      <c r="D23" s="9">
        <v>36321</v>
      </c>
      <c r="E23" s="92">
        <v>1</v>
      </c>
      <c r="F23" s="94">
        <v>0</v>
      </c>
      <c r="G23" s="94">
        <v>74</v>
      </c>
      <c r="H23" s="94">
        <v>0</v>
      </c>
      <c r="I23" s="94">
        <v>0</v>
      </c>
      <c r="J23" s="94">
        <v>0</v>
      </c>
      <c r="K23" s="94">
        <v>0</v>
      </c>
      <c r="L23" s="94">
        <v>700</v>
      </c>
      <c r="M23" t="s">
        <v>16</v>
      </c>
      <c r="N23">
        <v>5</v>
      </c>
      <c r="O23" t="s">
        <v>17</v>
      </c>
      <c r="P23">
        <v>22</v>
      </c>
    </row>
    <row r="24" spans="1:16">
      <c r="A24" s="1">
        <v>21</v>
      </c>
      <c r="B24" s="8">
        <v>6</v>
      </c>
      <c r="C24" s="5">
        <v>1999</v>
      </c>
      <c r="D24" s="9">
        <v>36332</v>
      </c>
      <c r="E24" s="92">
        <v>0</v>
      </c>
      <c r="F24" s="94">
        <v>0</v>
      </c>
      <c r="G24" s="94">
        <v>44</v>
      </c>
      <c r="H24" s="94">
        <v>0</v>
      </c>
      <c r="I24" s="94">
        <v>1</v>
      </c>
      <c r="J24" s="94">
        <v>1</v>
      </c>
      <c r="K24" s="94">
        <v>1</v>
      </c>
      <c r="L24" s="94">
        <v>0</v>
      </c>
      <c r="M24" t="s">
        <v>16</v>
      </c>
      <c r="N24">
        <v>5</v>
      </c>
      <c r="O24" t="s">
        <v>17</v>
      </c>
      <c r="P24">
        <v>23</v>
      </c>
    </row>
    <row r="25" spans="1:16">
      <c r="A25" s="1">
        <v>1</v>
      </c>
      <c r="B25" s="8">
        <v>7</v>
      </c>
      <c r="C25" s="5">
        <v>1999</v>
      </c>
      <c r="D25" s="9">
        <v>36342</v>
      </c>
      <c r="E25" s="92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4">
        <v>400</v>
      </c>
      <c r="M25" t="s">
        <v>16</v>
      </c>
      <c r="N25">
        <v>5</v>
      </c>
      <c r="O25" t="s">
        <v>17</v>
      </c>
      <c r="P25">
        <v>24</v>
      </c>
    </row>
    <row r="26" spans="1:16">
      <c r="A26" s="1">
        <v>10</v>
      </c>
      <c r="B26" s="8">
        <v>7</v>
      </c>
      <c r="C26" s="5">
        <v>1999</v>
      </c>
      <c r="D26" s="9">
        <v>36351</v>
      </c>
      <c r="E26" s="92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4">
        <v>0</v>
      </c>
      <c r="M26" t="s">
        <v>16</v>
      </c>
      <c r="N26">
        <v>5</v>
      </c>
      <c r="O26" t="s">
        <v>17</v>
      </c>
      <c r="P26">
        <v>25</v>
      </c>
    </row>
    <row r="27" spans="1:16">
      <c r="A27" s="1">
        <v>20</v>
      </c>
      <c r="B27" s="8">
        <v>7</v>
      </c>
      <c r="C27" s="5">
        <v>1999</v>
      </c>
      <c r="D27" s="9">
        <v>36361</v>
      </c>
      <c r="E27" s="92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4">
        <v>0</v>
      </c>
      <c r="M27" t="s">
        <v>16</v>
      </c>
      <c r="N27">
        <v>5</v>
      </c>
      <c r="O27" t="s">
        <v>17</v>
      </c>
      <c r="P27">
        <v>26</v>
      </c>
    </row>
    <row r="28" spans="1:16">
      <c r="A28" s="1">
        <v>31</v>
      </c>
      <c r="B28" s="8">
        <v>7</v>
      </c>
      <c r="C28" s="5">
        <v>1999</v>
      </c>
      <c r="D28" s="9">
        <v>36372</v>
      </c>
      <c r="E28" s="92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4">
        <v>0</v>
      </c>
      <c r="M28" t="s">
        <v>16</v>
      </c>
      <c r="N28">
        <v>5</v>
      </c>
      <c r="O28" t="s">
        <v>17</v>
      </c>
      <c r="P28">
        <v>27</v>
      </c>
    </row>
    <row r="29" spans="1:16">
      <c r="A29" s="1">
        <v>10</v>
      </c>
      <c r="B29" s="8">
        <v>8</v>
      </c>
      <c r="C29" s="5">
        <v>1999</v>
      </c>
      <c r="D29" s="9">
        <v>36382</v>
      </c>
      <c r="E29" s="92">
        <v>0</v>
      </c>
      <c r="F29" s="94">
        <v>0</v>
      </c>
      <c r="G29" s="94">
        <v>0</v>
      </c>
      <c r="H29" s="94">
        <v>0</v>
      </c>
      <c r="I29" s="94">
        <v>0</v>
      </c>
      <c r="J29" s="94">
        <v>0</v>
      </c>
      <c r="K29" s="94">
        <v>0</v>
      </c>
      <c r="L29" s="94">
        <v>0</v>
      </c>
      <c r="M29" t="s">
        <v>16</v>
      </c>
      <c r="N29">
        <v>5</v>
      </c>
      <c r="O29" t="s">
        <v>17</v>
      </c>
      <c r="P29">
        <v>28</v>
      </c>
    </row>
    <row r="30" spans="1:16">
      <c r="A30" s="1">
        <v>19</v>
      </c>
      <c r="B30" s="8">
        <v>8</v>
      </c>
      <c r="C30" s="5">
        <v>1999</v>
      </c>
      <c r="D30" s="9">
        <v>36391</v>
      </c>
      <c r="E30" s="92">
        <v>0</v>
      </c>
      <c r="F30" s="94">
        <v>0</v>
      </c>
      <c r="G30" s="94">
        <v>0</v>
      </c>
      <c r="H30" s="94">
        <v>0</v>
      </c>
      <c r="I30" s="94">
        <v>0</v>
      </c>
      <c r="J30" s="94">
        <v>0</v>
      </c>
      <c r="K30" s="94">
        <v>0</v>
      </c>
      <c r="L30" s="94">
        <v>0</v>
      </c>
      <c r="M30" t="s">
        <v>16</v>
      </c>
      <c r="N30">
        <v>5</v>
      </c>
      <c r="O30" t="s">
        <v>17</v>
      </c>
      <c r="P30">
        <v>29</v>
      </c>
    </row>
    <row r="31" spans="1:16">
      <c r="A31" s="1">
        <v>30</v>
      </c>
      <c r="B31" s="8">
        <v>8</v>
      </c>
      <c r="C31" s="5">
        <v>1999</v>
      </c>
      <c r="D31" s="9">
        <v>36402</v>
      </c>
      <c r="E31" s="92">
        <v>0</v>
      </c>
      <c r="F31" s="94">
        <v>0</v>
      </c>
      <c r="G31" s="94">
        <v>0</v>
      </c>
      <c r="H31" s="94">
        <v>0</v>
      </c>
      <c r="I31" s="94">
        <v>0</v>
      </c>
      <c r="J31" s="94">
        <v>0</v>
      </c>
      <c r="K31" s="94">
        <v>0</v>
      </c>
      <c r="L31" s="94">
        <v>0</v>
      </c>
      <c r="M31" t="s">
        <v>16</v>
      </c>
      <c r="N31">
        <v>5</v>
      </c>
      <c r="O31" t="s">
        <v>17</v>
      </c>
      <c r="P31">
        <v>30</v>
      </c>
    </row>
    <row r="32" spans="1:16">
      <c r="A32" s="1">
        <v>9</v>
      </c>
      <c r="B32" s="8">
        <v>9</v>
      </c>
      <c r="C32" s="5">
        <v>1999</v>
      </c>
      <c r="D32" s="9">
        <v>36412</v>
      </c>
      <c r="E32" s="92">
        <v>0</v>
      </c>
      <c r="F32" s="94">
        <v>0</v>
      </c>
      <c r="G32" s="94">
        <v>0</v>
      </c>
      <c r="H32" s="94">
        <v>0</v>
      </c>
      <c r="I32" s="94">
        <v>0</v>
      </c>
      <c r="J32" s="94">
        <v>0</v>
      </c>
      <c r="K32" s="94">
        <v>0</v>
      </c>
      <c r="L32" s="94">
        <v>0</v>
      </c>
      <c r="M32" t="s">
        <v>16</v>
      </c>
      <c r="N32">
        <v>5</v>
      </c>
      <c r="O32" t="s">
        <v>17</v>
      </c>
      <c r="P32">
        <v>31</v>
      </c>
    </row>
    <row r="33" spans="1:16">
      <c r="A33" s="1">
        <v>20</v>
      </c>
      <c r="B33" s="8">
        <v>9</v>
      </c>
      <c r="C33" s="5">
        <v>1999</v>
      </c>
      <c r="D33" s="9">
        <v>36423</v>
      </c>
      <c r="E33" s="92">
        <v>0</v>
      </c>
      <c r="F33" s="94">
        <v>0</v>
      </c>
      <c r="G33" s="94">
        <v>0</v>
      </c>
      <c r="H33" s="94">
        <v>0</v>
      </c>
      <c r="I33" s="94">
        <v>0</v>
      </c>
      <c r="J33" s="94">
        <v>0</v>
      </c>
      <c r="K33" s="94">
        <v>0</v>
      </c>
      <c r="L33" s="94">
        <v>0</v>
      </c>
      <c r="M33" t="s">
        <v>16</v>
      </c>
      <c r="N33">
        <v>5</v>
      </c>
      <c r="O33" t="s">
        <v>17</v>
      </c>
      <c r="P33">
        <v>32</v>
      </c>
    </row>
    <row r="34" spans="1:16">
      <c r="A34" s="1">
        <v>29</v>
      </c>
      <c r="B34" s="8">
        <v>9</v>
      </c>
      <c r="C34" s="5">
        <v>1999</v>
      </c>
      <c r="D34" s="9">
        <v>36432</v>
      </c>
      <c r="E34" s="92">
        <v>0</v>
      </c>
      <c r="F34" s="94">
        <v>0</v>
      </c>
      <c r="G34" s="94">
        <v>0</v>
      </c>
      <c r="H34" s="94">
        <v>0</v>
      </c>
      <c r="I34" s="94">
        <v>0</v>
      </c>
      <c r="J34" s="94">
        <v>0</v>
      </c>
      <c r="K34" s="94">
        <v>0</v>
      </c>
      <c r="L34" s="94">
        <v>0</v>
      </c>
      <c r="M34" t="s">
        <v>16</v>
      </c>
      <c r="N34">
        <v>5</v>
      </c>
      <c r="O34" t="s">
        <v>17</v>
      </c>
      <c r="P34">
        <v>33</v>
      </c>
    </row>
    <row r="35" spans="1:16">
      <c r="A35" s="1">
        <v>11</v>
      </c>
      <c r="B35" s="8">
        <v>10</v>
      </c>
      <c r="C35" s="5">
        <v>1999</v>
      </c>
      <c r="D35" s="9">
        <v>36444</v>
      </c>
      <c r="E35" s="92">
        <v>0</v>
      </c>
      <c r="F35" s="94">
        <v>0</v>
      </c>
      <c r="G35" s="94">
        <v>0</v>
      </c>
      <c r="H35" s="94">
        <v>0</v>
      </c>
      <c r="I35" s="94">
        <v>0</v>
      </c>
      <c r="J35" s="94">
        <v>0</v>
      </c>
      <c r="K35" s="94">
        <v>0</v>
      </c>
      <c r="L35" s="94">
        <v>0</v>
      </c>
      <c r="M35" t="s">
        <v>16</v>
      </c>
      <c r="N35">
        <v>5</v>
      </c>
      <c r="O35" t="s">
        <v>17</v>
      </c>
      <c r="P35">
        <v>34</v>
      </c>
    </row>
    <row r="36" spans="1:16">
      <c r="A36" s="1">
        <v>20</v>
      </c>
      <c r="B36" s="8">
        <v>10</v>
      </c>
      <c r="C36" s="5">
        <v>1999</v>
      </c>
      <c r="D36" s="9">
        <v>36453</v>
      </c>
      <c r="E36" s="92">
        <v>0</v>
      </c>
      <c r="F36" s="94">
        <v>0</v>
      </c>
      <c r="G36" s="94">
        <v>0</v>
      </c>
      <c r="H36" s="94">
        <v>0</v>
      </c>
      <c r="I36" s="94">
        <v>0</v>
      </c>
      <c r="J36" s="94">
        <v>0</v>
      </c>
      <c r="K36" s="94">
        <v>0</v>
      </c>
      <c r="L36" s="94">
        <v>0</v>
      </c>
      <c r="M36" t="s">
        <v>16</v>
      </c>
      <c r="N36">
        <v>5</v>
      </c>
      <c r="O36" t="s">
        <v>17</v>
      </c>
      <c r="P36">
        <v>35</v>
      </c>
    </row>
    <row r="37" spans="1:16">
      <c r="A37" s="1">
        <v>30</v>
      </c>
      <c r="B37" s="8">
        <v>10</v>
      </c>
      <c r="C37" s="5">
        <v>1999</v>
      </c>
      <c r="D37" s="9">
        <v>36463</v>
      </c>
      <c r="E37" s="92">
        <v>0</v>
      </c>
      <c r="F37" s="94">
        <v>0</v>
      </c>
      <c r="G37" s="94">
        <v>0</v>
      </c>
      <c r="H37" s="94">
        <v>0</v>
      </c>
      <c r="I37" s="94">
        <v>0</v>
      </c>
      <c r="J37" s="94">
        <v>0</v>
      </c>
      <c r="K37" s="94">
        <v>0</v>
      </c>
      <c r="L37" s="94">
        <v>0</v>
      </c>
      <c r="M37" t="s">
        <v>16</v>
      </c>
      <c r="N37">
        <v>5</v>
      </c>
      <c r="O37" t="s">
        <v>17</v>
      </c>
      <c r="P37">
        <v>36</v>
      </c>
    </row>
    <row r="38" spans="1:16">
      <c r="A38" s="1">
        <v>15</v>
      </c>
      <c r="B38" s="8">
        <v>11</v>
      </c>
      <c r="C38" s="5">
        <v>1999</v>
      </c>
      <c r="D38" s="9">
        <v>36479</v>
      </c>
      <c r="E38" s="92">
        <v>0</v>
      </c>
      <c r="F38" s="94">
        <v>0</v>
      </c>
      <c r="G38" s="94">
        <v>0</v>
      </c>
      <c r="H38" s="94">
        <v>0</v>
      </c>
      <c r="I38" s="94">
        <v>0</v>
      </c>
      <c r="J38" s="94">
        <v>0</v>
      </c>
      <c r="K38" s="94">
        <v>0</v>
      </c>
      <c r="L38" s="94">
        <v>0</v>
      </c>
      <c r="M38" t="s">
        <v>16</v>
      </c>
      <c r="N38">
        <v>5</v>
      </c>
      <c r="O38" t="s">
        <v>17</v>
      </c>
      <c r="P38">
        <v>37</v>
      </c>
    </row>
    <row r="39" spans="1:16">
      <c r="A39" s="1">
        <v>27</v>
      </c>
      <c r="B39" s="8">
        <v>11</v>
      </c>
      <c r="C39" s="5">
        <v>1999</v>
      </c>
      <c r="D39" s="9">
        <v>36491</v>
      </c>
      <c r="E39" s="92">
        <v>0</v>
      </c>
      <c r="F39" s="94">
        <v>0</v>
      </c>
      <c r="G39" s="94">
        <v>0</v>
      </c>
      <c r="H39" s="94">
        <v>0</v>
      </c>
      <c r="I39" s="94">
        <v>0</v>
      </c>
      <c r="J39" s="94">
        <v>0</v>
      </c>
      <c r="K39" s="94">
        <v>0</v>
      </c>
      <c r="L39" s="94">
        <v>0</v>
      </c>
      <c r="M39" t="s">
        <v>16</v>
      </c>
      <c r="N39">
        <v>5</v>
      </c>
      <c r="O39" t="s">
        <v>17</v>
      </c>
      <c r="P39">
        <v>38</v>
      </c>
    </row>
    <row r="40" spans="1:16">
      <c r="A40" s="10">
        <v>13</v>
      </c>
      <c r="B40" s="11">
        <v>3</v>
      </c>
      <c r="C40" s="12">
        <v>2000</v>
      </c>
      <c r="D40" s="9">
        <v>36598</v>
      </c>
      <c r="E40" s="92">
        <v>2</v>
      </c>
      <c r="F40" s="94">
        <v>0</v>
      </c>
      <c r="G40" s="94">
        <v>0</v>
      </c>
      <c r="H40" s="94">
        <v>0</v>
      </c>
      <c r="I40" s="94">
        <v>0</v>
      </c>
      <c r="J40" s="94">
        <v>0</v>
      </c>
      <c r="K40" s="94">
        <v>0</v>
      </c>
      <c r="L40" s="94">
        <v>0</v>
      </c>
      <c r="M40" t="s">
        <v>16</v>
      </c>
      <c r="N40">
        <v>5</v>
      </c>
      <c r="O40" t="s">
        <v>17</v>
      </c>
      <c r="P40">
        <v>39</v>
      </c>
    </row>
    <row r="41" spans="1:16">
      <c r="A41" s="10">
        <v>17</v>
      </c>
      <c r="B41" s="11">
        <v>4</v>
      </c>
      <c r="C41" s="12">
        <v>2000</v>
      </c>
      <c r="D41" s="9">
        <v>36633</v>
      </c>
      <c r="E41" s="92">
        <v>2</v>
      </c>
      <c r="F41" s="94">
        <v>0</v>
      </c>
      <c r="G41" s="94">
        <v>0</v>
      </c>
      <c r="H41" s="94">
        <v>4</v>
      </c>
      <c r="I41" s="94">
        <v>0</v>
      </c>
      <c r="J41" s="94">
        <v>0</v>
      </c>
      <c r="K41" s="94">
        <v>0</v>
      </c>
      <c r="L41" s="94">
        <v>0</v>
      </c>
      <c r="M41" t="s">
        <v>16</v>
      </c>
      <c r="N41">
        <v>5</v>
      </c>
      <c r="O41" t="s">
        <v>17</v>
      </c>
      <c r="P41">
        <v>40</v>
      </c>
    </row>
    <row r="42" spans="1:16">
      <c r="A42" s="10">
        <v>11</v>
      </c>
      <c r="B42" s="11">
        <v>5</v>
      </c>
      <c r="C42" s="12">
        <v>2000</v>
      </c>
      <c r="D42" s="9">
        <v>36657</v>
      </c>
      <c r="E42" s="92">
        <v>2</v>
      </c>
      <c r="F42" s="94">
        <v>0</v>
      </c>
      <c r="G42" s="94">
        <v>3</v>
      </c>
      <c r="H42" s="94">
        <v>3</v>
      </c>
      <c r="I42" s="94">
        <v>0</v>
      </c>
      <c r="J42" s="94">
        <v>0</v>
      </c>
      <c r="K42" s="94">
        <v>0</v>
      </c>
      <c r="L42" s="94">
        <v>2400</v>
      </c>
      <c r="M42" t="s">
        <v>16</v>
      </c>
      <c r="N42">
        <v>5</v>
      </c>
      <c r="O42" t="s">
        <v>17</v>
      </c>
      <c r="P42">
        <v>41</v>
      </c>
    </row>
    <row r="43" spans="1:16">
      <c r="A43" s="10">
        <v>20</v>
      </c>
      <c r="B43" s="11">
        <v>5</v>
      </c>
      <c r="C43" s="12">
        <v>2000</v>
      </c>
      <c r="D43" s="9">
        <v>36666</v>
      </c>
      <c r="E43" s="92">
        <v>0</v>
      </c>
      <c r="F43" s="94">
        <v>0</v>
      </c>
      <c r="G43" s="94">
        <v>5</v>
      </c>
      <c r="H43" s="94">
        <v>0</v>
      </c>
      <c r="I43" s="94">
        <v>0</v>
      </c>
      <c r="J43" s="94">
        <v>0</v>
      </c>
      <c r="K43" s="94">
        <v>1</v>
      </c>
      <c r="L43" s="94">
        <v>6300</v>
      </c>
      <c r="M43" t="s">
        <v>16</v>
      </c>
      <c r="N43">
        <v>5</v>
      </c>
      <c r="O43" t="s">
        <v>17</v>
      </c>
      <c r="P43">
        <v>42</v>
      </c>
    </row>
    <row r="44" spans="1:16">
      <c r="A44" s="10">
        <v>30</v>
      </c>
      <c r="B44" s="11">
        <v>5</v>
      </c>
      <c r="C44" s="12">
        <v>2000</v>
      </c>
      <c r="D44" s="9">
        <v>36676</v>
      </c>
      <c r="E44" s="96">
        <v>0</v>
      </c>
      <c r="F44" s="94">
        <v>0</v>
      </c>
      <c r="G44" s="94">
        <v>0</v>
      </c>
      <c r="H44" s="94">
        <v>60</v>
      </c>
      <c r="I44" s="94">
        <v>100</v>
      </c>
      <c r="J44" s="94">
        <v>100</v>
      </c>
      <c r="K44" s="94">
        <v>1</v>
      </c>
      <c r="L44" s="94">
        <v>1600</v>
      </c>
      <c r="M44" t="s">
        <v>16</v>
      </c>
      <c r="N44">
        <v>5</v>
      </c>
      <c r="O44" t="s">
        <v>17</v>
      </c>
      <c r="P44">
        <v>43</v>
      </c>
    </row>
    <row r="45" spans="1:16">
      <c r="A45" s="10">
        <v>10</v>
      </c>
      <c r="B45" s="11">
        <v>6</v>
      </c>
      <c r="C45" s="12">
        <v>2000</v>
      </c>
      <c r="D45" s="9">
        <v>36687</v>
      </c>
      <c r="E45" s="92">
        <v>0</v>
      </c>
      <c r="F45" s="94">
        <v>0</v>
      </c>
      <c r="G45" s="94">
        <v>0</v>
      </c>
      <c r="H45" s="94">
        <v>0</v>
      </c>
      <c r="I45" s="94">
        <v>40</v>
      </c>
      <c r="J45" s="94">
        <v>200</v>
      </c>
      <c r="K45" s="94">
        <v>300</v>
      </c>
      <c r="L45" s="94">
        <v>2200</v>
      </c>
      <c r="M45" t="s">
        <v>16</v>
      </c>
      <c r="N45">
        <v>5</v>
      </c>
      <c r="O45" t="s">
        <v>17</v>
      </c>
      <c r="P45">
        <v>44</v>
      </c>
    </row>
    <row r="46" spans="1:16">
      <c r="A46" s="10">
        <v>20</v>
      </c>
      <c r="B46" s="11">
        <v>6</v>
      </c>
      <c r="C46" s="12">
        <v>2000</v>
      </c>
      <c r="D46" s="9">
        <v>36697</v>
      </c>
      <c r="E46" s="92">
        <v>0</v>
      </c>
      <c r="F46" s="94">
        <v>0</v>
      </c>
      <c r="G46" s="94">
        <v>0</v>
      </c>
      <c r="H46" s="93">
        <v>100</v>
      </c>
      <c r="I46" s="94">
        <v>400</v>
      </c>
      <c r="J46" s="94">
        <v>40</v>
      </c>
      <c r="K46" s="94">
        <v>20</v>
      </c>
      <c r="L46" s="94">
        <v>10</v>
      </c>
      <c r="M46" t="s">
        <v>16</v>
      </c>
      <c r="N46">
        <v>5</v>
      </c>
      <c r="O46" t="s">
        <v>17</v>
      </c>
      <c r="P46">
        <v>45</v>
      </c>
    </row>
    <row r="47" spans="1:16">
      <c r="A47" s="10">
        <v>28</v>
      </c>
      <c r="B47" s="11">
        <v>6</v>
      </c>
      <c r="C47" s="12">
        <v>2000</v>
      </c>
      <c r="D47" s="9">
        <v>36705</v>
      </c>
      <c r="E47" s="92">
        <v>0</v>
      </c>
      <c r="F47" s="94">
        <v>0</v>
      </c>
      <c r="G47" s="94">
        <v>0</v>
      </c>
      <c r="H47" s="94">
        <v>200</v>
      </c>
      <c r="I47" s="94">
        <v>100</v>
      </c>
      <c r="J47" s="94">
        <v>20</v>
      </c>
      <c r="K47" s="94">
        <v>20</v>
      </c>
      <c r="L47" s="94">
        <v>20</v>
      </c>
      <c r="M47" t="s">
        <v>16</v>
      </c>
      <c r="N47">
        <v>5</v>
      </c>
      <c r="O47" t="s">
        <v>17</v>
      </c>
      <c r="P47">
        <v>46</v>
      </c>
    </row>
    <row r="48" spans="1:16">
      <c r="A48" s="10">
        <v>11</v>
      </c>
      <c r="B48" s="11">
        <v>7</v>
      </c>
      <c r="C48" s="12">
        <v>2000</v>
      </c>
      <c r="D48" s="9">
        <v>36718</v>
      </c>
      <c r="E48" s="92">
        <v>0</v>
      </c>
      <c r="F48" s="94">
        <v>0</v>
      </c>
      <c r="G48" s="94">
        <v>0</v>
      </c>
      <c r="H48" s="94">
        <v>0</v>
      </c>
      <c r="I48" s="94">
        <v>0</v>
      </c>
      <c r="J48" s="94">
        <v>0</v>
      </c>
      <c r="K48" s="94">
        <v>0</v>
      </c>
      <c r="L48" s="94">
        <v>0</v>
      </c>
      <c r="M48" t="s">
        <v>16</v>
      </c>
      <c r="N48">
        <v>5</v>
      </c>
      <c r="O48" t="s">
        <v>17</v>
      </c>
      <c r="P48">
        <v>47</v>
      </c>
    </row>
    <row r="49" spans="1:16">
      <c r="A49" s="10">
        <v>20</v>
      </c>
      <c r="B49" s="11">
        <v>7</v>
      </c>
      <c r="C49" s="12">
        <v>2000</v>
      </c>
      <c r="D49" s="9">
        <v>36727</v>
      </c>
      <c r="E49" s="97" t="s">
        <v>18</v>
      </c>
      <c r="F49" s="97" t="s">
        <v>18</v>
      </c>
      <c r="G49" s="97" t="s">
        <v>18</v>
      </c>
      <c r="H49" s="97" t="s">
        <v>18</v>
      </c>
      <c r="I49" s="97" t="s">
        <v>18</v>
      </c>
      <c r="J49" s="97" t="s">
        <v>18</v>
      </c>
      <c r="K49" s="97" t="s">
        <v>18</v>
      </c>
      <c r="L49" s="97" t="s">
        <v>18</v>
      </c>
      <c r="M49" t="s">
        <v>16</v>
      </c>
      <c r="N49">
        <v>5</v>
      </c>
      <c r="O49" t="s">
        <v>17</v>
      </c>
      <c r="P49">
        <v>48</v>
      </c>
    </row>
    <row r="50" spans="1:16">
      <c r="A50" s="10">
        <v>1</v>
      </c>
      <c r="B50" s="11">
        <v>8</v>
      </c>
      <c r="C50" s="12">
        <v>2000</v>
      </c>
      <c r="D50" s="9">
        <v>36739</v>
      </c>
      <c r="E50" s="92">
        <v>0</v>
      </c>
      <c r="F50" s="94">
        <v>0</v>
      </c>
      <c r="G50" s="94">
        <v>0</v>
      </c>
      <c r="H50" s="94">
        <v>0</v>
      </c>
      <c r="I50" s="94">
        <v>0</v>
      </c>
      <c r="J50" s="94">
        <v>0</v>
      </c>
      <c r="K50" s="94">
        <v>0</v>
      </c>
      <c r="L50" s="94">
        <v>0</v>
      </c>
      <c r="M50" t="s">
        <v>16</v>
      </c>
      <c r="N50">
        <v>5</v>
      </c>
      <c r="O50" t="s">
        <v>17</v>
      </c>
      <c r="P50">
        <v>49</v>
      </c>
    </row>
    <row r="51" spans="1:16">
      <c r="A51" s="10">
        <v>9</v>
      </c>
      <c r="B51" s="11">
        <v>8</v>
      </c>
      <c r="C51" s="12">
        <v>2000</v>
      </c>
      <c r="D51" s="9">
        <v>36747</v>
      </c>
      <c r="E51" s="92">
        <v>0</v>
      </c>
      <c r="F51" s="94">
        <v>0</v>
      </c>
      <c r="G51" s="94">
        <v>0</v>
      </c>
      <c r="H51" s="94">
        <v>0</v>
      </c>
      <c r="I51" s="94">
        <v>0</v>
      </c>
      <c r="J51" s="94">
        <v>0</v>
      </c>
      <c r="K51" s="94">
        <v>0</v>
      </c>
      <c r="L51" s="94">
        <v>0</v>
      </c>
      <c r="M51" t="s">
        <v>16</v>
      </c>
      <c r="N51">
        <v>5</v>
      </c>
      <c r="O51" t="s">
        <v>17</v>
      </c>
      <c r="P51">
        <v>50</v>
      </c>
    </row>
    <row r="52" spans="1:16">
      <c r="A52" s="10">
        <v>21</v>
      </c>
      <c r="B52" s="11">
        <v>8</v>
      </c>
      <c r="C52" s="12">
        <v>2000</v>
      </c>
      <c r="D52" s="9">
        <v>36759</v>
      </c>
      <c r="E52" s="92">
        <v>0</v>
      </c>
      <c r="F52" s="94">
        <v>0</v>
      </c>
      <c r="G52" s="94">
        <v>0</v>
      </c>
      <c r="H52" s="94">
        <v>0</v>
      </c>
      <c r="I52" s="94">
        <v>0</v>
      </c>
      <c r="J52" s="94">
        <v>0</v>
      </c>
      <c r="K52" s="94">
        <v>0</v>
      </c>
      <c r="L52" s="94">
        <v>0</v>
      </c>
      <c r="M52" t="s">
        <v>16</v>
      </c>
      <c r="N52">
        <v>5</v>
      </c>
      <c r="O52" t="s">
        <v>17</v>
      </c>
      <c r="P52">
        <v>51</v>
      </c>
    </row>
    <row r="53" spans="1:16">
      <c r="A53" s="10">
        <v>30</v>
      </c>
      <c r="B53" s="11">
        <v>8</v>
      </c>
      <c r="C53" s="12">
        <v>2000</v>
      </c>
      <c r="D53" s="9">
        <v>36768</v>
      </c>
      <c r="E53" s="92">
        <v>0</v>
      </c>
      <c r="F53" s="94">
        <v>0</v>
      </c>
      <c r="G53" s="94">
        <v>0</v>
      </c>
      <c r="H53" s="94">
        <v>0</v>
      </c>
      <c r="I53" s="94">
        <v>0</v>
      </c>
      <c r="J53" s="94">
        <v>0</v>
      </c>
      <c r="K53" s="94">
        <v>0</v>
      </c>
      <c r="L53" s="94">
        <v>0</v>
      </c>
      <c r="M53" t="s">
        <v>16</v>
      </c>
      <c r="N53">
        <v>5</v>
      </c>
      <c r="O53" t="s">
        <v>17</v>
      </c>
      <c r="P53">
        <v>52</v>
      </c>
    </row>
    <row r="54" spans="1:16">
      <c r="A54" s="10">
        <v>10</v>
      </c>
      <c r="B54" s="11">
        <v>9</v>
      </c>
      <c r="C54" s="12">
        <v>2000</v>
      </c>
      <c r="D54" s="9">
        <v>36779</v>
      </c>
      <c r="E54" s="92">
        <v>0</v>
      </c>
      <c r="F54" s="94">
        <v>0</v>
      </c>
      <c r="G54" s="94">
        <v>0</v>
      </c>
      <c r="H54" s="94">
        <v>0</v>
      </c>
      <c r="I54" s="94">
        <v>0</v>
      </c>
      <c r="J54" s="94">
        <v>0</v>
      </c>
      <c r="K54" s="94">
        <v>0</v>
      </c>
      <c r="L54" s="94">
        <v>0</v>
      </c>
      <c r="M54" t="s">
        <v>16</v>
      </c>
      <c r="N54">
        <v>5</v>
      </c>
      <c r="O54" t="s">
        <v>17</v>
      </c>
      <c r="P54">
        <v>53</v>
      </c>
    </row>
    <row r="55" spans="1:16">
      <c r="A55" s="10">
        <v>20</v>
      </c>
      <c r="B55" s="11">
        <v>9</v>
      </c>
      <c r="C55" s="12">
        <v>2000</v>
      </c>
      <c r="D55" s="9">
        <v>36789</v>
      </c>
      <c r="E55" s="92">
        <v>0</v>
      </c>
      <c r="F55" s="94">
        <v>0</v>
      </c>
      <c r="G55" s="94">
        <v>0</v>
      </c>
      <c r="H55" s="94">
        <v>0</v>
      </c>
      <c r="I55" s="94">
        <v>0</v>
      </c>
      <c r="J55" s="94">
        <v>0</v>
      </c>
      <c r="K55" s="94">
        <v>0</v>
      </c>
      <c r="L55" s="94">
        <v>0</v>
      </c>
      <c r="M55" t="s">
        <v>16</v>
      </c>
      <c r="N55">
        <v>5</v>
      </c>
      <c r="O55" t="s">
        <v>17</v>
      </c>
      <c r="P55">
        <v>54</v>
      </c>
    </row>
    <row r="56" spans="1:16">
      <c r="A56" s="10">
        <v>1</v>
      </c>
      <c r="B56" s="11">
        <v>10</v>
      </c>
      <c r="C56" s="12">
        <v>2000</v>
      </c>
      <c r="D56" s="9">
        <v>36800</v>
      </c>
      <c r="E56" s="92">
        <v>0</v>
      </c>
      <c r="F56" s="94">
        <v>0</v>
      </c>
      <c r="G56" s="94">
        <v>0</v>
      </c>
      <c r="H56" s="94">
        <v>0</v>
      </c>
      <c r="I56" s="94">
        <v>0</v>
      </c>
      <c r="J56" s="94">
        <v>0</v>
      </c>
      <c r="K56" s="94">
        <v>0</v>
      </c>
      <c r="L56" s="94">
        <v>0</v>
      </c>
      <c r="M56" t="s">
        <v>16</v>
      </c>
      <c r="N56">
        <v>5</v>
      </c>
      <c r="O56" t="s">
        <v>17</v>
      </c>
      <c r="P56">
        <v>55</v>
      </c>
    </row>
    <row r="57" spans="1:16">
      <c r="A57" s="10">
        <v>10</v>
      </c>
      <c r="B57" s="11">
        <v>10</v>
      </c>
      <c r="C57" s="12">
        <v>2000</v>
      </c>
      <c r="D57" s="9">
        <v>36809</v>
      </c>
      <c r="E57" s="92">
        <v>0</v>
      </c>
      <c r="F57" s="94">
        <v>0</v>
      </c>
      <c r="G57" s="94">
        <v>0</v>
      </c>
      <c r="H57" s="94">
        <v>0</v>
      </c>
      <c r="I57" s="94">
        <v>0</v>
      </c>
      <c r="J57" s="94">
        <v>0</v>
      </c>
      <c r="K57" s="94">
        <v>0</v>
      </c>
      <c r="L57" s="94">
        <v>0</v>
      </c>
      <c r="M57" t="s">
        <v>16</v>
      </c>
      <c r="N57">
        <v>5</v>
      </c>
      <c r="O57" t="s">
        <v>17</v>
      </c>
      <c r="P57">
        <v>56</v>
      </c>
    </row>
    <row r="58" spans="1:16">
      <c r="A58" s="10">
        <v>19</v>
      </c>
      <c r="B58" s="11">
        <v>10</v>
      </c>
      <c r="C58" s="12">
        <v>2000</v>
      </c>
      <c r="D58" s="9">
        <v>36818</v>
      </c>
      <c r="E58" s="92">
        <v>0</v>
      </c>
      <c r="F58" s="94">
        <v>0</v>
      </c>
      <c r="G58" s="94">
        <v>0</v>
      </c>
      <c r="H58" s="94">
        <v>0</v>
      </c>
      <c r="I58" s="94">
        <v>0</v>
      </c>
      <c r="J58" s="94">
        <v>0</v>
      </c>
      <c r="K58" s="94">
        <v>0</v>
      </c>
      <c r="L58" s="94">
        <v>0</v>
      </c>
      <c r="M58" t="s">
        <v>16</v>
      </c>
      <c r="N58">
        <v>5</v>
      </c>
      <c r="O58" t="s">
        <v>17</v>
      </c>
      <c r="P58">
        <v>57</v>
      </c>
    </row>
    <row r="59" spans="1:16">
      <c r="A59" s="10">
        <v>30</v>
      </c>
      <c r="B59" s="11">
        <v>10</v>
      </c>
      <c r="C59" s="12">
        <v>2000</v>
      </c>
      <c r="D59" s="9">
        <v>36829</v>
      </c>
      <c r="E59" s="92">
        <v>0</v>
      </c>
      <c r="F59" s="94">
        <v>0</v>
      </c>
      <c r="G59" s="94">
        <v>0</v>
      </c>
      <c r="H59" s="94">
        <v>0</v>
      </c>
      <c r="I59" s="94">
        <v>0</v>
      </c>
      <c r="J59" s="94">
        <v>0</v>
      </c>
      <c r="K59" s="94">
        <v>0</v>
      </c>
      <c r="L59" s="94">
        <v>0</v>
      </c>
      <c r="M59" t="s">
        <v>16</v>
      </c>
      <c r="N59">
        <v>5</v>
      </c>
      <c r="O59" t="s">
        <v>17</v>
      </c>
      <c r="P59">
        <v>58</v>
      </c>
    </row>
    <row r="60" spans="1:16">
      <c r="A60" s="10">
        <v>13</v>
      </c>
      <c r="B60" s="11">
        <v>11</v>
      </c>
      <c r="C60" s="12">
        <v>2000</v>
      </c>
      <c r="D60" s="9">
        <v>36843</v>
      </c>
      <c r="E60" s="92">
        <v>0</v>
      </c>
      <c r="F60" s="94">
        <v>0</v>
      </c>
      <c r="G60" s="94">
        <v>0</v>
      </c>
      <c r="H60" s="94">
        <v>0</v>
      </c>
      <c r="I60" s="94">
        <v>0</v>
      </c>
      <c r="J60" s="94">
        <v>0</v>
      </c>
      <c r="K60" s="94">
        <v>0</v>
      </c>
      <c r="L60" s="94">
        <v>0</v>
      </c>
      <c r="M60" t="s">
        <v>16</v>
      </c>
      <c r="N60">
        <v>5</v>
      </c>
      <c r="O60" t="s">
        <v>17</v>
      </c>
      <c r="P60">
        <v>59</v>
      </c>
    </row>
    <row r="61" spans="1:16">
      <c r="A61" s="12">
        <v>9</v>
      </c>
      <c r="B61" s="13" t="s">
        <v>19</v>
      </c>
      <c r="C61" s="12">
        <v>2000</v>
      </c>
      <c r="D61" s="14">
        <v>36869</v>
      </c>
      <c r="E61" s="92">
        <v>0</v>
      </c>
      <c r="F61" s="94">
        <v>0</v>
      </c>
      <c r="G61" s="94">
        <v>0</v>
      </c>
      <c r="H61" s="94">
        <v>1</v>
      </c>
      <c r="I61" s="94">
        <v>0</v>
      </c>
      <c r="J61" s="94">
        <v>0</v>
      </c>
      <c r="K61" s="94">
        <v>0</v>
      </c>
      <c r="L61" s="94">
        <v>0</v>
      </c>
      <c r="M61" t="s">
        <v>16</v>
      </c>
      <c r="N61">
        <v>5</v>
      </c>
      <c r="O61" t="s">
        <v>17</v>
      </c>
      <c r="P61">
        <v>60</v>
      </c>
    </row>
    <row r="62" spans="1:16">
      <c r="A62" s="10">
        <v>2</v>
      </c>
      <c r="B62" s="11">
        <v>4</v>
      </c>
      <c r="C62" s="12">
        <v>2001</v>
      </c>
      <c r="D62" s="9">
        <v>36983</v>
      </c>
      <c r="E62" s="92">
        <v>5</v>
      </c>
      <c r="F62" s="94">
        <v>0</v>
      </c>
      <c r="G62" s="94">
        <v>0</v>
      </c>
      <c r="H62" s="94">
        <v>2</v>
      </c>
      <c r="I62" s="94">
        <v>0</v>
      </c>
      <c r="J62" s="94">
        <v>0</v>
      </c>
      <c r="K62" s="94">
        <v>0</v>
      </c>
      <c r="L62" s="94">
        <v>0</v>
      </c>
      <c r="M62" t="s">
        <v>16</v>
      </c>
      <c r="N62">
        <v>5</v>
      </c>
      <c r="O62" t="s">
        <v>17</v>
      </c>
      <c r="P62">
        <v>61</v>
      </c>
    </row>
    <row r="63" spans="1:16">
      <c r="A63" s="10">
        <v>22</v>
      </c>
      <c r="B63" s="11">
        <v>5</v>
      </c>
      <c r="C63" s="12">
        <v>2001</v>
      </c>
      <c r="D63" s="9">
        <v>37033</v>
      </c>
      <c r="E63" s="92">
        <v>20</v>
      </c>
      <c r="F63" s="94">
        <v>0</v>
      </c>
      <c r="G63" s="94">
        <v>180</v>
      </c>
      <c r="H63" s="94">
        <v>20</v>
      </c>
      <c r="I63" s="94">
        <v>1</v>
      </c>
      <c r="J63" s="94">
        <v>5</v>
      </c>
      <c r="K63" s="94">
        <v>40</v>
      </c>
      <c r="L63" s="94">
        <v>3700</v>
      </c>
      <c r="M63" t="s">
        <v>16</v>
      </c>
      <c r="N63">
        <v>5</v>
      </c>
      <c r="O63" t="s">
        <v>17</v>
      </c>
      <c r="P63">
        <v>62</v>
      </c>
    </row>
    <row r="64" spans="1:16">
      <c r="A64" s="12">
        <v>2</v>
      </c>
      <c r="B64" s="11">
        <v>6</v>
      </c>
      <c r="C64" s="12">
        <v>2001</v>
      </c>
      <c r="D64" s="9">
        <v>37044</v>
      </c>
      <c r="E64" s="92">
        <v>1</v>
      </c>
      <c r="F64" s="94">
        <v>0</v>
      </c>
      <c r="G64" s="94">
        <v>26</v>
      </c>
      <c r="H64" s="94">
        <v>1</v>
      </c>
      <c r="I64" s="94">
        <v>10</v>
      </c>
      <c r="J64" s="94">
        <v>30</v>
      </c>
      <c r="K64" s="94">
        <v>40</v>
      </c>
      <c r="L64" s="94">
        <v>8800</v>
      </c>
      <c r="M64" t="s">
        <v>16</v>
      </c>
      <c r="N64">
        <v>5</v>
      </c>
      <c r="O64" t="s">
        <v>17</v>
      </c>
      <c r="P64">
        <v>63</v>
      </c>
    </row>
    <row r="65" spans="1:16">
      <c r="A65" s="10">
        <v>11</v>
      </c>
      <c r="B65" s="11">
        <v>6</v>
      </c>
      <c r="C65" s="12">
        <v>2001</v>
      </c>
      <c r="D65" s="9">
        <v>37053</v>
      </c>
      <c r="E65" s="92">
        <v>0</v>
      </c>
      <c r="F65" s="94">
        <v>0</v>
      </c>
      <c r="G65" s="94">
        <v>224</v>
      </c>
      <c r="H65" s="94">
        <v>1</v>
      </c>
      <c r="I65" s="94">
        <v>5</v>
      </c>
      <c r="J65" s="94">
        <v>10</v>
      </c>
      <c r="K65" s="94">
        <v>20</v>
      </c>
      <c r="L65" s="94">
        <v>400</v>
      </c>
      <c r="M65" t="s">
        <v>16</v>
      </c>
      <c r="N65">
        <v>5</v>
      </c>
      <c r="O65" t="s">
        <v>17</v>
      </c>
      <c r="P65">
        <v>64</v>
      </c>
    </row>
    <row r="66" spans="1:16">
      <c r="A66" s="10">
        <v>21</v>
      </c>
      <c r="B66" s="11">
        <v>6</v>
      </c>
      <c r="C66" s="12">
        <v>2001</v>
      </c>
      <c r="D66" s="9">
        <v>37063</v>
      </c>
      <c r="E66" s="92">
        <v>0</v>
      </c>
      <c r="F66" s="94">
        <v>0</v>
      </c>
      <c r="G66" s="94">
        <v>0</v>
      </c>
      <c r="H66" s="94">
        <v>0</v>
      </c>
      <c r="I66" s="94">
        <v>10</v>
      </c>
      <c r="J66" s="94">
        <v>100</v>
      </c>
      <c r="K66" s="94">
        <v>700</v>
      </c>
      <c r="L66" s="94">
        <v>100</v>
      </c>
      <c r="M66" t="s">
        <v>16</v>
      </c>
      <c r="N66">
        <v>5</v>
      </c>
      <c r="O66" t="s">
        <v>17</v>
      </c>
      <c r="P66">
        <v>65</v>
      </c>
    </row>
    <row r="67" spans="1:16">
      <c r="A67" s="10">
        <v>30</v>
      </c>
      <c r="B67" s="11">
        <v>6</v>
      </c>
      <c r="C67" s="12">
        <v>2001</v>
      </c>
      <c r="D67" s="9">
        <v>37072</v>
      </c>
      <c r="E67" s="92">
        <v>0</v>
      </c>
      <c r="F67" s="94">
        <v>0</v>
      </c>
      <c r="G67" s="94">
        <v>0</v>
      </c>
      <c r="H67" s="94">
        <v>0</v>
      </c>
      <c r="I67" s="94">
        <v>20</v>
      </c>
      <c r="J67" s="94">
        <v>10</v>
      </c>
      <c r="K67" s="94">
        <v>0</v>
      </c>
      <c r="L67" s="94">
        <v>0</v>
      </c>
      <c r="M67" t="s">
        <v>16</v>
      </c>
      <c r="N67">
        <v>5</v>
      </c>
      <c r="O67" t="s">
        <v>17</v>
      </c>
      <c r="P67">
        <v>66</v>
      </c>
    </row>
    <row r="68" spans="1:16">
      <c r="A68" s="10">
        <v>10</v>
      </c>
      <c r="B68" s="11">
        <v>7</v>
      </c>
      <c r="C68" s="12">
        <v>2001</v>
      </c>
      <c r="D68" s="9">
        <v>37082</v>
      </c>
      <c r="E68" s="92">
        <v>0</v>
      </c>
      <c r="F68" s="94">
        <v>0</v>
      </c>
      <c r="G68" s="94">
        <v>0</v>
      </c>
      <c r="H68" s="94">
        <v>0</v>
      </c>
      <c r="I68" s="94">
        <v>0</v>
      </c>
      <c r="J68" s="94">
        <v>0</v>
      </c>
      <c r="K68" s="94">
        <v>0</v>
      </c>
      <c r="L68" s="94">
        <v>0</v>
      </c>
      <c r="M68" t="s">
        <v>16</v>
      </c>
      <c r="N68">
        <v>5</v>
      </c>
      <c r="O68" t="s">
        <v>17</v>
      </c>
      <c r="P68">
        <v>67</v>
      </c>
    </row>
    <row r="69" spans="1:16">
      <c r="A69" s="10">
        <v>23</v>
      </c>
      <c r="B69" s="11">
        <v>7</v>
      </c>
      <c r="C69" s="12">
        <v>2001</v>
      </c>
      <c r="D69" s="9">
        <v>37095</v>
      </c>
      <c r="E69" s="92">
        <v>0</v>
      </c>
      <c r="F69" s="94">
        <v>0</v>
      </c>
      <c r="G69" s="94">
        <v>0</v>
      </c>
      <c r="H69" s="94">
        <v>0</v>
      </c>
      <c r="I69" s="94">
        <v>0</v>
      </c>
      <c r="J69" s="94">
        <v>0</v>
      </c>
      <c r="K69" s="94">
        <v>0</v>
      </c>
      <c r="L69" s="94">
        <v>0</v>
      </c>
      <c r="M69" t="s">
        <v>16</v>
      </c>
      <c r="N69">
        <v>5</v>
      </c>
      <c r="O69" t="s">
        <v>17</v>
      </c>
      <c r="P69">
        <v>68</v>
      </c>
    </row>
    <row r="70" spans="1:16">
      <c r="A70" s="10">
        <v>30</v>
      </c>
      <c r="B70" s="11">
        <v>7</v>
      </c>
      <c r="C70" s="12">
        <v>2001</v>
      </c>
      <c r="D70" s="9">
        <v>37102</v>
      </c>
      <c r="E70" s="92">
        <v>0</v>
      </c>
      <c r="F70" s="94">
        <v>0</v>
      </c>
      <c r="G70" s="94">
        <v>0</v>
      </c>
      <c r="H70" s="94">
        <v>0</v>
      </c>
      <c r="I70" s="94">
        <v>0</v>
      </c>
      <c r="J70" s="94">
        <v>0</v>
      </c>
      <c r="K70" s="94">
        <v>0</v>
      </c>
      <c r="L70" s="94">
        <v>0</v>
      </c>
      <c r="M70" t="s">
        <v>16</v>
      </c>
      <c r="N70">
        <v>5</v>
      </c>
      <c r="O70" t="s">
        <v>17</v>
      </c>
      <c r="P70">
        <v>69</v>
      </c>
    </row>
    <row r="71" spans="1:16">
      <c r="A71" s="10">
        <v>9</v>
      </c>
      <c r="B71" s="11">
        <v>8</v>
      </c>
      <c r="C71" s="12">
        <v>2001</v>
      </c>
      <c r="D71" s="9">
        <v>37112</v>
      </c>
      <c r="E71" s="92">
        <v>0</v>
      </c>
      <c r="F71" s="94">
        <v>0</v>
      </c>
      <c r="G71" s="94">
        <v>0</v>
      </c>
      <c r="H71" s="94">
        <v>0</v>
      </c>
      <c r="I71" s="94">
        <v>0</v>
      </c>
      <c r="J71" s="94">
        <v>0</v>
      </c>
      <c r="K71" s="94">
        <v>0</v>
      </c>
      <c r="L71" s="94">
        <v>0</v>
      </c>
      <c r="M71" t="s">
        <v>16</v>
      </c>
      <c r="N71">
        <v>5</v>
      </c>
      <c r="O71" t="s">
        <v>17</v>
      </c>
      <c r="P71">
        <v>70</v>
      </c>
    </row>
    <row r="72" spans="1:16">
      <c r="A72" s="10">
        <v>21</v>
      </c>
      <c r="B72" s="11">
        <v>8</v>
      </c>
      <c r="C72" s="12">
        <v>2001</v>
      </c>
      <c r="D72" s="9">
        <v>37124</v>
      </c>
      <c r="E72" s="92">
        <v>0</v>
      </c>
      <c r="F72" s="94">
        <v>0</v>
      </c>
      <c r="G72" s="94">
        <v>0</v>
      </c>
      <c r="H72" s="94">
        <v>0</v>
      </c>
      <c r="I72" s="94">
        <v>0</v>
      </c>
      <c r="J72" s="94">
        <v>0</v>
      </c>
      <c r="K72" s="94">
        <v>0</v>
      </c>
      <c r="L72" s="94">
        <v>0</v>
      </c>
      <c r="M72" t="s">
        <v>16</v>
      </c>
      <c r="N72">
        <v>5</v>
      </c>
      <c r="O72" t="s">
        <v>17</v>
      </c>
      <c r="P72">
        <v>71</v>
      </c>
    </row>
    <row r="73" spans="1:16">
      <c r="A73" s="10">
        <v>30</v>
      </c>
      <c r="B73" s="11">
        <v>8</v>
      </c>
      <c r="C73" s="12">
        <v>2001</v>
      </c>
      <c r="D73" s="14">
        <v>37133</v>
      </c>
      <c r="E73" s="92">
        <v>0</v>
      </c>
      <c r="F73" s="94">
        <v>0</v>
      </c>
      <c r="G73" s="94">
        <v>0</v>
      </c>
      <c r="H73" s="94">
        <v>0</v>
      </c>
      <c r="I73" s="94">
        <v>0</v>
      </c>
      <c r="J73" s="94">
        <v>0</v>
      </c>
      <c r="K73" s="94">
        <v>0</v>
      </c>
      <c r="L73" s="94">
        <v>0</v>
      </c>
      <c r="M73" t="s">
        <v>16</v>
      </c>
      <c r="N73">
        <v>5</v>
      </c>
      <c r="O73" t="s">
        <v>17</v>
      </c>
      <c r="P73">
        <v>72</v>
      </c>
    </row>
    <row r="74" spans="1:16">
      <c r="A74" s="10">
        <v>10</v>
      </c>
      <c r="B74" s="11">
        <v>9</v>
      </c>
      <c r="C74" s="5">
        <v>2001</v>
      </c>
      <c r="D74" s="14">
        <v>37144</v>
      </c>
      <c r="E74" s="92">
        <v>0</v>
      </c>
      <c r="F74" s="94">
        <v>0</v>
      </c>
      <c r="G74" s="94">
        <v>0</v>
      </c>
      <c r="H74" s="94">
        <v>6</v>
      </c>
      <c r="I74" s="94">
        <v>0</v>
      </c>
      <c r="J74" s="94">
        <v>0</v>
      </c>
      <c r="K74" s="94">
        <v>0</v>
      </c>
      <c r="L74" s="94">
        <v>0</v>
      </c>
      <c r="M74" t="s">
        <v>16</v>
      </c>
      <c r="N74">
        <v>5</v>
      </c>
      <c r="O74" t="s">
        <v>17</v>
      </c>
      <c r="P74">
        <v>73</v>
      </c>
    </row>
    <row r="75" spans="1:16">
      <c r="A75" s="10">
        <v>20</v>
      </c>
      <c r="B75" s="11">
        <v>9</v>
      </c>
      <c r="C75" s="5">
        <v>2001</v>
      </c>
      <c r="D75" s="14">
        <v>37154</v>
      </c>
      <c r="E75" s="92">
        <v>0</v>
      </c>
      <c r="F75" s="94">
        <v>0</v>
      </c>
      <c r="G75" s="94">
        <v>0</v>
      </c>
      <c r="H75" s="94">
        <v>0</v>
      </c>
      <c r="I75" s="94">
        <v>0</v>
      </c>
      <c r="J75" s="94">
        <v>0</v>
      </c>
      <c r="K75" s="94">
        <v>0</v>
      </c>
      <c r="L75" s="94">
        <v>0</v>
      </c>
      <c r="M75" t="s">
        <v>16</v>
      </c>
      <c r="N75">
        <v>5</v>
      </c>
      <c r="O75" t="s">
        <v>17</v>
      </c>
      <c r="P75">
        <v>74</v>
      </c>
    </row>
    <row r="76" spans="1:16">
      <c r="A76" s="10">
        <v>2</v>
      </c>
      <c r="B76" s="11">
        <v>10</v>
      </c>
      <c r="C76" s="5">
        <v>2001</v>
      </c>
      <c r="D76" s="14">
        <v>37166</v>
      </c>
      <c r="E76" s="92">
        <v>0</v>
      </c>
      <c r="F76" s="94">
        <v>0</v>
      </c>
      <c r="G76" s="94">
        <v>0</v>
      </c>
      <c r="H76" s="94">
        <v>0</v>
      </c>
      <c r="I76" s="94">
        <v>0</v>
      </c>
      <c r="J76" s="94">
        <v>0</v>
      </c>
      <c r="K76" s="94">
        <v>0</v>
      </c>
      <c r="L76" s="94">
        <v>0</v>
      </c>
      <c r="M76" t="s">
        <v>16</v>
      </c>
      <c r="N76">
        <v>5</v>
      </c>
      <c r="O76" t="s">
        <v>17</v>
      </c>
      <c r="P76">
        <v>75</v>
      </c>
    </row>
    <row r="77" spans="1:16">
      <c r="A77" s="12">
        <v>11</v>
      </c>
      <c r="B77" s="11">
        <v>10</v>
      </c>
      <c r="C77" s="12">
        <v>2001</v>
      </c>
      <c r="D77" s="9">
        <v>37175</v>
      </c>
      <c r="E77" s="97" t="s">
        <v>18</v>
      </c>
      <c r="F77" s="97" t="s">
        <v>18</v>
      </c>
      <c r="G77" s="97" t="s">
        <v>18</v>
      </c>
      <c r="H77" s="97" t="s">
        <v>18</v>
      </c>
      <c r="I77" s="97" t="s">
        <v>18</v>
      </c>
      <c r="J77" s="97" t="s">
        <v>18</v>
      </c>
      <c r="K77" s="97" t="s">
        <v>18</v>
      </c>
      <c r="L77" s="97" t="s">
        <v>18</v>
      </c>
      <c r="M77" t="s">
        <v>16</v>
      </c>
      <c r="N77">
        <v>5</v>
      </c>
      <c r="O77" t="s">
        <v>17</v>
      </c>
      <c r="P77">
        <v>76</v>
      </c>
    </row>
    <row r="78" spans="1:16">
      <c r="A78" s="12">
        <v>20</v>
      </c>
      <c r="B78" s="11">
        <v>10</v>
      </c>
      <c r="C78" s="12">
        <v>2001</v>
      </c>
      <c r="D78" s="9">
        <v>37184</v>
      </c>
      <c r="E78" s="97" t="s">
        <v>18</v>
      </c>
      <c r="F78" s="97" t="s">
        <v>18</v>
      </c>
      <c r="G78" s="97" t="s">
        <v>18</v>
      </c>
      <c r="H78" s="97" t="s">
        <v>18</v>
      </c>
      <c r="I78" s="97" t="s">
        <v>18</v>
      </c>
      <c r="J78" s="97" t="s">
        <v>18</v>
      </c>
      <c r="K78" s="97" t="s">
        <v>18</v>
      </c>
      <c r="L78" s="97" t="s">
        <v>18</v>
      </c>
      <c r="M78" t="s">
        <v>16</v>
      </c>
      <c r="N78">
        <v>5</v>
      </c>
      <c r="O78" t="s">
        <v>17</v>
      </c>
      <c r="P78">
        <v>77</v>
      </c>
    </row>
    <row r="79" spans="1:16">
      <c r="A79" s="12">
        <v>30</v>
      </c>
      <c r="B79" s="11">
        <v>10</v>
      </c>
      <c r="C79" s="12">
        <v>2001</v>
      </c>
      <c r="D79" s="9">
        <v>37194</v>
      </c>
      <c r="E79" s="97" t="s">
        <v>18</v>
      </c>
      <c r="F79" s="97" t="s">
        <v>18</v>
      </c>
      <c r="G79" s="97" t="s">
        <v>18</v>
      </c>
      <c r="H79" s="97" t="s">
        <v>18</v>
      </c>
      <c r="I79" s="97" t="s">
        <v>18</v>
      </c>
      <c r="J79" s="97" t="s">
        <v>18</v>
      </c>
      <c r="K79" s="97" t="s">
        <v>18</v>
      </c>
      <c r="L79" s="97" t="s">
        <v>18</v>
      </c>
      <c r="M79" t="s">
        <v>16</v>
      </c>
      <c r="N79">
        <v>5</v>
      </c>
      <c r="O79" t="s">
        <v>17</v>
      </c>
      <c r="P79">
        <v>78</v>
      </c>
    </row>
    <row r="80" spans="1:16">
      <c r="A80" s="12">
        <v>15</v>
      </c>
      <c r="B80" s="11">
        <v>11</v>
      </c>
      <c r="C80" s="12">
        <v>2001</v>
      </c>
      <c r="D80" s="9">
        <v>37210</v>
      </c>
      <c r="E80" s="92">
        <v>0</v>
      </c>
      <c r="F80" s="94">
        <v>0</v>
      </c>
      <c r="G80" s="94">
        <v>0</v>
      </c>
      <c r="H80" s="94">
        <v>1</v>
      </c>
      <c r="I80" s="94">
        <v>0</v>
      </c>
      <c r="J80" s="94">
        <v>0</v>
      </c>
      <c r="K80" s="94">
        <v>0</v>
      </c>
      <c r="L80" s="94">
        <v>0</v>
      </c>
      <c r="M80" t="s">
        <v>16</v>
      </c>
      <c r="N80">
        <v>5</v>
      </c>
      <c r="O80" t="s">
        <v>17</v>
      </c>
      <c r="P80">
        <v>79</v>
      </c>
    </row>
    <row r="81" spans="1:16">
      <c r="A81" s="12">
        <v>1</v>
      </c>
      <c r="B81" s="11">
        <v>12</v>
      </c>
      <c r="C81" s="12">
        <v>2001</v>
      </c>
      <c r="D81" s="9">
        <v>37226</v>
      </c>
      <c r="E81" s="92">
        <v>1</v>
      </c>
      <c r="F81" s="94">
        <v>1</v>
      </c>
      <c r="G81" s="94">
        <v>0</v>
      </c>
      <c r="H81" s="94">
        <v>0</v>
      </c>
      <c r="I81" s="94">
        <v>0</v>
      </c>
      <c r="J81" s="94">
        <v>0</v>
      </c>
      <c r="K81" s="94">
        <v>0</v>
      </c>
      <c r="L81" s="94">
        <v>0</v>
      </c>
      <c r="M81" t="s">
        <v>16</v>
      </c>
      <c r="N81">
        <v>5</v>
      </c>
      <c r="O81" t="s">
        <v>17</v>
      </c>
      <c r="P81">
        <v>80</v>
      </c>
    </row>
    <row r="82" spans="1:16">
      <c r="A82" s="12">
        <v>20</v>
      </c>
      <c r="B82" s="11">
        <v>1</v>
      </c>
      <c r="C82" s="12">
        <v>2002</v>
      </c>
      <c r="D82" s="9">
        <v>37276</v>
      </c>
      <c r="E82" s="92">
        <v>1</v>
      </c>
      <c r="F82" s="94">
        <v>1</v>
      </c>
      <c r="G82" s="94">
        <v>0</v>
      </c>
      <c r="H82" s="94">
        <v>0</v>
      </c>
      <c r="I82" s="94">
        <v>0</v>
      </c>
      <c r="J82" s="94">
        <v>0</v>
      </c>
      <c r="K82" s="94">
        <v>0</v>
      </c>
      <c r="L82" s="94">
        <v>0</v>
      </c>
      <c r="M82" t="s">
        <v>16</v>
      </c>
      <c r="N82">
        <v>5</v>
      </c>
      <c r="O82" t="s">
        <v>17</v>
      </c>
      <c r="P82">
        <v>81</v>
      </c>
    </row>
    <row r="83" spans="1:16">
      <c r="A83" s="12">
        <v>5</v>
      </c>
      <c r="B83" s="11">
        <v>2</v>
      </c>
      <c r="C83" s="12">
        <v>2002</v>
      </c>
      <c r="D83" s="9">
        <v>37292</v>
      </c>
      <c r="E83" s="92">
        <v>0</v>
      </c>
      <c r="F83" s="94">
        <v>0</v>
      </c>
      <c r="G83" s="94">
        <v>0</v>
      </c>
      <c r="H83" s="94">
        <v>0</v>
      </c>
      <c r="I83" s="94">
        <v>0</v>
      </c>
      <c r="J83" s="94">
        <v>0</v>
      </c>
      <c r="K83" s="94">
        <v>0</v>
      </c>
      <c r="L83" s="94">
        <v>0</v>
      </c>
      <c r="M83" t="s">
        <v>16</v>
      </c>
      <c r="N83">
        <v>5</v>
      </c>
      <c r="O83" t="s">
        <v>17</v>
      </c>
      <c r="P83">
        <v>82</v>
      </c>
    </row>
    <row r="84" spans="1:16">
      <c r="A84" s="12">
        <v>17</v>
      </c>
      <c r="B84" s="11">
        <v>3</v>
      </c>
      <c r="C84" s="12">
        <v>2002</v>
      </c>
      <c r="D84" s="9">
        <v>37332</v>
      </c>
      <c r="E84" s="92">
        <v>8</v>
      </c>
      <c r="F84" s="94">
        <v>0</v>
      </c>
      <c r="G84" s="94">
        <v>0</v>
      </c>
      <c r="H84" s="94">
        <v>2</v>
      </c>
      <c r="I84" s="94">
        <v>0</v>
      </c>
      <c r="J84" s="94">
        <v>0</v>
      </c>
      <c r="K84" s="94">
        <v>0</v>
      </c>
      <c r="L84" s="94">
        <v>0</v>
      </c>
      <c r="M84" t="s">
        <v>16</v>
      </c>
      <c r="N84">
        <v>5</v>
      </c>
      <c r="O84" t="s">
        <v>17</v>
      </c>
      <c r="P84">
        <v>83</v>
      </c>
    </row>
    <row r="85" spans="1:16">
      <c r="A85" s="12">
        <v>12</v>
      </c>
      <c r="B85" s="11">
        <v>4</v>
      </c>
      <c r="C85" s="12">
        <v>2002</v>
      </c>
      <c r="D85" s="9">
        <v>37358</v>
      </c>
      <c r="E85" s="92">
        <v>0</v>
      </c>
      <c r="F85" s="94">
        <v>0</v>
      </c>
      <c r="G85" s="94">
        <v>0</v>
      </c>
      <c r="H85" s="94">
        <v>0</v>
      </c>
      <c r="I85" s="94">
        <v>0</v>
      </c>
      <c r="J85" s="94">
        <v>0</v>
      </c>
      <c r="K85" s="94">
        <v>0</v>
      </c>
      <c r="L85" s="94">
        <v>0</v>
      </c>
      <c r="M85" t="s">
        <v>16</v>
      </c>
      <c r="N85">
        <v>5</v>
      </c>
      <c r="O85" t="s">
        <v>17</v>
      </c>
      <c r="P85">
        <v>84</v>
      </c>
    </row>
    <row r="86" spans="1:16">
      <c r="A86" s="12">
        <v>14</v>
      </c>
      <c r="B86" s="11">
        <v>5</v>
      </c>
      <c r="C86" s="12">
        <v>2002</v>
      </c>
      <c r="D86" s="9">
        <v>37390</v>
      </c>
      <c r="E86" s="92">
        <v>4</v>
      </c>
      <c r="F86" s="94">
        <v>0</v>
      </c>
      <c r="G86" s="94">
        <v>3</v>
      </c>
      <c r="H86" s="94">
        <v>7</v>
      </c>
      <c r="I86" s="94">
        <v>0</v>
      </c>
      <c r="J86" s="94">
        <v>0</v>
      </c>
      <c r="K86" s="94">
        <v>0</v>
      </c>
      <c r="L86" s="94">
        <v>2330</v>
      </c>
      <c r="M86" t="s">
        <v>16</v>
      </c>
      <c r="N86">
        <v>5</v>
      </c>
      <c r="O86" t="s">
        <v>17</v>
      </c>
      <c r="P86">
        <v>85</v>
      </c>
    </row>
    <row r="87" spans="1:16">
      <c r="A87" s="12">
        <v>1</v>
      </c>
      <c r="B87" s="11">
        <v>6</v>
      </c>
      <c r="C87" s="12">
        <v>2002</v>
      </c>
      <c r="D87" s="9">
        <v>37408</v>
      </c>
      <c r="E87" s="97" t="s">
        <v>18</v>
      </c>
      <c r="F87" s="97" t="s">
        <v>18</v>
      </c>
      <c r="G87" s="97" t="s">
        <v>18</v>
      </c>
      <c r="H87" s="97" t="s">
        <v>18</v>
      </c>
      <c r="I87" s="97" t="s">
        <v>18</v>
      </c>
      <c r="J87" s="97" t="s">
        <v>18</v>
      </c>
      <c r="K87" s="97" t="s">
        <v>18</v>
      </c>
      <c r="L87" s="97" t="s">
        <v>18</v>
      </c>
      <c r="M87" t="s">
        <v>16</v>
      </c>
      <c r="N87">
        <v>5</v>
      </c>
      <c r="O87" t="s">
        <v>17</v>
      </c>
      <c r="P87">
        <v>86</v>
      </c>
    </row>
    <row r="88" spans="1:16">
      <c r="A88" s="12">
        <v>11</v>
      </c>
      <c r="B88" s="11">
        <v>6</v>
      </c>
      <c r="C88" s="12">
        <v>2002</v>
      </c>
      <c r="D88" s="9">
        <v>37418</v>
      </c>
      <c r="E88" s="97" t="s">
        <v>18</v>
      </c>
      <c r="F88" s="97" t="s">
        <v>18</v>
      </c>
      <c r="G88" s="97" t="s">
        <v>18</v>
      </c>
      <c r="H88" s="97" t="s">
        <v>18</v>
      </c>
      <c r="I88" s="97" t="s">
        <v>18</v>
      </c>
      <c r="J88" s="97" t="s">
        <v>18</v>
      </c>
      <c r="K88" s="97" t="s">
        <v>18</v>
      </c>
      <c r="L88" s="97" t="s">
        <v>18</v>
      </c>
      <c r="M88" t="s">
        <v>16</v>
      </c>
      <c r="N88">
        <v>5</v>
      </c>
      <c r="O88" t="s">
        <v>17</v>
      </c>
      <c r="P88">
        <v>87</v>
      </c>
    </row>
    <row r="89" spans="1:16">
      <c r="A89" s="12">
        <v>20</v>
      </c>
      <c r="B89" s="11">
        <v>6</v>
      </c>
      <c r="C89" s="12">
        <v>2002</v>
      </c>
      <c r="D89" s="9">
        <v>37427</v>
      </c>
      <c r="E89" s="97" t="s">
        <v>18</v>
      </c>
      <c r="F89" s="97" t="s">
        <v>18</v>
      </c>
      <c r="G89" s="97" t="s">
        <v>18</v>
      </c>
      <c r="H89" s="97" t="s">
        <v>18</v>
      </c>
      <c r="I89" s="97" t="s">
        <v>18</v>
      </c>
      <c r="J89" s="97" t="s">
        <v>18</v>
      </c>
      <c r="K89" s="97" t="s">
        <v>18</v>
      </c>
      <c r="L89" s="97" t="s">
        <v>18</v>
      </c>
      <c r="M89" t="s">
        <v>16</v>
      </c>
      <c r="N89">
        <v>5</v>
      </c>
      <c r="O89" t="s">
        <v>17</v>
      </c>
      <c r="P89">
        <v>88</v>
      </c>
    </row>
    <row r="90" spans="1:16">
      <c r="A90" s="12">
        <v>1</v>
      </c>
      <c r="B90" s="11">
        <v>7</v>
      </c>
      <c r="C90" s="12">
        <v>2002</v>
      </c>
      <c r="D90" s="9">
        <v>37438</v>
      </c>
      <c r="E90" s="97" t="s">
        <v>18</v>
      </c>
      <c r="F90" s="97" t="s">
        <v>18</v>
      </c>
      <c r="G90" s="97" t="s">
        <v>18</v>
      </c>
      <c r="H90" s="97" t="s">
        <v>18</v>
      </c>
      <c r="I90" s="97" t="s">
        <v>18</v>
      </c>
      <c r="J90" s="97" t="s">
        <v>18</v>
      </c>
      <c r="K90" s="97" t="s">
        <v>18</v>
      </c>
      <c r="L90" s="97" t="s">
        <v>18</v>
      </c>
      <c r="M90" t="s">
        <v>16</v>
      </c>
      <c r="N90">
        <v>5</v>
      </c>
      <c r="O90" t="s">
        <v>17</v>
      </c>
      <c r="P90">
        <v>89</v>
      </c>
    </row>
    <row r="91" spans="1:16">
      <c r="A91" s="12">
        <v>10</v>
      </c>
      <c r="B91" s="11">
        <v>7</v>
      </c>
      <c r="C91" s="12">
        <v>2002</v>
      </c>
      <c r="D91" s="9">
        <v>37447</v>
      </c>
      <c r="E91" s="97" t="s">
        <v>18</v>
      </c>
      <c r="F91" s="97" t="s">
        <v>18</v>
      </c>
      <c r="G91" s="97" t="s">
        <v>18</v>
      </c>
      <c r="H91" s="97" t="s">
        <v>18</v>
      </c>
      <c r="I91" s="97" t="s">
        <v>18</v>
      </c>
      <c r="J91" s="97" t="s">
        <v>18</v>
      </c>
      <c r="K91" s="97" t="s">
        <v>18</v>
      </c>
      <c r="L91" s="97" t="s">
        <v>18</v>
      </c>
      <c r="M91" t="s">
        <v>16</v>
      </c>
      <c r="N91">
        <v>5</v>
      </c>
      <c r="O91" t="s">
        <v>17</v>
      </c>
      <c r="P91">
        <v>90</v>
      </c>
    </row>
    <row r="92" spans="1:16">
      <c r="A92" s="12">
        <v>20</v>
      </c>
      <c r="B92" s="11">
        <v>7</v>
      </c>
      <c r="C92" s="12">
        <v>2002</v>
      </c>
      <c r="D92" s="9">
        <v>37457</v>
      </c>
      <c r="E92" s="97" t="s">
        <v>18</v>
      </c>
      <c r="F92" s="97" t="s">
        <v>18</v>
      </c>
      <c r="G92" s="97" t="s">
        <v>18</v>
      </c>
      <c r="H92" s="97" t="s">
        <v>18</v>
      </c>
      <c r="I92" s="97" t="s">
        <v>18</v>
      </c>
      <c r="J92" s="97" t="s">
        <v>18</v>
      </c>
      <c r="K92" s="97" t="s">
        <v>18</v>
      </c>
      <c r="L92" s="97" t="s">
        <v>18</v>
      </c>
      <c r="M92" t="s">
        <v>16</v>
      </c>
      <c r="N92">
        <v>5</v>
      </c>
      <c r="O92" t="s">
        <v>17</v>
      </c>
      <c r="P92">
        <v>91</v>
      </c>
    </row>
    <row r="93" spans="1:16">
      <c r="A93" s="12">
        <v>30</v>
      </c>
      <c r="B93" s="11">
        <v>7</v>
      </c>
      <c r="C93" s="12">
        <v>2002</v>
      </c>
      <c r="D93" s="9">
        <v>37467</v>
      </c>
      <c r="E93" s="97" t="s">
        <v>18</v>
      </c>
      <c r="F93" s="97" t="s">
        <v>18</v>
      </c>
      <c r="G93" s="97" t="s">
        <v>18</v>
      </c>
      <c r="H93" s="97" t="s">
        <v>18</v>
      </c>
      <c r="I93" s="97" t="s">
        <v>18</v>
      </c>
      <c r="J93" s="97" t="s">
        <v>18</v>
      </c>
      <c r="K93" s="97" t="s">
        <v>18</v>
      </c>
      <c r="L93" s="97" t="s">
        <v>18</v>
      </c>
      <c r="M93" t="s">
        <v>16</v>
      </c>
      <c r="N93">
        <v>5</v>
      </c>
      <c r="O93" t="s">
        <v>17</v>
      </c>
      <c r="P93">
        <v>92</v>
      </c>
    </row>
    <row r="94" spans="1:16">
      <c r="A94" s="12">
        <v>10</v>
      </c>
      <c r="B94" s="11">
        <v>8</v>
      </c>
      <c r="C94" s="12">
        <v>2002</v>
      </c>
      <c r="D94" s="9">
        <v>37478</v>
      </c>
      <c r="E94" s="92">
        <v>0</v>
      </c>
      <c r="F94" s="94">
        <v>0</v>
      </c>
      <c r="G94" s="94">
        <v>0</v>
      </c>
      <c r="H94" s="94">
        <v>0</v>
      </c>
      <c r="I94" s="94">
        <v>0</v>
      </c>
      <c r="J94" s="94">
        <v>0</v>
      </c>
      <c r="K94" s="94">
        <v>0</v>
      </c>
      <c r="L94" s="94">
        <v>0</v>
      </c>
      <c r="M94" t="s">
        <v>16</v>
      </c>
      <c r="N94">
        <v>5</v>
      </c>
      <c r="O94" t="s">
        <v>17</v>
      </c>
      <c r="P94">
        <v>93</v>
      </c>
    </row>
    <row r="95" spans="1:16">
      <c r="A95" s="12">
        <v>20</v>
      </c>
      <c r="B95" s="11">
        <v>8</v>
      </c>
      <c r="C95" s="12">
        <v>2002</v>
      </c>
      <c r="D95" s="9">
        <v>37488</v>
      </c>
      <c r="E95" s="92">
        <v>0</v>
      </c>
      <c r="F95" s="94">
        <v>0</v>
      </c>
      <c r="G95" s="94">
        <v>0</v>
      </c>
      <c r="H95" s="94">
        <v>0</v>
      </c>
      <c r="I95" s="94">
        <v>0</v>
      </c>
      <c r="J95" s="94">
        <v>0</v>
      </c>
      <c r="K95" s="94">
        <v>0</v>
      </c>
      <c r="L95" s="94">
        <v>0</v>
      </c>
      <c r="M95" t="s">
        <v>16</v>
      </c>
      <c r="N95">
        <v>5</v>
      </c>
      <c r="O95" t="s">
        <v>17</v>
      </c>
      <c r="P95">
        <v>94</v>
      </c>
    </row>
    <row r="96" spans="1:16">
      <c r="A96" s="12">
        <v>31</v>
      </c>
      <c r="B96" s="11">
        <v>8</v>
      </c>
      <c r="C96" s="12">
        <v>2002</v>
      </c>
      <c r="D96" s="9">
        <v>37499</v>
      </c>
      <c r="E96" s="97" t="s">
        <v>18</v>
      </c>
      <c r="F96" s="97" t="s">
        <v>18</v>
      </c>
      <c r="G96" s="97" t="s">
        <v>18</v>
      </c>
      <c r="H96" s="97" t="s">
        <v>18</v>
      </c>
      <c r="I96" s="97" t="s">
        <v>18</v>
      </c>
      <c r="J96" s="97" t="s">
        <v>18</v>
      </c>
      <c r="K96" s="97" t="s">
        <v>18</v>
      </c>
      <c r="L96" s="97" t="s">
        <v>18</v>
      </c>
      <c r="M96" t="s">
        <v>16</v>
      </c>
      <c r="N96">
        <v>5</v>
      </c>
      <c r="O96" t="s">
        <v>17</v>
      </c>
      <c r="P96">
        <v>95</v>
      </c>
    </row>
    <row r="97" spans="1:16">
      <c r="A97" s="12">
        <v>10</v>
      </c>
      <c r="B97" s="11">
        <v>9</v>
      </c>
      <c r="C97" s="12">
        <v>2002</v>
      </c>
      <c r="D97" s="9">
        <v>37509</v>
      </c>
      <c r="E97" s="92">
        <v>0</v>
      </c>
      <c r="F97" s="94">
        <v>0</v>
      </c>
      <c r="G97" s="94">
        <v>0</v>
      </c>
      <c r="H97" s="94">
        <v>0</v>
      </c>
      <c r="I97" s="94">
        <v>0</v>
      </c>
      <c r="J97" s="94">
        <v>0</v>
      </c>
      <c r="K97" s="94">
        <v>0</v>
      </c>
      <c r="L97" s="94">
        <v>0</v>
      </c>
      <c r="M97" t="s">
        <v>16</v>
      </c>
      <c r="N97">
        <v>5</v>
      </c>
      <c r="O97" t="s">
        <v>17</v>
      </c>
      <c r="P97">
        <v>96</v>
      </c>
    </row>
    <row r="98" spans="1:16">
      <c r="A98" s="12">
        <v>19</v>
      </c>
      <c r="B98" s="11">
        <v>9</v>
      </c>
      <c r="C98" s="12">
        <v>2002</v>
      </c>
      <c r="D98" s="9">
        <v>37518</v>
      </c>
      <c r="E98" s="92">
        <v>0</v>
      </c>
      <c r="F98" s="94">
        <v>0</v>
      </c>
      <c r="G98" s="94">
        <v>0</v>
      </c>
      <c r="H98" s="94">
        <v>0</v>
      </c>
      <c r="I98" s="94">
        <v>0</v>
      </c>
      <c r="J98" s="94">
        <v>0</v>
      </c>
      <c r="K98" s="94">
        <v>0</v>
      </c>
      <c r="L98" s="94">
        <v>0</v>
      </c>
      <c r="M98" t="s">
        <v>16</v>
      </c>
      <c r="N98">
        <v>5</v>
      </c>
      <c r="O98" t="s">
        <v>17</v>
      </c>
      <c r="P98">
        <v>97</v>
      </c>
    </row>
    <row r="99" spans="1:16">
      <c r="A99" s="12">
        <v>30</v>
      </c>
      <c r="B99" s="11">
        <v>9</v>
      </c>
      <c r="C99" s="12">
        <v>2002</v>
      </c>
      <c r="D99" s="9">
        <v>37529</v>
      </c>
      <c r="E99" s="97" t="s">
        <v>18</v>
      </c>
      <c r="F99" s="97" t="s">
        <v>18</v>
      </c>
      <c r="G99" s="97" t="s">
        <v>18</v>
      </c>
      <c r="H99" s="97" t="s">
        <v>18</v>
      </c>
      <c r="I99" s="97" t="s">
        <v>18</v>
      </c>
      <c r="J99" s="97" t="s">
        <v>18</v>
      </c>
      <c r="K99" s="97" t="s">
        <v>18</v>
      </c>
      <c r="L99" s="97" t="s">
        <v>18</v>
      </c>
      <c r="M99" t="s">
        <v>16</v>
      </c>
      <c r="N99">
        <v>5</v>
      </c>
      <c r="O99" t="s">
        <v>17</v>
      </c>
      <c r="P99">
        <v>98</v>
      </c>
    </row>
    <row r="100" spans="1:16">
      <c r="A100" s="12">
        <v>10</v>
      </c>
      <c r="B100" s="11">
        <v>10</v>
      </c>
      <c r="C100" s="12">
        <v>2002</v>
      </c>
      <c r="D100" s="9">
        <v>37539</v>
      </c>
      <c r="E100" s="92">
        <v>0</v>
      </c>
      <c r="F100" s="94">
        <v>0</v>
      </c>
      <c r="G100" s="94">
        <v>0</v>
      </c>
      <c r="H100" s="94">
        <v>0</v>
      </c>
      <c r="I100" s="94">
        <v>0</v>
      </c>
      <c r="J100" s="94">
        <v>0</v>
      </c>
      <c r="K100" s="94">
        <v>0</v>
      </c>
      <c r="L100" s="94">
        <v>0</v>
      </c>
      <c r="M100" t="s">
        <v>16</v>
      </c>
      <c r="N100">
        <v>5</v>
      </c>
      <c r="O100" t="s">
        <v>17</v>
      </c>
      <c r="P100">
        <v>99</v>
      </c>
    </row>
    <row r="101" spans="1:16">
      <c r="A101" s="12">
        <v>20</v>
      </c>
      <c r="B101" s="11">
        <v>10</v>
      </c>
      <c r="C101" s="12">
        <v>2002</v>
      </c>
      <c r="D101" s="9">
        <v>37549</v>
      </c>
      <c r="E101" s="97" t="s">
        <v>18</v>
      </c>
      <c r="F101" s="97" t="s">
        <v>18</v>
      </c>
      <c r="G101" s="97" t="s">
        <v>18</v>
      </c>
      <c r="H101" s="97" t="s">
        <v>18</v>
      </c>
      <c r="I101" s="97" t="s">
        <v>18</v>
      </c>
      <c r="J101" s="97" t="s">
        <v>18</v>
      </c>
      <c r="K101" s="97" t="s">
        <v>18</v>
      </c>
      <c r="L101" s="97" t="s">
        <v>18</v>
      </c>
      <c r="M101" t="s">
        <v>16</v>
      </c>
      <c r="N101">
        <v>5</v>
      </c>
      <c r="O101" t="s">
        <v>17</v>
      </c>
      <c r="P101">
        <v>100</v>
      </c>
    </row>
    <row r="102" spans="1:16">
      <c r="A102" s="12">
        <v>30</v>
      </c>
      <c r="B102" s="11">
        <v>10</v>
      </c>
      <c r="C102" s="12">
        <v>2002</v>
      </c>
      <c r="D102" s="9">
        <v>37559</v>
      </c>
      <c r="E102" s="92">
        <v>0</v>
      </c>
      <c r="F102" s="94">
        <v>0</v>
      </c>
      <c r="G102" s="94">
        <v>0</v>
      </c>
      <c r="H102" s="94">
        <v>0</v>
      </c>
      <c r="I102" s="94">
        <v>0</v>
      </c>
      <c r="J102" s="94">
        <v>0</v>
      </c>
      <c r="K102" s="94">
        <v>0</v>
      </c>
      <c r="L102" s="94">
        <v>0</v>
      </c>
      <c r="M102" t="s">
        <v>16</v>
      </c>
      <c r="N102">
        <v>5</v>
      </c>
      <c r="O102" t="s">
        <v>17</v>
      </c>
      <c r="P102">
        <v>101</v>
      </c>
    </row>
    <row r="103" spans="1:16">
      <c r="A103" s="12">
        <v>14</v>
      </c>
      <c r="B103" s="11">
        <v>11</v>
      </c>
      <c r="C103" s="12">
        <v>2002</v>
      </c>
      <c r="D103" s="9">
        <v>37574</v>
      </c>
      <c r="E103" s="92">
        <v>0</v>
      </c>
      <c r="F103" s="94">
        <v>0</v>
      </c>
      <c r="G103" s="94">
        <v>0</v>
      </c>
      <c r="H103" s="94">
        <v>0</v>
      </c>
      <c r="I103" s="94">
        <v>0</v>
      </c>
      <c r="J103" s="94">
        <v>0</v>
      </c>
      <c r="K103" s="94">
        <v>0</v>
      </c>
      <c r="L103" s="94">
        <v>0</v>
      </c>
      <c r="M103" t="s">
        <v>16</v>
      </c>
      <c r="N103">
        <v>5</v>
      </c>
      <c r="O103" t="s">
        <v>17</v>
      </c>
      <c r="P103">
        <v>102</v>
      </c>
    </row>
    <row r="104" spans="1:16">
      <c r="A104" s="12">
        <v>31</v>
      </c>
      <c r="B104" s="11">
        <v>1</v>
      </c>
      <c r="C104" s="12">
        <v>2003</v>
      </c>
      <c r="D104" s="9">
        <v>37652</v>
      </c>
      <c r="E104" s="92">
        <v>2</v>
      </c>
      <c r="F104" s="94">
        <v>0</v>
      </c>
      <c r="G104" s="94">
        <v>0</v>
      </c>
      <c r="H104" s="94">
        <v>1</v>
      </c>
      <c r="I104" s="94">
        <v>0</v>
      </c>
      <c r="J104" s="94">
        <v>0</v>
      </c>
      <c r="K104" s="94">
        <v>0</v>
      </c>
      <c r="L104" s="94">
        <v>0</v>
      </c>
      <c r="M104" t="s">
        <v>16</v>
      </c>
      <c r="N104">
        <v>5</v>
      </c>
      <c r="O104" t="s">
        <v>17</v>
      </c>
      <c r="P104">
        <v>103</v>
      </c>
    </row>
    <row r="105" spans="1:16">
      <c r="A105" s="10">
        <v>18</v>
      </c>
      <c r="B105" s="11">
        <v>2</v>
      </c>
      <c r="C105" s="10">
        <v>2003</v>
      </c>
      <c r="D105" s="9">
        <v>37670</v>
      </c>
      <c r="E105" s="92">
        <v>2</v>
      </c>
      <c r="F105" s="94">
        <v>0</v>
      </c>
      <c r="G105" s="94">
        <v>0</v>
      </c>
      <c r="H105" s="94">
        <v>4</v>
      </c>
      <c r="I105" s="94">
        <v>2</v>
      </c>
      <c r="J105" s="94">
        <v>0</v>
      </c>
      <c r="K105" s="94">
        <v>0</v>
      </c>
      <c r="L105" s="94">
        <v>0</v>
      </c>
      <c r="M105" t="s">
        <v>16</v>
      </c>
      <c r="N105">
        <v>5</v>
      </c>
      <c r="O105" t="s">
        <v>17</v>
      </c>
      <c r="P105">
        <v>104</v>
      </c>
    </row>
    <row r="106" spans="1:16">
      <c r="A106" s="10">
        <v>31</v>
      </c>
      <c r="B106" s="11">
        <v>3</v>
      </c>
      <c r="C106" s="10">
        <v>2003</v>
      </c>
      <c r="D106" s="9">
        <v>37711</v>
      </c>
      <c r="E106" s="92">
        <v>0</v>
      </c>
      <c r="F106" s="94">
        <v>0</v>
      </c>
      <c r="G106" s="94">
        <v>0</v>
      </c>
      <c r="H106" s="94">
        <v>0</v>
      </c>
      <c r="I106" s="94">
        <v>0</v>
      </c>
      <c r="J106" s="94">
        <v>0</v>
      </c>
      <c r="K106" s="94">
        <v>0</v>
      </c>
      <c r="L106" s="94">
        <v>0</v>
      </c>
      <c r="M106" t="s">
        <v>16</v>
      </c>
      <c r="N106">
        <v>5</v>
      </c>
      <c r="O106" t="s">
        <v>17</v>
      </c>
      <c r="P106">
        <v>105</v>
      </c>
    </row>
    <row r="107" spans="1:16">
      <c r="A107" s="10">
        <v>10</v>
      </c>
      <c r="B107" s="11">
        <v>4</v>
      </c>
      <c r="C107" s="10">
        <v>2003</v>
      </c>
      <c r="D107" s="9">
        <v>37721</v>
      </c>
      <c r="E107" s="96">
        <v>3</v>
      </c>
      <c r="F107" s="94">
        <v>0</v>
      </c>
      <c r="G107" s="94">
        <v>0</v>
      </c>
      <c r="H107" s="94">
        <v>5</v>
      </c>
      <c r="I107" s="94">
        <v>0</v>
      </c>
      <c r="J107" s="94">
        <v>0</v>
      </c>
      <c r="K107" s="94">
        <v>0</v>
      </c>
      <c r="L107" s="94">
        <v>0</v>
      </c>
      <c r="M107" t="s">
        <v>16</v>
      </c>
      <c r="N107">
        <v>5</v>
      </c>
      <c r="O107" t="s">
        <v>17</v>
      </c>
      <c r="P107">
        <v>106</v>
      </c>
    </row>
    <row r="108" spans="1:16">
      <c r="A108" s="10">
        <v>12</v>
      </c>
      <c r="B108" s="11">
        <v>5</v>
      </c>
      <c r="C108" s="10">
        <v>2003</v>
      </c>
      <c r="D108" s="9">
        <v>37753</v>
      </c>
      <c r="E108" s="92">
        <v>0</v>
      </c>
      <c r="F108" s="94">
        <v>0</v>
      </c>
      <c r="G108" s="94">
        <v>0</v>
      </c>
      <c r="H108" s="94">
        <v>4</v>
      </c>
      <c r="I108" s="94">
        <v>0</v>
      </c>
      <c r="J108" s="94">
        <v>0</v>
      </c>
      <c r="K108" s="94">
        <v>3</v>
      </c>
      <c r="L108" s="94">
        <v>1300</v>
      </c>
      <c r="M108" t="s">
        <v>16</v>
      </c>
      <c r="N108">
        <v>5</v>
      </c>
      <c r="O108" t="s">
        <v>17</v>
      </c>
      <c r="P108">
        <v>107</v>
      </c>
    </row>
    <row r="109" spans="1:16">
      <c r="A109" s="10">
        <v>20</v>
      </c>
      <c r="B109" s="11">
        <v>5</v>
      </c>
      <c r="C109" s="10">
        <v>2003</v>
      </c>
      <c r="D109" s="9">
        <v>37761</v>
      </c>
      <c r="E109" s="92">
        <v>1</v>
      </c>
      <c r="F109" s="94">
        <v>0</v>
      </c>
      <c r="G109" s="94">
        <v>28</v>
      </c>
      <c r="H109" s="94">
        <v>0</v>
      </c>
      <c r="I109" s="94">
        <v>0</v>
      </c>
      <c r="J109" s="94">
        <v>1</v>
      </c>
      <c r="K109" s="94">
        <v>1</v>
      </c>
      <c r="L109" s="94">
        <v>5000</v>
      </c>
      <c r="M109" t="s">
        <v>16</v>
      </c>
      <c r="N109">
        <v>5</v>
      </c>
      <c r="O109" t="s">
        <v>17</v>
      </c>
      <c r="P109">
        <v>108</v>
      </c>
    </row>
    <row r="110" spans="1:16">
      <c r="A110" s="10">
        <v>31</v>
      </c>
      <c r="B110" s="11">
        <v>5</v>
      </c>
      <c r="C110" s="10">
        <v>2003</v>
      </c>
      <c r="D110" s="9">
        <v>37772</v>
      </c>
      <c r="E110" s="92">
        <v>4</v>
      </c>
      <c r="F110" s="94">
        <v>0</v>
      </c>
      <c r="G110" s="94">
        <v>14</v>
      </c>
      <c r="H110" s="94">
        <v>0</v>
      </c>
      <c r="I110" s="94">
        <v>3</v>
      </c>
      <c r="J110" s="94">
        <v>200</v>
      </c>
      <c r="K110" s="94">
        <v>200</v>
      </c>
      <c r="L110" s="94">
        <v>4200</v>
      </c>
      <c r="M110" t="s">
        <v>16</v>
      </c>
      <c r="N110">
        <v>5</v>
      </c>
      <c r="O110" t="s">
        <v>17</v>
      </c>
      <c r="P110">
        <v>109</v>
      </c>
    </row>
    <row r="111" spans="1:16">
      <c r="A111" s="10">
        <v>10</v>
      </c>
      <c r="B111" s="11">
        <v>6</v>
      </c>
      <c r="C111" s="10">
        <v>2003</v>
      </c>
      <c r="D111" s="9">
        <v>37782</v>
      </c>
      <c r="E111" s="92">
        <v>0</v>
      </c>
      <c r="F111" s="94">
        <v>0</v>
      </c>
      <c r="G111" s="94">
        <v>0</v>
      </c>
      <c r="H111" s="94">
        <v>0</v>
      </c>
      <c r="I111" s="94">
        <v>200</v>
      </c>
      <c r="J111" s="94">
        <v>300</v>
      </c>
      <c r="K111" s="94">
        <v>400</v>
      </c>
      <c r="L111" s="94">
        <v>100</v>
      </c>
      <c r="M111" t="s">
        <v>16</v>
      </c>
      <c r="N111">
        <v>5</v>
      </c>
      <c r="O111" t="s">
        <v>17</v>
      </c>
      <c r="P111">
        <v>110</v>
      </c>
    </row>
    <row r="112" spans="1:16">
      <c r="A112" s="10">
        <v>19</v>
      </c>
      <c r="B112" s="11">
        <v>6</v>
      </c>
      <c r="C112" s="10">
        <v>2003</v>
      </c>
      <c r="D112" s="9">
        <v>37791</v>
      </c>
      <c r="E112" s="92">
        <v>0</v>
      </c>
      <c r="F112" s="94">
        <v>0</v>
      </c>
      <c r="G112" s="94">
        <v>0</v>
      </c>
      <c r="H112" s="94">
        <v>10</v>
      </c>
      <c r="I112" s="94">
        <v>400</v>
      </c>
      <c r="J112" s="94">
        <v>700</v>
      </c>
      <c r="K112" s="94">
        <v>100</v>
      </c>
      <c r="L112" s="94">
        <v>40</v>
      </c>
      <c r="M112" t="s">
        <v>16</v>
      </c>
      <c r="N112">
        <v>5</v>
      </c>
      <c r="O112" t="s">
        <v>17</v>
      </c>
      <c r="P112">
        <v>111</v>
      </c>
    </row>
    <row r="113" spans="1:16">
      <c r="A113" s="10">
        <v>30</v>
      </c>
      <c r="B113" s="11">
        <v>6</v>
      </c>
      <c r="C113" s="10">
        <v>2003</v>
      </c>
      <c r="D113" s="9">
        <v>37802</v>
      </c>
      <c r="E113" s="97" t="s">
        <v>18</v>
      </c>
      <c r="F113" s="97" t="s">
        <v>18</v>
      </c>
      <c r="G113" s="97" t="s">
        <v>18</v>
      </c>
      <c r="H113" s="97" t="s">
        <v>18</v>
      </c>
      <c r="I113" s="97" t="s">
        <v>18</v>
      </c>
      <c r="J113" s="97" t="s">
        <v>18</v>
      </c>
      <c r="K113" s="97" t="s">
        <v>18</v>
      </c>
      <c r="L113" s="97" t="s">
        <v>18</v>
      </c>
      <c r="M113" t="s">
        <v>16</v>
      </c>
      <c r="N113">
        <v>5</v>
      </c>
      <c r="O113" t="s">
        <v>17</v>
      </c>
      <c r="P113">
        <v>112</v>
      </c>
    </row>
    <row r="114" spans="1:16">
      <c r="A114" s="10">
        <v>10</v>
      </c>
      <c r="B114" s="11">
        <v>7</v>
      </c>
      <c r="C114" s="10">
        <v>2003</v>
      </c>
      <c r="D114" s="9">
        <v>37812</v>
      </c>
      <c r="E114" s="92">
        <v>0</v>
      </c>
      <c r="F114" s="94">
        <v>0</v>
      </c>
      <c r="G114" s="94">
        <v>0</v>
      </c>
      <c r="H114" s="94">
        <v>0</v>
      </c>
      <c r="I114" s="94">
        <v>0</v>
      </c>
      <c r="J114" s="94">
        <v>0</v>
      </c>
      <c r="K114" s="94">
        <v>0</v>
      </c>
      <c r="L114" s="94">
        <v>0</v>
      </c>
      <c r="M114" t="s">
        <v>16</v>
      </c>
      <c r="N114">
        <v>5</v>
      </c>
      <c r="O114" t="s">
        <v>17</v>
      </c>
      <c r="P114">
        <v>113</v>
      </c>
    </row>
    <row r="115" spans="1:16">
      <c r="A115" s="10">
        <v>20</v>
      </c>
      <c r="B115" s="11">
        <v>7</v>
      </c>
      <c r="C115" s="10">
        <v>2003</v>
      </c>
      <c r="D115" s="9">
        <v>37822</v>
      </c>
      <c r="E115" s="92">
        <v>0</v>
      </c>
      <c r="F115" s="94">
        <v>0</v>
      </c>
      <c r="G115" s="94">
        <v>0</v>
      </c>
      <c r="H115" s="94">
        <v>0</v>
      </c>
      <c r="I115" s="94">
        <v>0</v>
      </c>
      <c r="J115" s="94">
        <v>0</v>
      </c>
      <c r="K115" s="94">
        <v>0</v>
      </c>
      <c r="L115" s="94">
        <v>0</v>
      </c>
      <c r="M115" t="s">
        <v>16</v>
      </c>
      <c r="N115">
        <v>5</v>
      </c>
      <c r="O115" t="s">
        <v>17</v>
      </c>
      <c r="P115">
        <v>114</v>
      </c>
    </row>
    <row r="116" spans="1:16">
      <c r="A116" s="10">
        <v>29</v>
      </c>
      <c r="B116" s="11">
        <v>7</v>
      </c>
      <c r="C116" s="10">
        <v>2003</v>
      </c>
      <c r="D116" s="9">
        <v>37831</v>
      </c>
      <c r="E116" s="92">
        <v>0</v>
      </c>
      <c r="F116" s="94">
        <v>0</v>
      </c>
      <c r="G116" s="94">
        <v>0</v>
      </c>
      <c r="H116" s="94">
        <v>0</v>
      </c>
      <c r="I116" s="94">
        <v>0</v>
      </c>
      <c r="J116" s="94">
        <v>0</v>
      </c>
      <c r="K116" s="94">
        <v>0</v>
      </c>
      <c r="L116" s="94">
        <v>0</v>
      </c>
      <c r="M116" t="s">
        <v>16</v>
      </c>
      <c r="N116">
        <v>5</v>
      </c>
      <c r="O116" t="s">
        <v>17</v>
      </c>
      <c r="P116">
        <v>115</v>
      </c>
    </row>
    <row r="117" spans="1:16">
      <c r="A117" s="10">
        <v>11</v>
      </c>
      <c r="B117" s="11">
        <v>8</v>
      </c>
      <c r="C117" s="10">
        <v>2003</v>
      </c>
      <c r="D117" s="9">
        <v>37844</v>
      </c>
      <c r="E117" s="92">
        <v>0</v>
      </c>
      <c r="F117" s="94">
        <v>0</v>
      </c>
      <c r="G117" s="94">
        <v>0</v>
      </c>
      <c r="H117" s="94">
        <v>1</v>
      </c>
      <c r="I117" s="94">
        <v>0</v>
      </c>
      <c r="J117" s="94">
        <v>0</v>
      </c>
      <c r="K117" s="94">
        <v>0</v>
      </c>
      <c r="L117" s="94">
        <v>0</v>
      </c>
      <c r="M117" t="s">
        <v>16</v>
      </c>
      <c r="N117">
        <v>5</v>
      </c>
      <c r="O117" t="s">
        <v>17</v>
      </c>
      <c r="P117">
        <v>116</v>
      </c>
    </row>
    <row r="118" spans="1:16">
      <c r="A118" s="10">
        <v>20</v>
      </c>
      <c r="B118" s="11">
        <v>8</v>
      </c>
      <c r="C118" s="10">
        <v>2003</v>
      </c>
      <c r="D118" s="9">
        <v>37853</v>
      </c>
      <c r="E118" s="99" t="s">
        <v>18</v>
      </c>
      <c r="F118" s="99" t="s">
        <v>18</v>
      </c>
      <c r="G118" s="99" t="s">
        <v>18</v>
      </c>
      <c r="H118" s="99" t="s">
        <v>18</v>
      </c>
      <c r="I118" s="99" t="s">
        <v>18</v>
      </c>
      <c r="J118" s="99" t="s">
        <v>18</v>
      </c>
      <c r="K118" s="99" t="s">
        <v>18</v>
      </c>
      <c r="L118" s="99" t="s">
        <v>18</v>
      </c>
      <c r="M118" t="s">
        <v>16</v>
      </c>
      <c r="N118">
        <v>5</v>
      </c>
      <c r="O118" t="s">
        <v>17</v>
      </c>
      <c r="P118">
        <v>117</v>
      </c>
    </row>
    <row r="119" spans="1:16">
      <c r="A119" s="10">
        <v>1</v>
      </c>
      <c r="B119" s="11">
        <v>9</v>
      </c>
      <c r="C119" s="10">
        <v>2003</v>
      </c>
      <c r="D119" s="9">
        <v>37865</v>
      </c>
      <c r="E119" s="92">
        <v>0</v>
      </c>
      <c r="F119" s="94">
        <v>0</v>
      </c>
      <c r="G119" s="94">
        <v>0</v>
      </c>
      <c r="H119" s="94">
        <v>0</v>
      </c>
      <c r="I119" s="94">
        <v>0</v>
      </c>
      <c r="J119" s="94">
        <v>0</v>
      </c>
      <c r="K119" s="94">
        <v>0</v>
      </c>
      <c r="L119" s="94">
        <v>0</v>
      </c>
      <c r="M119" t="s">
        <v>16</v>
      </c>
      <c r="N119">
        <v>5</v>
      </c>
      <c r="O119" t="s">
        <v>17</v>
      </c>
      <c r="P119">
        <v>118</v>
      </c>
    </row>
    <row r="120" spans="1:16">
      <c r="A120" s="10">
        <v>10</v>
      </c>
      <c r="B120" s="11">
        <v>9</v>
      </c>
      <c r="C120" s="10">
        <v>2003</v>
      </c>
      <c r="D120" s="9">
        <v>37874</v>
      </c>
      <c r="E120" s="92">
        <v>0</v>
      </c>
      <c r="F120" s="94">
        <v>0</v>
      </c>
      <c r="G120" s="94">
        <v>0</v>
      </c>
      <c r="H120" s="94">
        <v>0</v>
      </c>
      <c r="I120" s="94">
        <v>0</v>
      </c>
      <c r="J120" s="94">
        <v>0</v>
      </c>
      <c r="K120" s="94">
        <v>0</v>
      </c>
      <c r="L120" s="94">
        <v>0</v>
      </c>
      <c r="M120" t="s">
        <v>16</v>
      </c>
      <c r="N120">
        <v>5</v>
      </c>
      <c r="O120" t="s">
        <v>17</v>
      </c>
      <c r="P120">
        <v>119</v>
      </c>
    </row>
    <row r="121" spans="1:16">
      <c r="A121" s="10">
        <v>21</v>
      </c>
      <c r="B121" s="11">
        <v>9</v>
      </c>
      <c r="C121" s="10">
        <v>2003</v>
      </c>
      <c r="D121" s="9">
        <v>37885</v>
      </c>
      <c r="E121" s="99" t="s">
        <v>18</v>
      </c>
      <c r="F121" s="99" t="s">
        <v>18</v>
      </c>
      <c r="G121" s="99" t="s">
        <v>18</v>
      </c>
      <c r="H121" s="99" t="s">
        <v>18</v>
      </c>
      <c r="I121" s="99" t="s">
        <v>18</v>
      </c>
      <c r="J121" s="99" t="s">
        <v>18</v>
      </c>
      <c r="K121" s="99" t="s">
        <v>18</v>
      </c>
      <c r="L121" s="99" t="s">
        <v>18</v>
      </c>
      <c r="M121" t="s">
        <v>16</v>
      </c>
      <c r="N121">
        <v>5</v>
      </c>
      <c r="O121" t="s">
        <v>17</v>
      </c>
      <c r="P121">
        <v>120</v>
      </c>
    </row>
    <row r="122" spans="1:16">
      <c r="A122" s="10">
        <v>30</v>
      </c>
      <c r="B122" s="11">
        <v>9</v>
      </c>
      <c r="C122" s="10">
        <v>2003</v>
      </c>
      <c r="D122" s="9">
        <v>37894</v>
      </c>
      <c r="E122" s="92">
        <v>0</v>
      </c>
      <c r="F122" s="94">
        <v>0</v>
      </c>
      <c r="G122" s="94">
        <v>0</v>
      </c>
      <c r="H122" s="94">
        <v>0</v>
      </c>
      <c r="I122" s="94">
        <v>0</v>
      </c>
      <c r="J122" s="94">
        <v>0</v>
      </c>
      <c r="K122" s="94">
        <v>0</v>
      </c>
      <c r="L122" s="94">
        <v>0</v>
      </c>
      <c r="M122" t="s">
        <v>16</v>
      </c>
      <c r="N122">
        <v>5</v>
      </c>
      <c r="O122" t="s">
        <v>17</v>
      </c>
      <c r="P122">
        <v>121</v>
      </c>
    </row>
    <row r="123" spans="1:16">
      <c r="A123" s="11">
        <v>11</v>
      </c>
      <c r="B123" s="10">
        <v>10</v>
      </c>
      <c r="C123" s="31">
        <v>2003</v>
      </c>
      <c r="D123" s="9">
        <v>37905</v>
      </c>
      <c r="E123" s="99" t="s">
        <v>18</v>
      </c>
      <c r="F123" s="99" t="s">
        <v>18</v>
      </c>
      <c r="G123" s="99" t="s">
        <v>18</v>
      </c>
      <c r="H123" s="99" t="s">
        <v>18</v>
      </c>
      <c r="I123" s="99" t="s">
        <v>18</v>
      </c>
      <c r="J123" s="99" t="s">
        <v>18</v>
      </c>
      <c r="K123" s="99" t="s">
        <v>18</v>
      </c>
      <c r="L123" s="99" t="s">
        <v>18</v>
      </c>
      <c r="M123" t="s">
        <v>16</v>
      </c>
      <c r="N123">
        <v>5</v>
      </c>
      <c r="O123" t="s">
        <v>17</v>
      </c>
      <c r="P123">
        <v>122</v>
      </c>
    </row>
    <row r="124" spans="1:16">
      <c r="A124" s="11">
        <v>20</v>
      </c>
      <c r="B124" s="10">
        <v>10</v>
      </c>
      <c r="C124" s="31">
        <v>2003</v>
      </c>
      <c r="D124" s="9">
        <v>37914</v>
      </c>
      <c r="E124" s="92">
        <v>0</v>
      </c>
      <c r="F124" s="94">
        <v>0</v>
      </c>
      <c r="G124" s="94">
        <v>0</v>
      </c>
      <c r="H124" s="94">
        <v>0</v>
      </c>
      <c r="I124" s="94">
        <v>0</v>
      </c>
      <c r="J124" s="94">
        <v>0</v>
      </c>
      <c r="K124" s="94">
        <v>0</v>
      </c>
      <c r="L124" s="94">
        <v>0</v>
      </c>
      <c r="M124" t="s">
        <v>16</v>
      </c>
      <c r="N124">
        <v>5</v>
      </c>
      <c r="O124" t="s">
        <v>17</v>
      </c>
      <c r="P124">
        <v>123</v>
      </c>
    </row>
    <row r="125" spans="1:16">
      <c r="A125" s="11">
        <v>30</v>
      </c>
      <c r="B125" s="10">
        <v>10</v>
      </c>
      <c r="C125" s="31">
        <v>2003</v>
      </c>
      <c r="D125" s="9">
        <v>37924</v>
      </c>
      <c r="E125" s="92">
        <v>0</v>
      </c>
      <c r="F125" s="94">
        <v>0</v>
      </c>
      <c r="G125" s="94">
        <v>0</v>
      </c>
      <c r="H125" s="94">
        <v>0</v>
      </c>
      <c r="I125" s="94">
        <v>0</v>
      </c>
      <c r="J125" s="94">
        <v>0</v>
      </c>
      <c r="K125" s="94">
        <v>0</v>
      </c>
      <c r="L125" s="94">
        <v>0</v>
      </c>
      <c r="M125" t="s">
        <v>16</v>
      </c>
      <c r="N125">
        <v>5</v>
      </c>
      <c r="O125" t="s">
        <v>17</v>
      </c>
      <c r="P125">
        <v>124</v>
      </c>
    </row>
    <row r="126" spans="1:16">
      <c r="A126" s="11">
        <v>16</v>
      </c>
      <c r="B126" s="10">
        <v>11</v>
      </c>
      <c r="C126" s="31">
        <v>2003</v>
      </c>
      <c r="D126" s="9">
        <v>37941</v>
      </c>
      <c r="E126" s="92">
        <v>0</v>
      </c>
      <c r="F126" s="94">
        <v>0</v>
      </c>
      <c r="G126" s="94">
        <v>0</v>
      </c>
      <c r="H126" s="94">
        <v>0</v>
      </c>
      <c r="I126" s="94">
        <v>0</v>
      </c>
      <c r="J126" s="94">
        <v>0</v>
      </c>
      <c r="K126" s="94">
        <v>0</v>
      </c>
      <c r="L126" s="94">
        <v>0</v>
      </c>
      <c r="M126" t="s">
        <v>16</v>
      </c>
      <c r="N126">
        <v>5</v>
      </c>
      <c r="O126" t="s">
        <v>17</v>
      </c>
      <c r="P126">
        <v>125</v>
      </c>
    </row>
    <row r="127" spans="1:16">
      <c r="A127" s="11">
        <v>2</v>
      </c>
      <c r="B127" s="10">
        <v>12</v>
      </c>
      <c r="C127" s="31">
        <v>2003</v>
      </c>
      <c r="D127" s="9">
        <v>37957</v>
      </c>
      <c r="E127" s="92">
        <v>0</v>
      </c>
      <c r="F127" s="94">
        <v>0</v>
      </c>
      <c r="G127" s="94">
        <v>0</v>
      </c>
      <c r="H127" s="94">
        <v>0</v>
      </c>
      <c r="I127" s="94">
        <v>0</v>
      </c>
      <c r="J127" s="94">
        <v>0</v>
      </c>
      <c r="K127" s="94">
        <v>0</v>
      </c>
      <c r="L127" s="94">
        <v>0</v>
      </c>
      <c r="M127" t="s">
        <v>16</v>
      </c>
      <c r="N127">
        <v>5</v>
      </c>
      <c r="O127" t="s">
        <v>17</v>
      </c>
      <c r="P127">
        <v>126</v>
      </c>
    </row>
    <row r="128" spans="1:16">
      <c r="A128" s="11">
        <v>23</v>
      </c>
      <c r="B128" s="10">
        <v>2</v>
      </c>
      <c r="C128" s="32">
        <v>2004</v>
      </c>
      <c r="D128" s="9">
        <v>38040</v>
      </c>
      <c r="E128" s="92">
        <v>15</v>
      </c>
      <c r="F128" s="94">
        <v>1</v>
      </c>
      <c r="G128" s="94">
        <v>0</v>
      </c>
      <c r="H128" s="94">
        <v>10</v>
      </c>
      <c r="I128" s="94">
        <v>0</v>
      </c>
      <c r="J128" s="94">
        <v>0</v>
      </c>
      <c r="K128" s="94">
        <v>0</v>
      </c>
      <c r="L128" s="94">
        <v>0</v>
      </c>
      <c r="M128" t="s">
        <v>16</v>
      </c>
      <c r="N128">
        <v>5</v>
      </c>
      <c r="O128" t="s">
        <v>17</v>
      </c>
      <c r="P128">
        <v>127</v>
      </c>
    </row>
    <row r="129" spans="1:16">
      <c r="A129" s="11">
        <v>28</v>
      </c>
      <c r="B129" s="10">
        <v>3</v>
      </c>
      <c r="C129" s="35">
        <v>2004</v>
      </c>
      <c r="D129" s="9">
        <v>38074</v>
      </c>
      <c r="E129" s="92">
        <v>5</v>
      </c>
      <c r="F129" s="94">
        <v>0</v>
      </c>
      <c r="G129" s="94">
        <v>0</v>
      </c>
      <c r="H129" s="94">
        <v>8</v>
      </c>
      <c r="I129" s="94">
        <v>0</v>
      </c>
      <c r="J129" s="94">
        <v>0</v>
      </c>
      <c r="K129" s="94">
        <v>0</v>
      </c>
      <c r="L129" s="94">
        <v>0</v>
      </c>
      <c r="M129" t="s">
        <v>16</v>
      </c>
      <c r="N129">
        <v>5</v>
      </c>
      <c r="O129" t="s">
        <v>17</v>
      </c>
      <c r="P129">
        <v>128</v>
      </c>
    </row>
    <row r="130" spans="1:16">
      <c r="A130" s="11">
        <v>7</v>
      </c>
      <c r="B130" s="10">
        <v>4</v>
      </c>
      <c r="C130" s="35">
        <v>2004</v>
      </c>
      <c r="D130" s="9">
        <v>38084</v>
      </c>
      <c r="E130" s="92">
        <v>0</v>
      </c>
      <c r="F130" s="94">
        <v>0</v>
      </c>
      <c r="G130" s="94">
        <v>0</v>
      </c>
      <c r="H130" s="94">
        <v>1</v>
      </c>
      <c r="I130" s="94">
        <v>0</v>
      </c>
      <c r="J130" s="94">
        <v>0</v>
      </c>
      <c r="K130" s="94">
        <v>0</v>
      </c>
      <c r="L130" s="94">
        <v>0</v>
      </c>
      <c r="M130" t="s">
        <v>16</v>
      </c>
      <c r="N130">
        <v>5</v>
      </c>
      <c r="O130" t="s">
        <v>17</v>
      </c>
      <c r="P130">
        <v>129</v>
      </c>
    </row>
    <row r="131" spans="1:16">
      <c r="A131" s="11">
        <v>19</v>
      </c>
      <c r="B131" s="10">
        <v>5</v>
      </c>
      <c r="C131" s="35">
        <v>2004</v>
      </c>
      <c r="D131" s="9">
        <v>38126</v>
      </c>
      <c r="E131" s="92">
        <v>0</v>
      </c>
      <c r="F131" s="94">
        <v>0</v>
      </c>
      <c r="G131" s="94">
        <v>2</v>
      </c>
      <c r="H131" s="94">
        <v>0</v>
      </c>
      <c r="I131" s="94">
        <v>0</v>
      </c>
      <c r="J131" s="94">
        <v>0</v>
      </c>
      <c r="K131" s="94">
        <v>0</v>
      </c>
      <c r="L131" s="94">
        <v>1800</v>
      </c>
      <c r="M131" t="s">
        <v>16</v>
      </c>
      <c r="N131">
        <v>5</v>
      </c>
      <c r="O131" t="s">
        <v>17</v>
      </c>
      <c r="P131">
        <v>130</v>
      </c>
    </row>
    <row r="132" spans="1:16">
      <c r="A132" s="11">
        <v>30</v>
      </c>
      <c r="B132" s="10">
        <v>5</v>
      </c>
      <c r="C132" s="35">
        <v>2004</v>
      </c>
      <c r="D132" s="9">
        <v>38137</v>
      </c>
      <c r="E132" s="92">
        <v>5</v>
      </c>
      <c r="F132" s="94">
        <v>0</v>
      </c>
      <c r="G132" s="94">
        <v>950</v>
      </c>
      <c r="H132" s="94">
        <v>20</v>
      </c>
      <c r="I132" s="94">
        <v>0</v>
      </c>
      <c r="J132" s="94">
        <v>0</v>
      </c>
      <c r="K132" s="94">
        <v>0</v>
      </c>
      <c r="L132" s="94">
        <v>200</v>
      </c>
      <c r="M132" t="s">
        <v>16</v>
      </c>
      <c r="N132">
        <v>5</v>
      </c>
      <c r="O132" t="s">
        <v>17</v>
      </c>
      <c r="P132">
        <v>131</v>
      </c>
    </row>
    <row r="133" spans="1:16">
      <c r="A133" s="11">
        <v>10</v>
      </c>
      <c r="B133" s="10">
        <v>6</v>
      </c>
      <c r="C133" s="35">
        <v>2004</v>
      </c>
      <c r="D133" s="9">
        <v>38148</v>
      </c>
      <c r="E133" s="92">
        <v>0</v>
      </c>
      <c r="F133" s="94">
        <v>0</v>
      </c>
      <c r="G133" s="94">
        <v>14</v>
      </c>
      <c r="H133" s="94">
        <v>1</v>
      </c>
      <c r="I133" s="94">
        <v>0</v>
      </c>
      <c r="J133" s="94">
        <v>5</v>
      </c>
      <c r="K133" s="94">
        <v>5</v>
      </c>
      <c r="L133" s="94">
        <v>300</v>
      </c>
      <c r="M133" t="s">
        <v>16</v>
      </c>
      <c r="N133">
        <v>5</v>
      </c>
      <c r="O133" t="s">
        <v>17</v>
      </c>
      <c r="P133">
        <v>132</v>
      </c>
    </row>
    <row r="134" spans="1:16">
      <c r="A134" s="11">
        <v>21</v>
      </c>
      <c r="B134" s="10">
        <v>6</v>
      </c>
      <c r="C134" s="35">
        <v>2004</v>
      </c>
      <c r="D134" s="9">
        <v>38159</v>
      </c>
      <c r="E134" s="92">
        <v>0</v>
      </c>
      <c r="F134" s="94">
        <v>0</v>
      </c>
      <c r="G134" s="94">
        <v>0</v>
      </c>
      <c r="H134" s="94">
        <v>1</v>
      </c>
      <c r="I134" s="94">
        <v>10</v>
      </c>
      <c r="J134" s="94">
        <v>20</v>
      </c>
      <c r="K134" s="94">
        <v>1</v>
      </c>
      <c r="L134" s="94">
        <v>0</v>
      </c>
      <c r="M134" t="s">
        <v>16</v>
      </c>
      <c r="N134">
        <v>5</v>
      </c>
      <c r="O134" t="s">
        <v>17</v>
      </c>
      <c r="P134">
        <v>133</v>
      </c>
    </row>
    <row r="135" spans="1:16">
      <c r="A135" s="11">
        <v>30</v>
      </c>
      <c r="B135" s="10">
        <v>6</v>
      </c>
      <c r="C135" s="35">
        <v>2004</v>
      </c>
      <c r="D135" s="9">
        <v>38168</v>
      </c>
      <c r="E135" s="92">
        <v>0</v>
      </c>
      <c r="F135" s="94">
        <v>0</v>
      </c>
      <c r="G135" s="94">
        <v>0</v>
      </c>
      <c r="H135" s="94">
        <v>0</v>
      </c>
      <c r="I135" s="94">
        <v>0</v>
      </c>
      <c r="J135" s="94">
        <v>0</v>
      </c>
      <c r="K135" s="94">
        <v>0</v>
      </c>
      <c r="L135" s="94">
        <v>0</v>
      </c>
      <c r="M135" t="s">
        <v>16</v>
      </c>
      <c r="N135">
        <v>5</v>
      </c>
      <c r="O135" t="s">
        <v>17</v>
      </c>
      <c r="P135">
        <v>134</v>
      </c>
    </row>
    <row r="136" spans="1:16">
      <c r="A136" s="11">
        <v>10</v>
      </c>
      <c r="B136" s="10">
        <v>7</v>
      </c>
      <c r="C136" s="35">
        <v>2004</v>
      </c>
      <c r="D136" s="9">
        <v>38178</v>
      </c>
      <c r="E136" s="92">
        <v>0</v>
      </c>
      <c r="F136" s="94">
        <v>0</v>
      </c>
      <c r="G136" s="94">
        <v>0</v>
      </c>
      <c r="H136" s="94">
        <v>0</v>
      </c>
      <c r="I136" s="94">
        <v>0</v>
      </c>
      <c r="J136" s="94">
        <v>0</v>
      </c>
      <c r="K136" s="94">
        <v>0</v>
      </c>
      <c r="L136" s="94">
        <v>0</v>
      </c>
      <c r="M136" t="s">
        <v>16</v>
      </c>
      <c r="N136">
        <v>5</v>
      </c>
      <c r="O136" t="s">
        <v>17</v>
      </c>
      <c r="P136">
        <v>135</v>
      </c>
    </row>
    <row r="137" spans="1:16">
      <c r="A137" s="11">
        <v>20</v>
      </c>
      <c r="B137" s="10">
        <v>7</v>
      </c>
      <c r="C137" s="35">
        <v>2004</v>
      </c>
      <c r="D137" s="9">
        <v>38188</v>
      </c>
      <c r="E137" s="92">
        <v>0</v>
      </c>
      <c r="F137" s="94">
        <v>0</v>
      </c>
      <c r="G137" s="94">
        <v>0</v>
      </c>
      <c r="H137" s="94">
        <v>0</v>
      </c>
      <c r="I137" s="94">
        <v>0</v>
      </c>
      <c r="J137" s="94">
        <v>0</v>
      </c>
      <c r="K137" s="94">
        <v>0</v>
      </c>
      <c r="L137" s="94">
        <v>0</v>
      </c>
      <c r="M137" t="s">
        <v>16</v>
      </c>
      <c r="N137">
        <v>5</v>
      </c>
      <c r="O137" t="s">
        <v>17</v>
      </c>
      <c r="P137">
        <v>136</v>
      </c>
    </row>
    <row r="138" spans="1:16">
      <c r="A138" s="11">
        <v>29</v>
      </c>
      <c r="B138" s="10">
        <v>7</v>
      </c>
      <c r="C138" s="35">
        <v>2004</v>
      </c>
      <c r="D138" s="9">
        <v>38197</v>
      </c>
      <c r="E138" s="92">
        <v>0</v>
      </c>
      <c r="F138" s="94">
        <v>0</v>
      </c>
      <c r="G138" s="94">
        <v>0</v>
      </c>
      <c r="H138" s="94">
        <v>0</v>
      </c>
      <c r="I138" s="94">
        <v>0</v>
      </c>
      <c r="J138" s="94">
        <v>0</v>
      </c>
      <c r="K138" s="94">
        <v>0</v>
      </c>
      <c r="L138" s="94">
        <v>0</v>
      </c>
      <c r="M138" t="s">
        <v>16</v>
      </c>
      <c r="N138">
        <v>5</v>
      </c>
      <c r="O138" t="s">
        <v>17</v>
      </c>
      <c r="P138">
        <v>137</v>
      </c>
    </row>
    <row r="139" spans="1:16">
      <c r="A139" s="11">
        <v>10</v>
      </c>
      <c r="B139" s="10">
        <v>8</v>
      </c>
      <c r="C139" s="35">
        <v>2004</v>
      </c>
      <c r="D139" s="9">
        <v>38209</v>
      </c>
      <c r="E139" s="99" t="s">
        <v>18</v>
      </c>
      <c r="F139" s="99" t="s">
        <v>18</v>
      </c>
      <c r="G139" s="99" t="s">
        <v>18</v>
      </c>
      <c r="H139" s="99" t="s">
        <v>18</v>
      </c>
      <c r="I139" s="99" t="s">
        <v>18</v>
      </c>
      <c r="J139" s="99" t="s">
        <v>18</v>
      </c>
      <c r="K139" s="99" t="s">
        <v>18</v>
      </c>
      <c r="L139" s="99" t="s">
        <v>18</v>
      </c>
      <c r="M139" t="s">
        <v>16</v>
      </c>
      <c r="N139">
        <v>5</v>
      </c>
      <c r="O139" t="s">
        <v>17</v>
      </c>
      <c r="P139">
        <v>138</v>
      </c>
    </row>
    <row r="140" spans="1:16">
      <c r="A140" s="10">
        <v>19</v>
      </c>
      <c r="B140" s="10">
        <v>8</v>
      </c>
      <c r="C140" s="35">
        <v>2004</v>
      </c>
      <c r="D140" s="9">
        <v>38218</v>
      </c>
      <c r="E140" s="99" t="s">
        <v>18</v>
      </c>
      <c r="F140" s="99" t="s">
        <v>18</v>
      </c>
      <c r="G140" s="99" t="s">
        <v>18</v>
      </c>
      <c r="H140" s="99" t="s">
        <v>18</v>
      </c>
      <c r="I140" s="99" t="s">
        <v>18</v>
      </c>
      <c r="J140" s="99" t="s">
        <v>18</v>
      </c>
      <c r="K140" s="99" t="s">
        <v>18</v>
      </c>
      <c r="L140" s="99" t="s">
        <v>18</v>
      </c>
      <c r="M140" t="s">
        <v>16</v>
      </c>
      <c r="N140">
        <v>5</v>
      </c>
      <c r="O140" t="s">
        <v>17</v>
      </c>
      <c r="P140">
        <v>139</v>
      </c>
    </row>
    <row r="141" spans="1:16">
      <c r="A141" s="10">
        <v>31</v>
      </c>
      <c r="B141" s="36">
        <v>8</v>
      </c>
      <c r="C141" s="35">
        <v>2004</v>
      </c>
      <c r="D141" s="9">
        <v>38230</v>
      </c>
      <c r="E141" s="92">
        <v>0</v>
      </c>
      <c r="F141" s="94">
        <v>0</v>
      </c>
      <c r="G141" s="94">
        <v>0</v>
      </c>
      <c r="H141" s="94">
        <v>0</v>
      </c>
      <c r="I141" s="94">
        <v>0</v>
      </c>
      <c r="J141" s="94">
        <v>0</v>
      </c>
      <c r="K141" s="94">
        <v>0</v>
      </c>
      <c r="L141" s="94">
        <v>0</v>
      </c>
      <c r="M141" t="s">
        <v>16</v>
      </c>
      <c r="N141">
        <v>5</v>
      </c>
      <c r="O141" t="s">
        <v>17</v>
      </c>
      <c r="P141">
        <v>140</v>
      </c>
    </row>
    <row r="142" spans="1:16">
      <c r="A142" s="10">
        <v>9</v>
      </c>
      <c r="B142" s="36">
        <v>9</v>
      </c>
      <c r="C142" s="35">
        <v>2004</v>
      </c>
      <c r="D142" s="9">
        <v>38239</v>
      </c>
      <c r="E142" s="92">
        <v>0</v>
      </c>
      <c r="F142" s="94">
        <v>0</v>
      </c>
      <c r="G142" s="94">
        <v>0</v>
      </c>
      <c r="H142" s="94">
        <v>0</v>
      </c>
      <c r="I142" s="94">
        <v>0</v>
      </c>
      <c r="J142" s="94">
        <v>0</v>
      </c>
      <c r="K142" s="94">
        <v>0</v>
      </c>
      <c r="L142" s="94">
        <v>0</v>
      </c>
      <c r="M142" t="s">
        <v>16</v>
      </c>
      <c r="N142">
        <v>5</v>
      </c>
      <c r="O142" t="s">
        <v>17</v>
      </c>
      <c r="P142">
        <v>141</v>
      </c>
    </row>
    <row r="143" spans="1:16">
      <c r="A143" s="10">
        <v>20</v>
      </c>
      <c r="B143" s="36">
        <v>9</v>
      </c>
      <c r="C143" s="35">
        <v>2004</v>
      </c>
      <c r="D143" s="9">
        <v>38250</v>
      </c>
      <c r="E143" s="92">
        <v>0</v>
      </c>
      <c r="F143" s="94">
        <v>0</v>
      </c>
      <c r="G143" s="94">
        <v>0</v>
      </c>
      <c r="H143" s="94">
        <v>0</v>
      </c>
      <c r="I143" s="94">
        <v>0</v>
      </c>
      <c r="J143" s="94">
        <v>0</v>
      </c>
      <c r="K143" s="94">
        <v>0</v>
      </c>
      <c r="L143" s="94">
        <v>0</v>
      </c>
      <c r="M143" t="s">
        <v>16</v>
      </c>
      <c r="N143">
        <v>5</v>
      </c>
      <c r="O143" t="s">
        <v>17</v>
      </c>
      <c r="P143">
        <v>142</v>
      </c>
    </row>
    <row r="144" spans="1:16">
      <c r="A144" s="10">
        <v>30</v>
      </c>
      <c r="B144" s="36">
        <v>9</v>
      </c>
      <c r="C144" s="35">
        <v>2004</v>
      </c>
      <c r="D144" s="9">
        <v>38260</v>
      </c>
      <c r="E144" s="92">
        <v>0</v>
      </c>
      <c r="F144" s="94">
        <v>0</v>
      </c>
      <c r="G144" s="94">
        <v>0</v>
      </c>
      <c r="H144" s="94">
        <v>0</v>
      </c>
      <c r="I144" s="94">
        <v>0</v>
      </c>
      <c r="J144" s="94">
        <v>0</v>
      </c>
      <c r="K144" s="94">
        <v>0</v>
      </c>
      <c r="L144" s="94">
        <v>0</v>
      </c>
      <c r="M144" t="s">
        <v>16</v>
      </c>
      <c r="N144">
        <v>5</v>
      </c>
      <c r="O144" t="s">
        <v>17</v>
      </c>
      <c r="P144">
        <v>143</v>
      </c>
    </row>
    <row r="145" spans="1:16">
      <c r="A145" s="10">
        <v>9</v>
      </c>
      <c r="B145" s="36">
        <v>10</v>
      </c>
      <c r="C145" s="35">
        <v>2004</v>
      </c>
      <c r="D145" s="9">
        <v>38269</v>
      </c>
      <c r="E145" s="92">
        <v>0</v>
      </c>
      <c r="F145" s="94">
        <v>0</v>
      </c>
      <c r="G145" s="94">
        <v>0</v>
      </c>
      <c r="H145" s="94">
        <v>0</v>
      </c>
      <c r="I145" s="94">
        <v>0</v>
      </c>
      <c r="J145" s="94">
        <v>0</v>
      </c>
      <c r="K145" s="94">
        <v>0</v>
      </c>
      <c r="L145" s="94">
        <v>0</v>
      </c>
      <c r="M145" t="s">
        <v>16</v>
      </c>
      <c r="N145">
        <v>5</v>
      </c>
      <c r="O145" t="s">
        <v>17</v>
      </c>
      <c r="P145">
        <v>144</v>
      </c>
    </row>
    <row r="146" spans="1:16">
      <c r="A146" s="10">
        <v>20</v>
      </c>
      <c r="B146" s="36">
        <v>10</v>
      </c>
      <c r="C146" s="35">
        <v>2004</v>
      </c>
      <c r="D146" s="9">
        <v>38280</v>
      </c>
      <c r="E146" s="92">
        <v>0</v>
      </c>
      <c r="F146" s="94">
        <v>0</v>
      </c>
      <c r="G146" s="94">
        <v>0</v>
      </c>
      <c r="H146" s="94">
        <v>0</v>
      </c>
      <c r="I146" s="94">
        <v>0</v>
      </c>
      <c r="J146" s="94">
        <v>0</v>
      </c>
      <c r="K146" s="94">
        <v>0</v>
      </c>
      <c r="L146" s="94">
        <v>0</v>
      </c>
      <c r="M146" t="s">
        <v>16</v>
      </c>
      <c r="N146">
        <v>5</v>
      </c>
      <c r="O146" t="s">
        <v>17</v>
      </c>
      <c r="P146">
        <v>145</v>
      </c>
    </row>
    <row r="147" spans="1:16">
      <c r="A147" s="10">
        <v>30</v>
      </c>
      <c r="B147" s="37">
        <v>10</v>
      </c>
      <c r="C147" s="5">
        <v>2004</v>
      </c>
      <c r="D147" s="9">
        <v>38290</v>
      </c>
      <c r="E147" s="92">
        <v>0</v>
      </c>
      <c r="F147" s="94">
        <v>0</v>
      </c>
      <c r="G147" s="94">
        <v>0</v>
      </c>
      <c r="H147" s="94">
        <v>0</v>
      </c>
      <c r="I147" s="94">
        <v>0</v>
      </c>
      <c r="J147" s="94">
        <v>0</v>
      </c>
      <c r="K147" s="94">
        <v>0</v>
      </c>
      <c r="L147" s="94">
        <v>0</v>
      </c>
      <c r="M147" t="s">
        <v>16</v>
      </c>
      <c r="N147">
        <v>5</v>
      </c>
      <c r="O147" t="s">
        <v>17</v>
      </c>
      <c r="P147">
        <v>146</v>
      </c>
    </row>
    <row r="148" spans="1:16">
      <c r="A148" s="10">
        <v>11</v>
      </c>
      <c r="B148" s="37">
        <v>11</v>
      </c>
      <c r="C148" s="5">
        <v>2004</v>
      </c>
      <c r="D148" s="9">
        <v>38302</v>
      </c>
      <c r="E148" s="92">
        <v>0</v>
      </c>
      <c r="F148" s="94">
        <v>0</v>
      </c>
      <c r="G148" s="94">
        <v>0</v>
      </c>
      <c r="H148" s="94">
        <v>0</v>
      </c>
      <c r="I148" s="94">
        <v>0</v>
      </c>
      <c r="J148" s="94">
        <v>0</v>
      </c>
      <c r="K148" s="94">
        <v>0</v>
      </c>
      <c r="L148" s="94">
        <v>0</v>
      </c>
      <c r="M148" t="s">
        <v>16</v>
      </c>
      <c r="N148">
        <v>5</v>
      </c>
      <c r="O148" t="s">
        <v>17</v>
      </c>
      <c r="P148">
        <v>147</v>
      </c>
    </row>
    <row r="149" spans="1:16">
      <c r="A149" s="10">
        <v>5</v>
      </c>
      <c r="B149" s="37">
        <v>4</v>
      </c>
      <c r="C149" s="5">
        <v>2005</v>
      </c>
      <c r="D149" s="9">
        <v>38447</v>
      </c>
      <c r="E149" s="100">
        <v>0</v>
      </c>
      <c r="F149" s="101">
        <v>0</v>
      </c>
      <c r="G149" s="101">
        <v>0</v>
      </c>
      <c r="H149" s="101">
        <v>0</v>
      </c>
      <c r="I149" s="101">
        <v>0</v>
      </c>
      <c r="J149" s="101">
        <v>0</v>
      </c>
      <c r="K149" s="101">
        <v>0</v>
      </c>
      <c r="L149" s="101">
        <v>0</v>
      </c>
      <c r="M149" t="s">
        <v>16</v>
      </c>
      <c r="N149">
        <v>5</v>
      </c>
      <c r="O149" t="s">
        <v>17</v>
      </c>
      <c r="P149">
        <v>148</v>
      </c>
    </row>
    <row r="150" spans="1:16">
      <c r="A150" s="10">
        <v>1</v>
      </c>
      <c r="B150" s="37">
        <v>6</v>
      </c>
      <c r="C150" s="5">
        <v>2005</v>
      </c>
      <c r="D150" s="9">
        <v>38504</v>
      </c>
      <c r="E150" s="100">
        <v>0</v>
      </c>
      <c r="F150" s="101">
        <v>0</v>
      </c>
      <c r="G150" s="101">
        <v>1</v>
      </c>
      <c r="H150" s="101">
        <v>0</v>
      </c>
      <c r="I150" s="101">
        <v>2</v>
      </c>
      <c r="J150" s="101">
        <v>23</v>
      </c>
      <c r="K150" s="101">
        <v>65</v>
      </c>
      <c r="L150" s="101">
        <v>0</v>
      </c>
      <c r="M150" t="s">
        <v>16</v>
      </c>
      <c r="N150">
        <v>5</v>
      </c>
      <c r="O150" t="s">
        <v>17</v>
      </c>
      <c r="P150">
        <v>149</v>
      </c>
    </row>
    <row r="151" spans="1:16">
      <c r="A151" s="1">
        <v>11</v>
      </c>
      <c r="B151" s="37">
        <v>6</v>
      </c>
      <c r="C151" s="5">
        <v>2005</v>
      </c>
      <c r="D151" s="9">
        <v>38514</v>
      </c>
      <c r="E151" s="100">
        <v>0</v>
      </c>
      <c r="F151" s="101">
        <v>0</v>
      </c>
      <c r="G151" s="101">
        <v>0</v>
      </c>
      <c r="H151" s="101">
        <v>0</v>
      </c>
      <c r="I151" s="101">
        <v>310</v>
      </c>
      <c r="J151" s="101">
        <v>700</v>
      </c>
      <c r="K151" s="101">
        <v>390</v>
      </c>
      <c r="L151" s="101">
        <v>0</v>
      </c>
      <c r="M151" t="s">
        <v>16</v>
      </c>
      <c r="N151">
        <v>5</v>
      </c>
      <c r="O151" t="s">
        <v>17</v>
      </c>
      <c r="P151">
        <v>150</v>
      </c>
    </row>
    <row r="152" spans="1:16">
      <c r="A152" s="10">
        <v>20</v>
      </c>
      <c r="B152" s="37">
        <v>6</v>
      </c>
      <c r="C152" s="5">
        <v>2005</v>
      </c>
      <c r="D152" s="9">
        <v>38523</v>
      </c>
      <c r="E152" s="100">
        <v>0</v>
      </c>
      <c r="F152" s="101">
        <v>0</v>
      </c>
      <c r="G152" s="101">
        <v>0</v>
      </c>
      <c r="H152" s="101">
        <v>10</v>
      </c>
      <c r="I152" s="101">
        <v>20</v>
      </c>
      <c r="J152" s="101">
        <v>20</v>
      </c>
      <c r="K152" s="101">
        <v>40</v>
      </c>
      <c r="L152" s="101">
        <v>40</v>
      </c>
      <c r="M152" t="s">
        <v>16</v>
      </c>
      <c r="N152">
        <v>5</v>
      </c>
      <c r="O152" t="s">
        <v>17</v>
      </c>
      <c r="P152">
        <v>151</v>
      </c>
    </row>
    <row r="153" spans="1:16">
      <c r="A153" s="10">
        <v>30</v>
      </c>
      <c r="B153" s="37">
        <v>6</v>
      </c>
      <c r="C153" s="5">
        <v>2005</v>
      </c>
      <c r="D153" s="9">
        <v>38533</v>
      </c>
      <c r="E153" s="100">
        <v>0</v>
      </c>
      <c r="F153" s="101">
        <v>0</v>
      </c>
      <c r="G153" s="101">
        <v>0</v>
      </c>
      <c r="H153" s="101">
        <v>0</v>
      </c>
      <c r="I153" s="101">
        <v>0</v>
      </c>
      <c r="J153" s="101">
        <v>0</v>
      </c>
      <c r="K153" s="101">
        <v>0</v>
      </c>
      <c r="L153" s="101">
        <v>0</v>
      </c>
      <c r="M153" t="s">
        <v>16</v>
      </c>
      <c r="N153">
        <v>5</v>
      </c>
      <c r="O153" t="s">
        <v>17</v>
      </c>
      <c r="P153">
        <v>152</v>
      </c>
    </row>
    <row r="154" spans="1:16">
      <c r="A154" s="10">
        <v>10</v>
      </c>
      <c r="B154" s="37">
        <v>7</v>
      </c>
      <c r="C154" s="5">
        <v>2005</v>
      </c>
      <c r="D154" s="9">
        <v>38543</v>
      </c>
      <c r="E154" s="100">
        <v>0</v>
      </c>
      <c r="F154" s="101">
        <v>0</v>
      </c>
      <c r="G154" s="101">
        <v>0</v>
      </c>
      <c r="H154" s="101">
        <v>0</v>
      </c>
      <c r="I154" s="101">
        <v>0</v>
      </c>
      <c r="J154" s="101">
        <v>0</v>
      </c>
      <c r="K154" s="101">
        <v>0</v>
      </c>
      <c r="L154" s="101">
        <v>0</v>
      </c>
      <c r="M154" t="s">
        <v>16</v>
      </c>
      <c r="N154">
        <v>5</v>
      </c>
      <c r="O154" t="s">
        <v>17</v>
      </c>
      <c r="P154">
        <v>153</v>
      </c>
    </row>
    <row r="155" spans="1:16">
      <c r="A155" s="10">
        <v>21</v>
      </c>
      <c r="B155" s="37">
        <v>7</v>
      </c>
      <c r="C155" s="5">
        <v>2005</v>
      </c>
      <c r="D155" s="9">
        <v>38554</v>
      </c>
      <c r="E155" s="100">
        <v>0</v>
      </c>
      <c r="F155" s="101">
        <v>0</v>
      </c>
      <c r="G155" s="101">
        <v>0</v>
      </c>
      <c r="H155" s="101">
        <v>0</v>
      </c>
      <c r="I155" s="101">
        <v>0</v>
      </c>
      <c r="J155" s="101">
        <v>0</v>
      </c>
      <c r="K155" s="101">
        <v>0</v>
      </c>
      <c r="L155" s="101">
        <v>0</v>
      </c>
      <c r="M155" t="s">
        <v>16</v>
      </c>
      <c r="N155">
        <v>5</v>
      </c>
      <c r="O155" t="s">
        <v>17</v>
      </c>
      <c r="P155">
        <v>154</v>
      </c>
    </row>
    <row r="156" spans="1:16">
      <c r="A156" s="10">
        <v>31</v>
      </c>
      <c r="B156" s="37">
        <v>7</v>
      </c>
      <c r="C156" s="5">
        <v>2005</v>
      </c>
      <c r="D156" s="9">
        <v>38564</v>
      </c>
      <c r="E156" s="100">
        <v>0</v>
      </c>
      <c r="F156" s="101">
        <v>0</v>
      </c>
      <c r="G156" s="101">
        <v>0</v>
      </c>
      <c r="H156" s="101">
        <v>0</v>
      </c>
      <c r="I156" s="101">
        <v>0</v>
      </c>
      <c r="J156" s="101">
        <v>0</v>
      </c>
      <c r="K156" s="101">
        <v>0</v>
      </c>
      <c r="L156" s="101">
        <v>0</v>
      </c>
      <c r="M156" t="s">
        <v>16</v>
      </c>
      <c r="N156">
        <v>5</v>
      </c>
      <c r="O156" t="s">
        <v>17</v>
      </c>
      <c r="P156">
        <v>155</v>
      </c>
    </row>
    <row r="157" spans="1:16">
      <c r="A157" s="10">
        <v>9</v>
      </c>
      <c r="B157" s="37">
        <v>8</v>
      </c>
      <c r="C157" s="5">
        <v>2005</v>
      </c>
      <c r="D157" s="9">
        <v>38573</v>
      </c>
      <c r="E157" s="100">
        <v>0</v>
      </c>
      <c r="F157" s="101">
        <v>0</v>
      </c>
      <c r="G157" s="101">
        <v>0</v>
      </c>
      <c r="H157" s="101">
        <v>0</v>
      </c>
      <c r="I157" s="101">
        <v>0</v>
      </c>
      <c r="J157" s="101">
        <v>0</v>
      </c>
      <c r="K157" s="101">
        <v>0</v>
      </c>
      <c r="L157" s="101">
        <v>0</v>
      </c>
      <c r="M157" t="s">
        <v>16</v>
      </c>
      <c r="N157">
        <v>5</v>
      </c>
      <c r="O157" t="s">
        <v>17</v>
      </c>
      <c r="P157">
        <v>156</v>
      </c>
    </row>
    <row r="158" spans="1:16">
      <c r="A158" s="10">
        <v>20</v>
      </c>
      <c r="B158" s="37">
        <v>8</v>
      </c>
      <c r="C158" s="5">
        <v>2005</v>
      </c>
      <c r="D158" s="9">
        <v>38584</v>
      </c>
      <c r="E158" s="100">
        <v>0</v>
      </c>
      <c r="F158" s="101">
        <v>0</v>
      </c>
      <c r="G158" s="101">
        <v>0</v>
      </c>
      <c r="H158" s="101">
        <v>0</v>
      </c>
      <c r="I158" s="101">
        <v>0</v>
      </c>
      <c r="J158" s="101">
        <v>0</v>
      </c>
      <c r="K158" s="101">
        <v>0</v>
      </c>
      <c r="L158" s="101">
        <v>0</v>
      </c>
      <c r="M158" t="s">
        <v>16</v>
      </c>
      <c r="N158">
        <v>5</v>
      </c>
      <c r="O158" t="s">
        <v>17</v>
      </c>
      <c r="P158">
        <v>157</v>
      </c>
    </row>
    <row r="159" spans="1:16">
      <c r="A159" s="10">
        <v>31</v>
      </c>
      <c r="B159" s="37">
        <v>8</v>
      </c>
      <c r="C159" s="5">
        <v>2005</v>
      </c>
      <c r="D159" s="9">
        <v>38595</v>
      </c>
      <c r="E159" s="102" t="s">
        <v>18</v>
      </c>
      <c r="F159" s="102" t="s">
        <v>18</v>
      </c>
      <c r="G159" s="102" t="s">
        <v>18</v>
      </c>
      <c r="H159" s="102" t="s">
        <v>18</v>
      </c>
      <c r="I159" s="102" t="s">
        <v>18</v>
      </c>
      <c r="J159" s="102" t="s">
        <v>18</v>
      </c>
      <c r="K159" s="102" t="s">
        <v>18</v>
      </c>
      <c r="L159" s="102" t="s">
        <v>18</v>
      </c>
      <c r="M159" t="s">
        <v>16</v>
      </c>
      <c r="N159">
        <v>5</v>
      </c>
      <c r="O159" t="s">
        <v>17</v>
      </c>
      <c r="P159">
        <v>158</v>
      </c>
    </row>
    <row r="160" spans="1:16">
      <c r="A160" s="10">
        <v>10</v>
      </c>
      <c r="B160" s="37">
        <v>9</v>
      </c>
      <c r="C160" s="5">
        <v>2005</v>
      </c>
      <c r="D160" s="9">
        <v>38605</v>
      </c>
      <c r="E160" s="102" t="s">
        <v>18</v>
      </c>
      <c r="F160" s="102" t="s">
        <v>18</v>
      </c>
      <c r="G160" s="102" t="s">
        <v>18</v>
      </c>
      <c r="H160" s="102" t="s">
        <v>18</v>
      </c>
      <c r="I160" s="102" t="s">
        <v>18</v>
      </c>
      <c r="J160" s="102" t="s">
        <v>18</v>
      </c>
      <c r="K160" s="102" t="s">
        <v>18</v>
      </c>
      <c r="L160" s="102" t="s">
        <v>18</v>
      </c>
      <c r="M160" t="s">
        <v>16</v>
      </c>
      <c r="N160">
        <v>5</v>
      </c>
      <c r="O160" t="s">
        <v>17</v>
      </c>
      <c r="P160">
        <v>159</v>
      </c>
    </row>
    <row r="161" spans="1:16">
      <c r="A161" s="10">
        <v>20</v>
      </c>
      <c r="B161" s="37">
        <v>9</v>
      </c>
      <c r="C161" s="5">
        <v>2005</v>
      </c>
      <c r="D161" s="9">
        <v>38615</v>
      </c>
      <c r="E161" s="100">
        <v>0</v>
      </c>
      <c r="F161" s="101">
        <v>0</v>
      </c>
      <c r="G161" s="101">
        <v>0</v>
      </c>
      <c r="H161" s="101">
        <v>10</v>
      </c>
      <c r="I161" s="101">
        <v>0</v>
      </c>
      <c r="J161" s="101">
        <v>0</v>
      </c>
      <c r="K161" s="101">
        <v>0</v>
      </c>
      <c r="L161" s="101">
        <v>0</v>
      </c>
      <c r="M161" t="s">
        <v>16</v>
      </c>
      <c r="N161">
        <v>5</v>
      </c>
      <c r="O161" t="s">
        <v>17</v>
      </c>
      <c r="P161">
        <v>160</v>
      </c>
    </row>
    <row r="162" spans="1:16">
      <c r="A162" s="10">
        <v>1</v>
      </c>
      <c r="B162" s="37">
        <v>10</v>
      </c>
      <c r="C162" s="5">
        <v>2005</v>
      </c>
      <c r="D162" s="9">
        <v>38626</v>
      </c>
      <c r="E162" s="100">
        <v>0</v>
      </c>
      <c r="F162" s="101">
        <v>0</v>
      </c>
      <c r="G162" s="101">
        <v>0</v>
      </c>
      <c r="H162" s="101">
        <v>1</v>
      </c>
      <c r="I162" s="101">
        <v>0</v>
      </c>
      <c r="J162" s="101">
        <v>0</v>
      </c>
      <c r="K162" s="101">
        <v>0</v>
      </c>
      <c r="L162" s="101">
        <v>0</v>
      </c>
      <c r="M162" t="s">
        <v>16</v>
      </c>
      <c r="N162">
        <v>5</v>
      </c>
      <c r="O162" t="s">
        <v>17</v>
      </c>
      <c r="P162">
        <v>161</v>
      </c>
    </row>
    <row r="163" spans="1:16">
      <c r="A163" s="10">
        <v>11</v>
      </c>
      <c r="B163" s="37">
        <v>10</v>
      </c>
      <c r="C163" s="5">
        <v>2005</v>
      </c>
      <c r="D163" s="9">
        <v>38636</v>
      </c>
      <c r="E163" s="100">
        <v>0</v>
      </c>
      <c r="F163" s="101">
        <v>0</v>
      </c>
      <c r="G163" s="101">
        <v>0</v>
      </c>
      <c r="H163" s="101">
        <v>1</v>
      </c>
      <c r="I163" s="101">
        <v>0</v>
      </c>
      <c r="J163" s="101">
        <v>0</v>
      </c>
      <c r="K163" s="101">
        <v>0</v>
      </c>
      <c r="L163" s="101">
        <v>0</v>
      </c>
      <c r="M163" t="s">
        <v>16</v>
      </c>
      <c r="N163">
        <v>5</v>
      </c>
      <c r="O163" t="s">
        <v>17</v>
      </c>
      <c r="P163">
        <v>162</v>
      </c>
    </row>
    <row r="164" spans="1:16">
      <c r="A164" s="10">
        <v>20</v>
      </c>
      <c r="B164" s="37">
        <v>10</v>
      </c>
      <c r="C164" s="5">
        <v>2005</v>
      </c>
      <c r="D164" s="9">
        <v>38645</v>
      </c>
      <c r="E164" s="100">
        <v>0</v>
      </c>
      <c r="F164" s="101">
        <v>1</v>
      </c>
      <c r="G164" s="101">
        <v>0</v>
      </c>
      <c r="H164" s="101">
        <v>2</v>
      </c>
      <c r="I164" s="101">
        <v>0</v>
      </c>
      <c r="J164" s="101">
        <v>0</v>
      </c>
      <c r="K164" s="101">
        <v>0</v>
      </c>
      <c r="L164" s="101">
        <v>0</v>
      </c>
      <c r="M164" t="s">
        <v>16</v>
      </c>
      <c r="N164">
        <v>5</v>
      </c>
      <c r="O164" t="s">
        <v>17</v>
      </c>
      <c r="P164">
        <v>163</v>
      </c>
    </row>
    <row r="165" spans="1:16">
      <c r="A165" s="10">
        <v>31</v>
      </c>
      <c r="B165" s="37">
        <v>10</v>
      </c>
      <c r="C165" s="5">
        <v>2005</v>
      </c>
      <c r="D165" s="9">
        <v>38656</v>
      </c>
      <c r="E165" s="100">
        <v>0</v>
      </c>
      <c r="F165" s="101">
        <v>0</v>
      </c>
      <c r="G165" s="101">
        <v>0</v>
      </c>
      <c r="H165" s="101">
        <v>6</v>
      </c>
      <c r="I165" s="101">
        <v>0</v>
      </c>
      <c r="J165" s="101">
        <v>0</v>
      </c>
      <c r="K165" s="101">
        <v>0</v>
      </c>
      <c r="L165" s="101">
        <v>0</v>
      </c>
      <c r="M165" t="s">
        <v>16</v>
      </c>
      <c r="N165">
        <v>5</v>
      </c>
      <c r="O165" t="s">
        <v>17</v>
      </c>
      <c r="P165">
        <v>164</v>
      </c>
    </row>
    <row r="166" spans="1:16">
      <c r="A166" s="10">
        <v>9</v>
      </c>
      <c r="B166" s="37">
        <v>11</v>
      </c>
      <c r="C166" s="5">
        <v>2005</v>
      </c>
      <c r="D166" s="9">
        <v>38665</v>
      </c>
      <c r="E166" s="102" t="s">
        <v>18</v>
      </c>
      <c r="F166" s="102" t="s">
        <v>18</v>
      </c>
      <c r="G166" s="102" t="s">
        <v>18</v>
      </c>
      <c r="H166" s="102" t="s">
        <v>18</v>
      </c>
      <c r="I166" s="102" t="s">
        <v>18</v>
      </c>
      <c r="J166" s="102" t="s">
        <v>18</v>
      </c>
      <c r="K166" s="102" t="s">
        <v>18</v>
      </c>
      <c r="L166" s="102" t="s">
        <v>18</v>
      </c>
      <c r="M166" t="s">
        <v>16</v>
      </c>
      <c r="N166">
        <v>5</v>
      </c>
      <c r="O166" t="s">
        <v>17</v>
      </c>
      <c r="P166">
        <v>165</v>
      </c>
    </row>
    <row r="167" spans="1:16">
      <c r="A167" s="10">
        <v>5</v>
      </c>
      <c r="B167" s="37">
        <v>12</v>
      </c>
      <c r="C167" s="5">
        <v>2005</v>
      </c>
      <c r="D167" s="9">
        <v>38691</v>
      </c>
      <c r="E167" s="100">
        <v>0</v>
      </c>
      <c r="F167" s="101">
        <v>0</v>
      </c>
      <c r="G167" s="101">
        <v>0</v>
      </c>
      <c r="H167" s="101">
        <v>1</v>
      </c>
      <c r="I167" s="101">
        <v>0</v>
      </c>
      <c r="J167" s="101">
        <v>0</v>
      </c>
      <c r="K167" s="101">
        <v>0</v>
      </c>
      <c r="L167" s="101">
        <v>0</v>
      </c>
      <c r="M167" t="s">
        <v>16</v>
      </c>
      <c r="N167">
        <v>5</v>
      </c>
      <c r="O167" t="s">
        <v>17</v>
      </c>
      <c r="P167">
        <v>166</v>
      </c>
    </row>
    <row r="168" spans="1:16">
      <c r="A168" s="10">
        <v>19</v>
      </c>
      <c r="B168" s="37">
        <v>2</v>
      </c>
      <c r="C168" s="5">
        <v>2006</v>
      </c>
      <c r="D168" s="9">
        <v>38767</v>
      </c>
      <c r="E168" s="100">
        <v>7</v>
      </c>
      <c r="F168" s="101">
        <v>0</v>
      </c>
      <c r="G168" s="101">
        <v>0</v>
      </c>
      <c r="H168" s="101">
        <v>0</v>
      </c>
      <c r="I168" s="101">
        <v>0</v>
      </c>
      <c r="J168" s="101">
        <v>0</v>
      </c>
      <c r="K168" s="101">
        <v>0</v>
      </c>
      <c r="L168" s="101">
        <v>0</v>
      </c>
      <c r="M168" t="s">
        <v>16</v>
      </c>
      <c r="N168">
        <v>5</v>
      </c>
      <c r="O168" t="s">
        <v>17</v>
      </c>
      <c r="P168">
        <v>167</v>
      </c>
    </row>
    <row r="169" spans="1:16">
      <c r="A169" s="10">
        <v>19</v>
      </c>
      <c r="B169" s="37">
        <v>3</v>
      </c>
      <c r="C169" s="5">
        <v>2006</v>
      </c>
      <c r="D169" s="9">
        <v>38795</v>
      </c>
      <c r="E169" s="100">
        <v>2</v>
      </c>
      <c r="F169" s="101">
        <v>0</v>
      </c>
      <c r="G169" s="101">
        <v>1</v>
      </c>
      <c r="H169" s="101">
        <v>4</v>
      </c>
      <c r="I169" s="101">
        <v>0</v>
      </c>
      <c r="J169" s="101">
        <v>0</v>
      </c>
      <c r="K169" s="101">
        <v>0</v>
      </c>
      <c r="L169" s="101">
        <v>0</v>
      </c>
      <c r="M169" t="s">
        <v>16</v>
      </c>
      <c r="N169">
        <v>5</v>
      </c>
      <c r="O169" t="s">
        <v>17</v>
      </c>
      <c r="P169">
        <v>168</v>
      </c>
    </row>
    <row r="170" spans="1:16">
      <c r="A170" s="10">
        <v>3</v>
      </c>
      <c r="B170" s="37">
        <v>4</v>
      </c>
      <c r="C170" s="5">
        <v>2006</v>
      </c>
      <c r="D170" s="9">
        <v>38810</v>
      </c>
      <c r="E170" s="100">
        <v>3</v>
      </c>
      <c r="F170" s="101">
        <v>0</v>
      </c>
      <c r="G170" s="101">
        <v>0</v>
      </c>
      <c r="H170" s="101">
        <v>5</v>
      </c>
      <c r="I170" s="101">
        <v>0</v>
      </c>
      <c r="J170" s="101">
        <v>0</v>
      </c>
      <c r="K170" s="101">
        <v>0</v>
      </c>
      <c r="L170" s="101">
        <v>0</v>
      </c>
      <c r="M170" t="s">
        <v>16</v>
      </c>
      <c r="N170">
        <v>5</v>
      </c>
      <c r="O170" t="s">
        <v>17</v>
      </c>
      <c r="P170">
        <v>169</v>
      </c>
    </row>
    <row r="171" spans="1:16">
      <c r="A171" s="10">
        <v>20</v>
      </c>
      <c r="B171" s="37">
        <v>5</v>
      </c>
      <c r="C171" s="5">
        <v>2006</v>
      </c>
      <c r="D171" s="9">
        <v>38857</v>
      </c>
      <c r="E171" s="100">
        <v>18</v>
      </c>
      <c r="F171" s="101">
        <v>0</v>
      </c>
      <c r="G171" s="101">
        <v>10</v>
      </c>
      <c r="H171" s="101">
        <v>0</v>
      </c>
      <c r="I171" s="101">
        <v>0</v>
      </c>
      <c r="J171" s="101">
        <v>2</v>
      </c>
      <c r="K171" s="101">
        <v>20</v>
      </c>
      <c r="L171" s="101">
        <v>14600</v>
      </c>
      <c r="M171" t="s">
        <v>16</v>
      </c>
      <c r="N171">
        <v>5</v>
      </c>
      <c r="O171" t="s">
        <v>17</v>
      </c>
      <c r="P171">
        <v>170</v>
      </c>
    </row>
    <row r="172" spans="1:16">
      <c r="A172" s="10">
        <v>31</v>
      </c>
      <c r="B172" s="37">
        <v>5</v>
      </c>
      <c r="C172" s="5">
        <v>2006</v>
      </c>
      <c r="D172" s="9">
        <v>38868</v>
      </c>
      <c r="E172" s="100">
        <v>0</v>
      </c>
      <c r="F172" s="101">
        <v>0</v>
      </c>
      <c r="G172" s="101">
        <v>20</v>
      </c>
      <c r="H172" s="101">
        <v>0</v>
      </c>
      <c r="I172" s="101">
        <v>0</v>
      </c>
      <c r="J172" s="101">
        <v>50</v>
      </c>
      <c r="K172" s="101">
        <v>20</v>
      </c>
      <c r="L172" s="101">
        <v>300</v>
      </c>
      <c r="M172" t="s">
        <v>16</v>
      </c>
      <c r="N172">
        <v>5</v>
      </c>
      <c r="O172" t="s">
        <v>17</v>
      </c>
      <c r="P172">
        <v>171</v>
      </c>
    </row>
    <row r="173" spans="1:16">
      <c r="A173" s="10">
        <v>10</v>
      </c>
      <c r="B173" s="37">
        <v>6</v>
      </c>
      <c r="C173" s="5">
        <v>2006</v>
      </c>
      <c r="D173" s="9">
        <v>38878</v>
      </c>
      <c r="E173" s="100">
        <v>0</v>
      </c>
      <c r="F173" s="101">
        <v>0</v>
      </c>
      <c r="G173" s="101">
        <v>0</v>
      </c>
      <c r="H173" s="101">
        <v>0</v>
      </c>
      <c r="I173" s="101">
        <v>70</v>
      </c>
      <c r="J173" s="101">
        <v>400</v>
      </c>
      <c r="K173" s="101">
        <v>200</v>
      </c>
      <c r="L173" s="101">
        <v>700</v>
      </c>
      <c r="M173" t="s">
        <v>16</v>
      </c>
      <c r="N173">
        <v>5</v>
      </c>
      <c r="O173" t="s">
        <v>17</v>
      </c>
      <c r="P173">
        <v>172</v>
      </c>
    </row>
    <row r="174" spans="1:16">
      <c r="A174" s="10">
        <v>20</v>
      </c>
      <c r="B174" s="37">
        <v>6</v>
      </c>
      <c r="C174" s="5">
        <v>2006</v>
      </c>
      <c r="D174" s="9">
        <v>38888</v>
      </c>
      <c r="E174" s="100">
        <v>0</v>
      </c>
      <c r="F174" s="101">
        <v>0</v>
      </c>
      <c r="G174" s="101">
        <v>0</v>
      </c>
      <c r="H174" s="101">
        <v>0</v>
      </c>
      <c r="I174" s="101">
        <v>0</v>
      </c>
      <c r="J174" s="101">
        <v>40</v>
      </c>
      <c r="K174" s="101">
        <v>20</v>
      </c>
      <c r="L174" s="101">
        <v>0</v>
      </c>
      <c r="M174" t="s">
        <v>16</v>
      </c>
      <c r="N174">
        <v>5</v>
      </c>
      <c r="O174" t="s">
        <v>17</v>
      </c>
      <c r="P174">
        <v>173</v>
      </c>
    </row>
    <row r="175" spans="1:16">
      <c r="A175" s="10">
        <v>29</v>
      </c>
      <c r="B175" s="37">
        <v>6</v>
      </c>
      <c r="C175" s="5">
        <v>2006</v>
      </c>
      <c r="D175" s="9">
        <v>38897</v>
      </c>
      <c r="E175" s="100">
        <v>0</v>
      </c>
      <c r="F175" s="101">
        <v>0</v>
      </c>
      <c r="G175" s="101">
        <v>0</v>
      </c>
      <c r="H175" s="101">
        <v>0</v>
      </c>
      <c r="I175" s="101">
        <v>0</v>
      </c>
      <c r="J175" s="101">
        <v>0</v>
      </c>
      <c r="K175" s="101">
        <v>0</v>
      </c>
      <c r="L175" s="101">
        <v>0</v>
      </c>
      <c r="M175" t="s">
        <v>16</v>
      </c>
      <c r="N175">
        <v>5</v>
      </c>
      <c r="O175" t="s">
        <v>17</v>
      </c>
      <c r="P175">
        <v>174</v>
      </c>
    </row>
    <row r="176" spans="1:16">
      <c r="A176" s="10">
        <v>10</v>
      </c>
      <c r="B176" s="37">
        <v>7</v>
      </c>
      <c r="C176" s="5">
        <v>2006</v>
      </c>
      <c r="D176" s="9">
        <v>38908</v>
      </c>
      <c r="E176" s="100">
        <v>0</v>
      </c>
      <c r="F176" s="101">
        <v>0</v>
      </c>
      <c r="G176" s="101">
        <v>0</v>
      </c>
      <c r="H176" s="101">
        <v>0</v>
      </c>
      <c r="I176" s="101">
        <v>0</v>
      </c>
      <c r="J176" s="101">
        <v>0</v>
      </c>
      <c r="K176" s="101">
        <v>0</v>
      </c>
      <c r="L176" s="101">
        <v>0</v>
      </c>
      <c r="M176" t="s">
        <v>16</v>
      </c>
      <c r="N176">
        <v>5</v>
      </c>
      <c r="O176" t="s">
        <v>17</v>
      </c>
      <c r="P176">
        <v>175</v>
      </c>
    </row>
    <row r="177" spans="1:16">
      <c r="A177" s="10">
        <v>20</v>
      </c>
      <c r="B177" s="37">
        <v>7</v>
      </c>
      <c r="C177" s="5">
        <v>2006</v>
      </c>
      <c r="D177" s="9">
        <v>38918</v>
      </c>
      <c r="E177" s="100">
        <v>0</v>
      </c>
      <c r="F177" s="101">
        <v>0</v>
      </c>
      <c r="G177" s="101">
        <v>0</v>
      </c>
      <c r="H177" s="101">
        <v>0</v>
      </c>
      <c r="I177" s="101">
        <v>0</v>
      </c>
      <c r="J177" s="101">
        <v>0</v>
      </c>
      <c r="K177" s="101">
        <v>0</v>
      </c>
      <c r="L177" s="101">
        <v>0</v>
      </c>
      <c r="M177" t="s">
        <v>16</v>
      </c>
      <c r="N177">
        <v>5</v>
      </c>
      <c r="O177" t="s">
        <v>17</v>
      </c>
      <c r="P177">
        <v>176</v>
      </c>
    </row>
    <row r="178" spans="1:16">
      <c r="A178" s="10">
        <v>31</v>
      </c>
      <c r="B178" s="37">
        <v>7</v>
      </c>
      <c r="C178" s="5">
        <v>2006</v>
      </c>
      <c r="D178" s="9">
        <v>38929</v>
      </c>
      <c r="E178" s="100">
        <v>0</v>
      </c>
      <c r="F178" s="101">
        <v>0</v>
      </c>
      <c r="G178" s="101">
        <v>0</v>
      </c>
      <c r="H178" s="101">
        <v>0</v>
      </c>
      <c r="I178" s="101">
        <v>0</v>
      </c>
      <c r="J178" s="101">
        <v>0</v>
      </c>
      <c r="K178" s="101">
        <v>0</v>
      </c>
      <c r="L178" s="101">
        <v>0</v>
      </c>
      <c r="M178" t="s">
        <v>16</v>
      </c>
      <c r="N178">
        <v>5</v>
      </c>
      <c r="O178" t="s">
        <v>17</v>
      </c>
      <c r="P178">
        <v>177</v>
      </c>
    </row>
    <row r="179" spans="1:16">
      <c r="A179" s="10">
        <v>10</v>
      </c>
      <c r="B179" s="37">
        <v>8</v>
      </c>
      <c r="C179" s="5">
        <v>2006</v>
      </c>
      <c r="D179" s="9">
        <v>38939</v>
      </c>
      <c r="E179" s="100">
        <v>0</v>
      </c>
      <c r="F179" s="101">
        <v>0</v>
      </c>
      <c r="G179" s="101">
        <v>0</v>
      </c>
      <c r="H179" s="101">
        <v>0</v>
      </c>
      <c r="I179" s="101">
        <v>0</v>
      </c>
      <c r="J179" s="101">
        <v>0</v>
      </c>
      <c r="K179" s="101">
        <v>0</v>
      </c>
      <c r="L179" s="101">
        <v>0</v>
      </c>
      <c r="M179" t="s">
        <v>16</v>
      </c>
      <c r="N179">
        <v>5</v>
      </c>
      <c r="O179" t="s">
        <v>17</v>
      </c>
      <c r="P179">
        <v>178</v>
      </c>
    </row>
    <row r="180" spans="1:16">
      <c r="A180" s="10">
        <v>20</v>
      </c>
      <c r="B180" s="37">
        <v>8</v>
      </c>
      <c r="C180" s="5">
        <v>2006</v>
      </c>
      <c r="D180" s="9">
        <v>38949</v>
      </c>
      <c r="E180" s="100">
        <v>0</v>
      </c>
      <c r="F180" s="101">
        <v>0</v>
      </c>
      <c r="G180" s="101">
        <v>0</v>
      </c>
      <c r="H180" s="101">
        <v>0</v>
      </c>
      <c r="I180" s="101">
        <v>0</v>
      </c>
      <c r="J180" s="101">
        <v>0</v>
      </c>
      <c r="K180" s="101">
        <v>0</v>
      </c>
      <c r="L180" s="101">
        <v>0</v>
      </c>
      <c r="M180" t="s">
        <v>16</v>
      </c>
      <c r="N180">
        <v>5</v>
      </c>
      <c r="O180" t="s">
        <v>17</v>
      </c>
      <c r="P180">
        <v>179</v>
      </c>
    </row>
    <row r="181" spans="1:16">
      <c r="A181" s="10">
        <v>30</v>
      </c>
      <c r="B181" s="37">
        <v>8</v>
      </c>
      <c r="C181" s="5">
        <v>2006</v>
      </c>
      <c r="D181" s="9">
        <v>38959</v>
      </c>
      <c r="E181" s="100">
        <v>0</v>
      </c>
      <c r="F181" s="101">
        <v>0</v>
      </c>
      <c r="G181" s="101">
        <v>0</v>
      </c>
      <c r="H181" s="101">
        <v>0</v>
      </c>
      <c r="I181" s="101">
        <v>0</v>
      </c>
      <c r="J181" s="101">
        <v>0</v>
      </c>
      <c r="K181" s="101">
        <v>0</v>
      </c>
      <c r="L181" s="101">
        <v>0</v>
      </c>
      <c r="M181" t="s">
        <v>16</v>
      </c>
      <c r="N181">
        <v>5</v>
      </c>
      <c r="O181" t="s">
        <v>17</v>
      </c>
      <c r="P181">
        <v>180</v>
      </c>
    </row>
    <row r="182" spans="1:16">
      <c r="A182" s="10">
        <v>10</v>
      </c>
      <c r="B182" s="37">
        <v>9</v>
      </c>
      <c r="C182" s="5">
        <v>2006</v>
      </c>
      <c r="D182" s="9">
        <v>38970</v>
      </c>
      <c r="E182" s="100">
        <v>0</v>
      </c>
      <c r="F182" s="101">
        <v>0</v>
      </c>
      <c r="G182" s="101">
        <v>0</v>
      </c>
      <c r="H182" s="101">
        <v>0</v>
      </c>
      <c r="I182" s="101">
        <v>0</v>
      </c>
      <c r="J182" s="101">
        <v>0</v>
      </c>
      <c r="K182" s="101">
        <v>0</v>
      </c>
      <c r="L182" s="101">
        <v>0</v>
      </c>
      <c r="M182" t="s">
        <v>16</v>
      </c>
      <c r="N182">
        <v>5</v>
      </c>
      <c r="O182" t="s">
        <v>17</v>
      </c>
      <c r="P182">
        <v>181</v>
      </c>
    </row>
    <row r="183" spans="1:16">
      <c r="A183" s="10">
        <v>20</v>
      </c>
      <c r="B183" s="37">
        <v>9</v>
      </c>
      <c r="C183" s="5">
        <v>2006</v>
      </c>
      <c r="D183" s="9">
        <v>38980</v>
      </c>
      <c r="E183" s="100">
        <v>0</v>
      </c>
      <c r="F183" s="101">
        <v>0</v>
      </c>
      <c r="G183" s="101">
        <v>0</v>
      </c>
      <c r="H183" s="101">
        <v>0</v>
      </c>
      <c r="I183" s="101">
        <v>0</v>
      </c>
      <c r="J183" s="101">
        <v>0</v>
      </c>
      <c r="K183" s="101">
        <v>0</v>
      </c>
      <c r="L183" s="101">
        <v>0</v>
      </c>
      <c r="M183" t="s">
        <v>16</v>
      </c>
      <c r="N183">
        <v>5</v>
      </c>
      <c r="O183" t="s">
        <v>17</v>
      </c>
      <c r="P183">
        <v>182</v>
      </c>
    </row>
    <row r="184" spans="1:16">
      <c r="A184" s="10">
        <v>29</v>
      </c>
      <c r="B184" s="37">
        <v>9</v>
      </c>
      <c r="C184" s="5">
        <v>2006</v>
      </c>
      <c r="D184" s="9">
        <v>38989</v>
      </c>
      <c r="E184" s="100">
        <v>0</v>
      </c>
      <c r="F184" s="101">
        <v>0</v>
      </c>
      <c r="G184" s="101">
        <v>0</v>
      </c>
      <c r="H184" s="101">
        <v>0</v>
      </c>
      <c r="I184" s="101">
        <v>0</v>
      </c>
      <c r="J184" s="101">
        <v>0</v>
      </c>
      <c r="K184" s="101">
        <v>0</v>
      </c>
      <c r="L184" s="101">
        <v>0</v>
      </c>
      <c r="M184" t="s">
        <v>16</v>
      </c>
      <c r="N184">
        <v>5</v>
      </c>
      <c r="O184" t="s">
        <v>17</v>
      </c>
      <c r="P184">
        <v>183</v>
      </c>
    </row>
    <row r="185" spans="1:16">
      <c r="A185" s="10">
        <v>10</v>
      </c>
      <c r="B185" s="37">
        <v>10</v>
      </c>
      <c r="C185" s="5">
        <v>2006</v>
      </c>
      <c r="D185" s="9">
        <v>39000</v>
      </c>
      <c r="E185" s="100">
        <v>0</v>
      </c>
      <c r="F185" s="101">
        <v>0</v>
      </c>
      <c r="G185" s="101">
        <v>0</v>
      </c>
      <c r="H185" s="101">
        <v>0</v>
      </c>
      <c r="I185" s="101">
        <v>0</v>
      </c>
      <c r="J185" s="101">
        <v>0</v>
      </c>
      <c r="K185" s="101">
        <v>0</v>
      </c>
      <c r="L185" s="101">
        <v>0</v>
      </c>
      <c r="M185" t="s">
        <v>16</v>
      </c>
      <c r="N185">
        <v>5</v>
      </c>
      <c r="O185" t="s">
        <v>17</v>
      </c>
      <c r="P185">
        <v>184</v>
      </c>
    </row>
    <row r="186" spans="1:16">
      <c r="A186" s="10">
        <v>19</v>
      </c>
      <c r="B186" s="37">
        <v>10</v>
      </c>
      <c r="C186" s="5">
        <v>2006</v>
      </c>
      <c r="D186" s="9">
        <v>39009</v>
      </c>
      <c r="E186" s="100">
        <v>0</v>
      </c>
      <c r="F186" s="101">
        <v>0</v>
      </c>
      <c r="G186" s="101">
        <v>0</v>
      </c>
      <c r="H186" s="101">
        <v>0</v>
      </c>
      <c r="I186" s="101">
        <v>0</v>
      </c>
      <c r="J186" s="101">
        <v>0</v>
      </c>
      <c r="K186" s="101">
        <v>0</v>
      </c>
      <c r="L186" s="101">
        <v>0</v>
      </c>
      <c r="M186" t="s">
        <v>16</v>
      </c>
      <c r="N186">
        <v>5</v>
      </c>
      <c r="O186" t="s">
        <v>17</v>
      </c>
      <c r="P186">
        <v>185</v>
      </c>
    </row>
    <row r="187" spans="1:16">
      <c r="A187" s="10">
        <v>30</v>
      </c>
      <c r="B187" s="37">
        <v>10</v>
      </c>
      <c r="C187" s="5">
        <v>2006</v>
      </c>
      <c r="D187" s="9">
        <v>39020</v>
      </c>
      <c r="E187" s="100">
        <v>0</v>
      </c>
      <c r="F187" s="101">
        <v>0</v>
      </c>
      <c r="G187" s="101">
        <v>0</v>
      </c>
      <c r="H187" s="101">
        <v>0</v>
      </c>
      <c r="I187" s="101">
        <v>0</v>
      </c>
      <c r="J187" s="101">
        <v>0</v>
      </c>
      <c r="K187" s="101">
        <v>0</v>
      </c>
      <c r="L187" s="101">
        <v>0</v>
      </c>
      <c r="M187" t="s">
        <v>16</v>
      </c>
      <c r="N187">
        <v>5</v>
      </c>
      <c r="O187" t="s">
        <v>17</v>
      </c>
      <c r="P187">
        <v>186</v>
      </c>
    </row>
    <row r="188" spans="1:16">
      <c r="A188" s="10">
        <v>14</v>
      </c>
      <c r="B188" s="37">
        <v>11</v>
      </c>
      <c r="C188" s="5">
        <v>2006</v>
      </c>
      <c r="D188" s="9">
        <v>39035</v>
      </c>
      <c r="E188" s="100">
        <v>0</v>
      </c>
      <c r="F188" s="101">
        <v>0</v>
      </c>
      <c r="G188" s="101">
        <v>0</v>
      </c>
      <c r="H188" s="101">
        <v>0</v>
      </c>
      <c r="I188" s="101">
        <v>0</v>
      </c>
      <c r="J188" s="101">
        <v>0</v>
      </c>
      <c r="K188" s="101">
        <v>0</v>
      </c>
      <c r="L188" s="101">
        <v>0</v>
      </c>
      <c r="M188" t="s">
        <v>16</v>
      </c>
      <c r="N188">
        <v>5</v>
      </c>
      <c r="O188" t="s">
        <v>17</v>
      </c>
      <c r="P188">
        <v>187</v>
      </c>
    </row>
    <row r="189" spans="1:16">
      <c r="A189" s="10">
        <v>18</v>
      </c>
      <c r="B189" s="37">
        <v>3</v>
      </c>
      <c r="C189" s="5">
        <v>2007</v>
      </c>
      <c r="D189" s="9">
        <v>39159</v>
      </c>
      <c r="E189" s="100">
        <v>0</v>
      </c>
      <c r="F189" s="101">
        <v>0</v>
      </c>
      <c r="G189" s="101">
        <v>0</v>
      </c>
      <c r="H189" s="101">
        <v>0</v>
      </c>
      <c r="I189" s="101">
        <v>0</v>
      </c>
      <c r="J189" s="101">
        <v>0</v>
      </c>
      <c r="K189" s="101">
        <v>0</v>
      </c>
      <c r="L189" s="101">
        <v>0</v>
      </c>
      <c r="M189" t="s">
        <v>16</v>
      </c>
      <c r="N189">
        <v>5</v>
      </c>
      <c r="O189" t="s">
        <v>17</v>
      </c>
      <c r="P189">
        <v>188</v>
      </c>
    </row>
    <row r="190" spans="1:16">
      <c r="A190" s="10">
        <v>21</v>
      </c>
      <c r="B190" s="37">
        <v>5</v>
      </c>
      <c r="C190" s="5">
        <v>2007</v>
      </c>
      <c r="D190" s="9">
        <v>39223</v>
      </c>
      <c r="E190" s="100">
        <v>2</v>
      </c>
      <c r="F190" s="101">
        <v>0</v>
      </c>
      <c r="G190" s="101">
        <v>5</v>
      </c>
      <c r="H190" s="101">
        <v>0</v>
      </c>
      <c r="I190" s="101">
        <v>40</v>
      </c>
      <c r="J190" s="101">
        <v>100</v>
      </c>
      <c r="K190" s="101">
        <v>200</v>
      </c>
      <c r="L190" s="101">
        <v>5200</v>
      </c>
      <c r="M190" t="s">
        <v>16</v>
      </c>
      <c r="N190">
        <v>5</v>
      </c>
      <c r="O190" t="s">
        <v>17</v>
      </c>
      <c r="P190">
        <v>189</v>
      </c>
    </row>
    <row r="191" spans="1:16">
      <c r="A191" s="10">
        <v>30</v>
      </c>
      <c r="B191" s="37">
        <v>5</v>
      </c>
      <c r="C191" s="5">
        <v>2007</v>
      </c>
      <c r="D191" s="9">
        <v>39232</v>
      </c>
      <c r="E191" s="100">
        <v>10</v>
      </c>
      <c r="F191" s="101">
        <v>0</v>
      </c>
      <c r="G191" s="101">
        <v>32</v>
      </c>
      <c r="H191" s="101">
        <v>0</v>
      </c>
      <c r="I191" s="101">
        <v>200</v>
      </c>
      <c r="J191" s="101">
        <v>500</v>
      </c>
      <c r="K191" s="101">
        <v>200</v>
      </c>
      <c r="L191" s="101">
        <v>2900</v>
      </c>
      <c r="M191" t="s">
        <v>16</v>
      </c>
      <c r="N191">
        <v>5</v>
      </c>
      <c r="O191" t="s">
        <v>17</v>
      </c>
      <c r="P191">
        <v>190</v>
      </c>
    </row>
    <row r="192" spans="1:16">
      <c r="A192" s="10">
        <v>10</v>
      </c>
      <c r="B192" s="37">
        <v>6</v>
      </c>
      <c r="C192" s="5">
        <v>2007</v>
      </c>
      <c r="D192" s="9">
        <v>39243</v>
      </c>
      <c r="E192" s="100">
        <v>0</v>
      </c>
      <c r="F192" s="101">
        <v>0</v>
      </c>
      <c r="G192" s="101">
        <v>0</v>
      </c>
      <c r="H192" s="101">
        <v>0</v>
      </c>
      <c r="I192" s="101">
        <v>0</v>
      </c>
      <c r="J192" s="101">
        <v>0</v>
      </c>
      <c r="K192" s="101">
        <v>0</v>
      </c>
      <c r="L192" s="101">
        <v>100</v>
      </c>
      <c r="M192" t="s">
        <v>16</v>
      </c>
      <c r="N192">
        <v>5</v>
      </c>
      <c r="O192" t="s">
        <v>17</v>
      </c>
      <c r="P192">
        <v>191</v>
      </c>
    </row>
    <row r="193" spans="1:16">
      <c r="A193" s="10">
        <v>20</v>
      </c>
      <c r="B193" s="37">
        <v>6</v>
      </c>
      <c r="C193" s="5">
        <v>2007</v>
      </c>
      <c r="D193" s="9">
        <v>39253</v>
      </c>
      <c r="E193" s="100">
        <v>0</v>
      </c>
      <c r="F193" s="101">
        <v>0</v>
      </c>
      <c r="G193" s="101">
        <v>0</v>
      </c>
      <c r="H193" s="101">
        <v>0</v>
      </c>
      <c r="I193" s="101">
        <v>0</v>
      </c>
      <c r="J193" s="101">
        <v>0</v>
      </c>
      <c r="K193" s="101">
        <v>0</v>
      </c>
      <c r="L193" s="101">
        <v>0</v>
      </c>
      <c r="M193" t="s">
        <v>16</v>
      </c>
      <c r="N193">
        <v>5</v>
      </c>
      <c r="O193" t="s">
        <v>17</v>
      </c>
      <c r="P193">
        <v>192</v>
      </c>
    </row>
    <row r="194" spans="1:16">
      <c r="A194" s="10">
        <v>30</v>
      </c>
      <c r="B194" s="37">
        <v>6</v>
      </c>
      <c r="C194" s="5">
        <v>2007</v>
      </c>
      <c r="D194" s="9">
        <v>39263</v>
      </c>
      <c r="E194" s="100">
        <v>0</v>
      </c>
      <c r="F194" s="101">
        <v>0</v>
      </c>
      <c r="G194" s="101">
        <v>0</v>
      </c>
      <c r="H194" s="101">
        <v>0</v>
      </c>
      <c r="I194" s="101">
        <v>0</v>
      </c>
      <c r="J194" s="101">
        <v>0</v>
      </c>
      <c r="K194" s="101">
        <v>0</v>
      </c>
      <c r="L194" s="101">
        <v>0</v>
      </c>
      <c r="M194" t="s">
        <v>16</v>
      </c>
      <c r="N194">
        <v>5</v>
      </c>
      <c r="O194" t="s">
        <v>17</v>
      </c>
      <c r="P194">
        <v>193</v>
      </c>
    </row>
    <row r="195" spans="1:16">
      <c r="A195" s="10">
        <v>9</v>
      </c>
      <c r="B195" s="37">
        <v>7</v>
      </c>
      <c r="C195" s="5">
        <v>2007</v>
      </c>
      <c r="D195" s="9">
        <v>39272</v>
      </c>
      <c r="E195" s="100">
        <v>0</v>
      </c>
      <c r="F195" s="101">
        <v>0</v>
      </c>
      <c r="G195" s="101">
        <v>0</v>
      </c>
      <c r="H195" s="101">
        <v>0</v>
      </c>
      <c r="I195" s="101">
        <v>0</v>
      </c>
      <c r="J195" s="101">
        <v>0</v>
      </c>
      <c r="K195" s="101">
        <v>0</v>
      </c>
      <c r="L195" s="101">
        <v>0</v>
      </c>
      <c r="M195" t="s">
        <v>16</v>
      </c>
      <c r="N195">
        <v>5</v>
      </c>
      <c r="O195" t="s">
        <v>17</v>
      </c>
      <c r="P195">
        <v>194</v>
      </c>
    </row>
    <row r="196" spans="1:16">
      <c r="A196" s="10">
        <v>20</v>
      </c>
      <c r="B196" s="37">
        <v>7</v>
      </c>
      <c r="C196" s="5">
        <v>2007</v>
      </c>
      <c r="D196" s="9">
        <v>39283</v>
      </c>
      <c r="E196" s="100">
        <v>0</v>
      </c>
      <c r="F196" s="101">
        <v>0</v>
      </c>
      <c r="G196" s="101">
        <v>0</v>
      </c>
      <c r="H196" s="101">
        <v>0</v>
      </c>
      <c r="I196" s="101">
        <v>0</v>
      </c>
      <c r="J196" s="101">
        <v>0</v>
      </c>
      <c r="K196" s="101">
        <v>0</v>
      </c>
      <c r="L196" s="101">
        <v>0</v>
      </c>
      <c r="M196" t="s">
        <v>16</v>
      </c>
      <c r="N196">
        <v>5</v>
      </c>
      <c r="O196" t="s">
        <v>17</v>
      </c>
      <c r="P196">
        <v>195</v>
      </c>
    </row>
    <row r="197" spans="1:16">
      <c r="A197" s="10">
        <v>1</v>
      </c>
      <c r="B197" s="37">
        <v>8</v>
      </c>
      <c r="C197" s="5">
        <v>2007</v>
      </c>
      <c r="D197" s="9">
        <v>39295</v>
      </c>
      <c r="E197" s="100">
        <v>0</v>
      </c>
      <c r="F197" s="101">
        <v>0</v>
      </c>
      <c r="G197" s="101">
        <v>0</v>
      </c>
      <c r="H197" s="101">
        <v>0</v>
      </c>
      <c r="I197" s="101">
        <v>0</v>
      </c>
      <c r="J197" s="101">
        <v>0</v>
      </c>
      <c r="K197" s="101">
        <v>0</v>
      </c>
      <c r="L197" s="101">
        <v>0</v>
      </c>
      <c r="M197" t="s">
        <v>16</v>
      </c>
      <c r="N197">
        <v>5</v>
      </c>
      <c r="O197" t="s">
        <v>17</v>
      </c>
      <c r="P197">
        <v>196</v>
      </c>
    </row>
    <row r="198" spans="1:16">
      <c r="A198" s="10">
        <v>11</v>
      </c>
      <c r="B198" s="37">
        <v>8</v>
      </c>
      <c r="C198" s="5">
        <v>2007</v>
      </c>
      <c r="D198" s="9">
        <v>39305</v>
      </c>
      <c r="E198" s="100">
        <v>0</v>
      </c>
      <c r="F198" s="101">
        <v>0</v>
      </c>
      <c r="G198" s="101">
        <v>0</v>
      </c>
      <c r="H198" s="101">
        <v>0</v>
      </c>
      <c r="I198" s="101">
        <v>0</v>
      </c>
      <c r="J198" s="101">
        <v>0</v>
      </c>
      <c r="K198" s="101">
        <v>0</v>
      </c>
      <c r="L198" s="101">
        <v>0</v>
      </c>
      <c r="M198" t="s">
        <v>16</v>
      </c>
      <c r="N198">
        <v>5</v>
      </c>
      <c r="O198" t="s">
        <v>17</v>
      </c>
      <c r="P198">
        <v>197</v>
      </c>
    </row>
    <row r="199" spans="1:16">
      <c r="A199" s="10">
        <v>20</v>
      </c>
      <c r="B199" s="37">
        <v>8</v>
      </c>
      <c r="C199" s="5">
        <v>2007</v>
      </c>
      <c r="D199" s="9">
        <v>39314</v>
      </c>
      <c r="E199" s="100">
        <v>0</v>
      </c>
      <c r="F199" s="101">
        <v>0</v>
      </c>
      <c r="G199" s="101">
        <v>0</v>
      </c>
      <c r="H199" s="101">
        <v>0</v>
      </c>
      <c r="I199" s="101">
        <v>0</v>
      </c>
      <c r="J199" s="101">
        <v>0</v>
      </c>
      <c r="K199" s="101">
        <v>0</v>
      </c>
      <c r="L199" s="101">
        <v>0</v>
      </c>
      <c r="M199" t="s">
        <v>16</v>
      </c>
      <c r="N199">
        <v>5</v>
      </c>
      <c r="O199" t="s">
        <v>17</v>
      </c>
      <c r="P199">
        <v>198</v>
      </c>
    </row>
    <row r="200" spans="1:16">
      <c r="A200" s="10">
        <v>30</v>
      </c>
      <c r="B200" s="37">
        <v>8</v>
      </c>
      <c r="C200" s="5">
        <v>2007</v>
      </c>
      <c r="D200" s="9">
        <v>39324</v>
      </c>
      <c r="E200" s="100">
        <v>0</v>
      </c>
      <c r="F200" s="101">
        <v>0</v>
      </c>
      <c r="G200" s="101">
        <v>0</v>
      </c>
      <c r="H200" s="101">
        <v>0</v>
      </c>
      <c r="I200" s="101">
        <v>0</v>
      </c>
      <c r="J200" s="101">
        <v>0</v>
      </c>
      <c r="K200" s="101">
        <v>0</v>
      </c>
      <c r="L200" s="101">
        <v>0</v>
      </c>
      <c r="M200" t="s">
        <v>16</v>
      </c>
      <c r="N200">
        <v>5</v>
      </c>
      <c r="O200" t="s">
        <v>17</v>
      </c>
      <c r="P200">
        <v>199</v>
      </c>
    </row>
    <row r="201" spans="1:16">
      <c r="A201" s="10">
        <v>10</v>
      </c>
      <c r="B201" s="37">
        <v>9</v>
      </c>
      <c r="C201" s="5">
        <v>2007</v>
      </c>
      <c r="D201" s="9">
        <v>39335</v>
      </c>
      <c r="E201" s="100">
        <v>0</v>
      </c>
      <c r="F201" s="101">
        <v>0</v>
      </c>
      <c r="G201" s="101">
        <v>0</v>
      </c>
      <c r="H201" s="101">
        <v>0</v>
      </c>
      <c r="I201" s="101">
        <v>0</v>
      </c>
      <c r="J201" s="101">
        <v>0</v>
      </c>
      <c r="K201" s="101">
        <v>0</v>
      </c>
      <c r="L201" s="101">
        <v>0</v>
      </c>
      <c r="M201" t="s">
        <v>16</v>
      </c>
      <c r="N201">
        <v>5</v>
      </c>
      <c r="O201" t="s">
        <v>17</v>
      </c>
      <c r="P201">
        <v>200</v>
      </c>
    </row>
    <row r="202" spans="1:16">
      <c r="A202" s="10">
        <v>20</v>
      </c>
      <c r="B202" s="37">
        <v>9</v>
      </c>
      <c r="C202" s="5">
        <v>2007</v>
      </c>
      <c r="D202" s="9">
        <v>39345</v>
      </c>
      <c r="E202" s="100">
        <v>0</v>
      </c>
      <c r="F202" s="101">
        <v>0</v>
      </c>
      <c r="G202" s="101">
        <v>0</v>
      </c>
      <c r="H202" s="101">
        <v>0</v>
      </c>
      <c r="I202" s="101">
        <v>0</v>
      </c>
      <c r="J202" s="101">
        <v>0</v>
      </c>
      <c r="K202" s="101">
        <v>0</v>
      </c>
      <c r="L202" s="101">
        <v>0</v>
      </c>
      <c r="M202" t="s">
        <v>16</v>
      </c>
      <c r="N202">
        <v>5</v>
      </c>
      <c r="O202" t="s">
        <v>17</v>
      </c>
      <c r="P202">
        <v>201</v>
      </c>
    </row>
    <row r="203" spans="1:16">
      <c r="A203" s="10">
        <v>30</v>
      </c>
      <c r="B203" s="37">
        <v>9</v>
      </c>
      <c r="C203" s="5">
        <v>2007</v>
      </c>
      <c r="D203" s="9">
        <v>39355</v>
      </c>
      <c r="E203" s="100">
        <v>0</v>
      </c>
      <c r="F203" s="101">
        <v>0</v>
      </c>
      <c r="G203" s="101">
        <v>0</v>
      </c>
      <c r="H203" s="101">
        <v>0</v>
      </c>
      <c r="I203" s="101">
        <v>0</v>
      </c>
      <c r="J203" s="101">
        <v>0</v>
      </c>
      <c r="K203" s="101">
        <v>0</v>
      </c>
      <c r="L203" s="101">
        <v>0</v>
      </c>
      <c r="M203" t="s">
        <v>16</v>
      </c>
      <c r="N203">
        <v>5</v>
      </c>
      <c r="O203" t="s">
        <v>17</v>
      </c>
      <c r="P203">
        <v>202</v>
      </c>
    </row>
    <row r="204" spans="1:16">
      <c r="A204" s="10">
        <v>10</v>
      </c>
      <c r="B204" s="37">
        <v>10</v>
      </c>
      <c r="C204" s="5">
        <v>2007</v>
      </c>
      <c r="D204" s="9">
        <v>39365</v>
      </c>
      <c r="E204" s="100">
        <v>0</v>
      </c>
      <c r="F204" s="101">
        <v>0</v>
      </c>
      <c r="G204" s="101">
        <v>0</v>
      </c>
      <c r="H204" s="101">
        <v>0</v>
      </c>
      <c r="I204" s="101">
        <v>0</v>
      </c>
      <c r="J204" s="101">
        <v>0</v>
      </c>
      <c r="K204" s="101">
        <v>0</v>
      </c>
      <c r="L204" s="101">
        <v>0</v>
      </c>
      <c r="M204" t="s">
        <v>16</v>
      </c>
      <c r="N204">
        <v>5</v>
      </c>
      <c r="O204" t="s">
        <v>17</v>
      </c>
      <c r="P204">
        <v>203</v>
      </c>
    </row>
    <row r="205" spans="1:16">
      <c r="A205" s="10">
        <v>20</v>
      </c>
      <c r="B205" s="37">
        <v>10</v>
      </c>
      <c r="C205" s="5">
        <v>2007</v>
      </c>
      <c r="D205" s="9">
        <v>39375</v>
      </c>
      <c r="E205" s="100">
        <v>0</v>
      </c>
      <c r="F205" s="101">
        <v>0</v>
      </c>
      <c r="G205" s="101">
        <v>0</v>
      </c>
      <c r="H205" s="101">
        <v>0</v>
      </c>
      <c r="I205" s="101">
        <v>0</v>
      </c>
      <c r="J205" s="101">
        <v>0</v>
      </c>
      <c r="K205" s="101">
        <v>0</v>
      </c>
      <c r="L205" s="101">
        <v>0</v>
      </c>
      <c r="M205" t="s">
        <v>16</v>
      </c>
      <c r="N205">
        <v>5</v>
      </c>
      <c r="O205" t="s">
        <v>17</v>
      </c>
      <c r="P205">
        <v>204</v>
      </c>
    </row>
    <row r="206" spans="1:16">
      <c r="A206" s="10">
        <v>29</v>
      </c>
      <c r="B206" s="37">
        <v>10</v>
      </c>
      <c r="C206" s="5">
        <v>2007</v>
      </c>
      <c r="D206" s="9">
        <v>39384</v>
      </c>
      <c r="E206" s="100">
        <v>0</v>
      </c>
      <c r="F206" s="101">
        <v>0</v>
      </c>
      <c r="G206" s="101">
        <v>0</v>
      </c>
      <c r="H206" s="101">
        <v>0</v>
      </c>
      <c r="I206" s="101">
        <v>0</v>
      </c>
      <c r="J206" s="101">
        <v>0</v>
      </c>
      <c r="K206" s="101">
        <v>0</v>
      </c>
      <c r="L206" s="101">
        <v>0</v>
      </c>
      <c r="M206" t="s">
        <v>16</v>
      </c>
      <c r="N206">
        <v>5</v>
      </c>
      <c r="O206" t="s">
        <v>17</v>
      </c>
      <c r="P206">
        <v>205</v>
      </c>
    </row>
    <row r="207" spans="1:16">
      <c r="A207" s="10">
        <v>8</v>
      </c>
      <c r="B207" s="37">
        <v>11</v>
      </c>
      <c r="C207" s="5">
        <v>2007</v>
      </c>
      <c r="D207" s="9">
        <v>39394</v>
      </c>
      <c r="E207" s="100">
        <v>0</v>
      </c>
      <c r="F207" s="101">
        <v>0</v>
      </c>
      <c r="G207" s="101">
        <v>1</v>
      </c>
      <c r="H207" s="101">
        <v>0</v>
      </c>
      <c r="I207" s="101">
        <v>0</v>
      </c>
      <c r="J207" s="101">
        <v>0</v>
      </c>
      <c r="K207" s="101">
        <v>0</v>
      </c>
      <c r="L207" s="101">
        <v>0</v>
      </c>
      <c r="M207" t="s">
        <v>16</v>
      </c>
      <c r="N207">
        <v>5</v>
      </c>
      <c r="O207" t="s">
        <v>17</v>
      </c>
      <c r="P207">
        <v>206</v>
      </c>
    </row>
    <row r="208" spans="1:16">
      <c r="A208" s="10">
        <v>4</v>
      </c>
      <c r="B208" s="37">
        <v>12</v>
      </c>
      <c r="C208" s="5">
        <v>2007</v>
      </c>
      <c r="D208" s="9">
        <v>39420</v>
      </c>
      <c r="E208" s="100">
        <v>0</v>
      </c>
      <c r="F208" s="101">
        <v>0</v>
      </c>
      <c r="G208" s="101">
        <v>0</v>
      </c>
      <c r="H208" s="101">
        <v>0</v>
      </c>
      <c r="I208" s="101">
        <v>0</v>
      </c>
      <c r="J208" s="101">
        <v>0</v>
      </c>
      <c r="K208" s="101">
        <v>0</v>
      </c>
      <c r="L208" s="101">
        <v>0</v>
      </c>
      <c r="M208" t="s">
        <v>16</v>
      </c>
      <c r="N208">
        <v>5</v>
      </c>
      <c r="O208" t="s">
        <v>17</v>
      </c>
      <c r="P208">
        <v>207</v>
      </c>
    </row>
    <row r="209" spans="1:16">
      <c r="A209" s="10">
        <v>17</v>
      </c>
      <c r="B209" s="37">
        <v>3</v>
      </c>
      <c r="C209" s="5">
        <v>2008</v>
      </c>
      <c r="D209" s="9">
        <v>39524</v>
      </c>
      <c r="E209" s="100">
        <v>13</v>
      </c>
      <c r="F209" s="101">
        <v>0</v>
      </c>
      <c r="G209" s="101">
        <v>0</v>
      </c>
      <c r="H209" s="101">
        <v>3</v>
      </c>
      <c r="I209" s="101">
        <v>0</v>
      </c>
      <c r="J209" s="101">
        <v>0</v>
      </c>
      <c r="K209" s="101">
        <v>0</v>
      </c>
      <c r="L209" s="101">
        <v>0</v>
      </c>
      <c r="M209" t="s">
        <v>16</v>
      </c>
      <c r="N209">
        <v>5</v>
      </c>
      <c r="O209" t="s">
        <v>17</v>
      </c>
      <c r="P209">
        <v>208</v>
      </c>
    </row>
    <row r="210" spans="1:16">
      <c r="A210" s="10">
        <v>22</v>
      </c>
      <c r="B210" s="37">
        <v>3</v>
      </c>
      <c r="C210" s="5">
        <v>2008</v>
      </c>
      <c r="D210" s="9">
        <v>39529</v>
      </c>
      <c r="E210" s="100">
        <v>6</v>
      </c>
      <c r="F210" s="101">
        <v>0</v>
      </c>
      <c r="G210" s="101">
        <v>0</v>
      </c>
      <c r="H210" s="101">
        <v>0</v>
      </c>
      <c r="I210" s="101">
        <v>0</v>
      </c>
      <c r="J210" s="101">
        <v>0</v>
      </c>
      <c r="K210" s="101">
        <v>0</v>
      </c>
      <c r="L210" s="101">
        <v>0</v>
      </c>
      <c r="M210" t="s">
        <v>16</v>
      </c>
      <c r="N210">
        <v>5</v>
      </c>
      <c r="O210" t="s">
        <v>17</v>
      </c>
      <c r="P210">
        <v>209</v>
      </c>
    </row>
    <row r="211" spans="1:16">
      <c r="A211" s="10">
        <v>27</v>
      </c>
      <c r="B211" s="37">
        <v>3</v>
      </c>
      <c r="C211" s="5">
        <v>2008</v>
      </c>
      <c r="D211" s="9">
        <v>39534</v>
      </c>
      <c r="E211" s="100">
        <v>0</v>
      </c>
      <c r="F211" s="101">
        <v>0</v>
      </c>
      <c r="G211" s="101">
        <v>0</v>
      </c>
      <c r="H211" s="101">
        <v>0</v>
      </c>
      <c r="I211" s="101">
        <v>0</v>
      </c>
      <c r="J211" s="101">
        <v>0</v>
      </c>
      <c r="K211" s="101">
        <v>0</v>
      </c>
      <c r="L211" s="101">
        <v>0</v>
      </c>
      <c r="M211" t="s">
        <v>16</v>
      </c>
      <c r="N211">
        <v>5</v>
      </c>
      <c r="O211" t="s">
        <v>17</v>
      </c>
      <c r="P211">
        <v>210</v>
      </c>
    </row>
    <row r="212" spans="1:16">
      <c r="A212" s="10">
        <v>21</v>
      </c>
      <c r="B212" s="37">
        <v>5</v>
      </c>
      <c r="C212" s="5">
        <v>2008</v>
      </c>
      <c r="D212" s="9">
        <v>39589</v>
      </c>
      <c r="E212" s="100">
        <v>3</v>
      </c>
      <c r="F212" s="101">
        <v>0</v>
      </c>
      <c r="G212" s="101">
        <v>15</v>
      </c>
      <c r="H212" s="101">
        <v>0</v>
      </c>
      <c r="I212" s="101">
        <v>0</v>
      </c>
      <c r="J212" s="101">
        <v>0</v>
      </c>
      <c r="K212" s="101">
        <v>200</v>
      </c>
      <c r="L212" s="101">
        <v>9400</v>
      </c>
      <c r="M212" t="s">
        <v>16</v>
      </c>
      <c r="N212">
        <v>5</v>
      </c>
      <c r="O212" t="s">
        <v>17</v>
      </c>
      <c r="P212">
        <v>211</v>
      </c>
    </row>
    <row r="213" spans="1:16">
      <c r="A213" s="10">
        <v>31</v>
      </c>
      <c r="B213" s="37">
        <v>5</v>
      </c>
      <c r="C213" s="5">
        <v>2008</v>
      </c>
      <c r="D213" s="9">
        <v>39599</v>
      </c>
      <c r="E213" s="100">
        <v>12</v>
      </c>
      <c r="F213" s="101">
        <v>0</v>
      </c>
      <c r="G213" s="101">
        <v>12</v>
      </c>
      <c r="H213" s="101">
        <v>0</v>
      </c>
      <c r="I213" s="101">
        <v>1</v>
      </c>
      <c r="J213" s="101">
        <v>40</v>
      </c>
      <c r="K213" s="101">
        <v>200</v>
      </c>
      <c r="L213" s="101">
        <v>13200</v>
      </c>
      <c r="M213" t="s">
        <v>16</v>
      </c>
      <c r="N213">
        <v>5</v>
      </c>
      <c r="O213" t="s">
        <v>17</v>
      </c>
      <c r="P213">
        <v>212</v>
      </c>
    </row>
    <row r="214" spans="1:16">
      <c r="A214" s="10">
        <v>11</v>
      </c>
      <c r="B214" s="37">
        <v>6</v>
      </c>
      <c r="C214" s="5">
        <v>2008</v>
      </c>
      <c r="D214" s="9">
        <v>39610</v>
      </c>
      <c r="E214" s="100">
        <v>0</v>
      </c>
      <c r="F214" s="101">
        <v>0</v>
      </c>
      <c r="G214" s="101">
        <v>0</v>
      </c>
      <c r="H214" s="101">
        <v>0</v>
      </c>
      <c r="I214" s="101">
        <v>100</v>
      </c>
      <c r="J214" s="101">
        <v>300</v>
      </c>
      <c r="K214" s="101">
        <v>400</v>
      </c>
      <c r="L214" s="101">
        <v>2000</v>
      </c>
      <c r="M214" t="s">
        <v>16</v>
      </c>
      <c r="N214">
        <v>5</v>
      </c>
      <c r="O214" t="s">
        <v>17</v>
      </c>
      <c r="P214">
        <v>213</v>
      </c>
    </row>
    <row r="215" spans="1:16">
      <c r="A215" s="10">
        <v>21</v>
      </c>
      <c r="B215" s="37">
        <v>6</v>
      </c>
      <c r="C215" s="5">
        <v>2008</v>
      </c>
      <c r="D215" s="9">
        <v>39620</v>
      </c>
      <c r="E215" s="100">
        <v>0</v>
      </c>
      <c r="F215" s="101">
        <v>0</v>
      </c>
      <c r="G215" s="101">
        <v>0</v>
      </c>
      <c r="H215" s="101">
        <v>0</v>
      </c>
      <c r="I215" s="101">
        <v>30</v>
      </c>
      <c r="J215" s="101">
        <v>180</v>
      </c>
      <c r="K215" s="101">
        <v>85</v>
      </c>
      <c r="L215" s="101">
        <v>1</v>
      </c>
      <c r="M215" t="s">
        <v>16</v>
      </c>
      <c r="N215">
        <v>5</v>
      </c>
      <c r="O215" t="s">
        <v>17</v>
      </c>
      <c r="P215">
        <v>214</v>
      </c>
    </row>
    <row r="216" spans="1:16">
      <c r="A216" s="10">
        <v>30</v>
      </c>
      <c r="B216" s="37">
        <v>6</v>
      </c>
      <c r="C216" s="5">
        <v>2008</v>
      </c>
      <c r="D216" s="9">
        <v>39629</v>
      </c>
      <c r="E216" s="102" t="s">
        <v>18</v>
      </c>
      <c r="F216" s="102" t="s">
        <v>18</v>
      </c>
      <c r="G216" s="102" t="s">
        <v>18</v>
      </c>
      <c r="H216" s="102" t="s">
        <v>18</v>
      </c>
      <c r="I216" s="102" t="s">
        <v>18</v>
      </c>
      <c r="J216" s="102" t="s">
        <v>18</v>
      </c>
      <c r="K216" s="102" t="s">
        <v>18</v>
      </c>
      <c r="L216" s="102" t="s">
        <v>18</v>
      </c>
      <c r="M216" t="s">
        <v>16</v>
      </c>
      <c r="N216">
        <v>5</v>
      </c>
      <c r="O216" t="s">
        <v>17</v>
      </c>
      <c r="P216">
        <v>215</v>
      </c>
    </row>
    <row r="217" spans="1:16">
      <c r="A217" s="10">
        <v>9</v>
      </c>
      <c r="B217" s="37">
        <v>7</v>
      </c>
      <c r="C217" s="5">
        <v>2008</v>
      </c>
      <c r="D217" s="9">
        <v>39638</v>
      </c>
      <c r="E217" s="100">
        <v>0</v>
      </c>
      <c r="F217" s="101">
        <v>0</v>
      </c>
      <c r="G217" s="101">
        <v>0</v>
      </c>
      <c r="H217" s="101">
        <v>0</v>
      </c>
      <c r="I217" s="101">
        <v>0</v>
      </c>
      <c r="J217" s="101">
        <v>0</v>
      </c>
      <c r="K217" s="101">
        <v>0</v>
      </c>
      <c r="L217" s="101">
        <v>0</v>
      </c>
      <c r="M217" t="s">
        <v>16</v>
      </c>
      <c r="N217">
        <v>5</v>
      </c>
      <c r="O217" t="s">
        <v>17</v>
      </c>
      <c r="P217">
        <v>216</v>
      </c>
    </row>
    <row r="218" spans="1:16">
      <c r="A218" s="10">
        <v>20</v>
      </c>
      <c r="B218" s="37">
        <v>7</v>
      </c>
      <c r="C218" s="5">
        <v>2008</v>
      </c>
      <c r="D218" s="9">
        <v>39649</v>
      </c>
      <c r="E218" s="103">
        <v>0</v>
      </c>
      <c r="F218" s="101">
        <v>0</v>
      </c>
      <c r="G218" s="101">
        <v>0</v>
      </c>
      <c r="H218" s="101">
        <v>0</v>
      </c>
      <c r="I218" s="101">
        <v>0</v>
      </c>
      <c r="J218" s="101">
        <v>0</v>
      </c>
      <c r="K218" s="101">
        <v>0</v>
      </c>
      <c r="L218" s="101">
        <v>0</v>
      </c>
      <c r="M218" t="s">
        <v>16</v>
      </c>
      <c r="N218">
        <v>5</v>
      </c>
      <c r="O218" t="s">
        <v>17</v>
      </c>
      <c r="P218">
        <v>217</v>
      </c>
    </row>
    <row r="219" spans="1:16">
      <c r="A219" s="10">
        <v>31</v>
      </c>
      <c r="B219" s="37">
        <v>7</v>
      </c>
      <c r="C219" s="5">
        <v>2008</v>
      </c>
      <c r="D219" s="9">
        <v>39660</v>
      </c>
      <c r="E219" s="100">
        <v>0</v>
      </c>
      <c r="F219" s="101">
        <v>0</v>
      </c>
      <c r="G219" s="101">
        <v>0</v>
      </c>
      <c r="H219" s="101">
        <v>0</v>
      </c>
      <c r="I219" s="101">
        <v>0</v>
      </c>
      <c r="J219" s="101">
        <v>0</v>
      </c>
      <c r="K219" s="101">
        <v>0</v>
      </c>
      <c r="L219" s="101">
        <v>0</v>
      </c>
      <c r="M219" t="s">
        <v>16</v>
      </c>
      <c r="N219">
        <v>5</v>
      </c>
      <c r="O219" t="s">
        <v>17</v>
      </c>
      <c r="P219">
        <v>218</v>
      </c>
    </row>
    <row r="220" spans="1:16">
      <c r="A220" s="10">
        <v>11</v>
      </c>
      <c r="B220" s="37">
        <v>8</v>
      </c>
      <c r="C220" s="5">
        <v>2008</v>
      </c>
      <c r="D220" s="9">
        <v>39671</v>
      </c>
      <c r="E220" s="100">
        <v>0</v>
      </c>
      <c r="F220" s="101">
        <v>0</v>
      </c>
      <c r="G220" s="101">
        <v>0</v>
      </c>
      <c r="H220" s="101">
        <v>5</v>
      </c>
      <c r="I220" s="101">
        <v>0</v>
      </c>
      <c r="J220" s="101">
        <v>0</v>
      </c>
      <c r="K220" s="101">
        <v>0</v>
      </c>
      <c r="L220" s="101">
        <v>0</v>
      </c>
      <c r="M220" t="s">
        <v>16</v>
      </c>
      <c r="N220">
        <v>5</v>
      </c>
      <c r="O220" t="s">
        <v>17</v>
      </c>
      <c r="P220">
        <v>219</v>
      </c>
    </row>
    <row r="221" spans="1:16">
      <c r="A221" s="10">
        <v>20</v>
      </c>
      <c r="B221" s="37">
        <v>8</v>
      </c>
      <c r="C221" s="5">
        <v>2008</v>
      </c>
      <c r="D221" s="9">
        <v>39680</v>
      </c>
      <c r="E221" s="100">
        <v>0</v>
      </c>
      <c r="F221" s="101">
        <v>0</v>
      </c>
      <c r="G221" s="101">
        <v>0</v>
      </c>
      <c r="H221" s="101">
        <v>0</v>
      </c>
      <c r="I221" s="101">
        <v>0</v>
      </c>
      <c r="J221" s="101">
        <v>0</v>
      </c>
      <c r="K221" s="101">
        <v>0</v>
      </c>
      <c r="L221" s="101">
        <v>0</v>
      </c>
      <c r="M221" t="s">
        <v>16</v>
      </c>
      <c r="N221">
        <v>5</v>
      </c>
      <c r="O221" t="s">
        <v>17</v>
      </c>
      <c r="P221">
        <v>220</v>
      </c>
    </row>
    <row r="222" spans="1:16">
      <c r="A222" s="10">
        <v>3</v>
      </c>
      <c r="B222" s="37">
        <v>9</v>
      </c>
      <c r="C222" s="5">
        <v>2008</v>
      </c>
      <c r="D222" s="9">
        <v>39694</v>
      </c>
      <c r="E222" s="100">
        <v>0</v>
      </c>
      <c r="F222" s="101">
        <v>0</v>
      </c>
      <c r="G222" s="101">
        <v>0</v>
      </c>
      <c r="H222" s="101">
        <v>0</v>
      </c>
      <c r="I222" s="101">
        <v>0</v>
      </c>
      <c r="J222" s="101">
        <v>0</v>
      </c>
      <c r="K222" s="101">
        <v>0</v>
      </c>
      <c r="L222" s="101">
        <v>0</v>
      </c>
      <c r="M222" t="s">
        <v>16</v>
      </c>
      <c r="N222">
        <v>5</v>
      </c>
      <c r="O222" t="s">
        <v>17</v>
      </c>
      <c r="P222">
        <v>221</v>
      </c>
    </row>
    <row r="223" spans="1:16">
      <c r="A223" s="10">
        <v>10</v>
      </c>
      <c r="B223" s="37">
        <v>9</v>
      </c>
      <c r="C223" s="5">
        <v>2008</v>
      </c>
      <c r="D223" s="9">
        <v>39701</v>
      </c>
      <c r="E223" s="100">
        <v>0</v>
      </c>
      <c r="F223" s="101">
        <v>0</v>
      </c>
      <c r="G223" s="101">
        <v>0</v>
      </c>
      <c r="H223" s="101">
        <v>0</v>
      </c>
      <c r="I223" s="101">
        <v>0</v>
      </c>
      <c r="J223" s="101">
        <v>0</v>
      </c>
      <c r="K223" s="101">
        <v>0</v>
      </c>
      <c r="L223" s="101">
        <v>0</v>
      </c>
      <c r="M223" t="s">
        <v>16</v>
      </c>
      <c r="N223">
        <v>5</v>
      </c>
      <c r="O223" t="s">
        <v>17</v>
      </c>
      <c r="P223">
        <v>222</v>
      </c>
    </row>
    <row r="224" spans="1:16">
      <c r="A224" s="10">
        <v>21</v>
      </c>
      <c r="B224" s="37">
        <v>9</v>
      </c>
      <c r="C224" s="5">
        <v>2008</v>
      </c>
      <c r="D224" s="9">
        <v>39712</v>
      </c>
      <c r="E224" s="100">
        <v>0</v>
      </c>
      <c r="F224" s="101">
        <v>0</v>
      </c>
      <c r="G224" s="101">
        <v>0</v>
      </c>
      <c r="H224" s="101">
        <v>0</v>
      </c>
      <c r="I224" s="101">
        <v>0</v>
      </c>
      <c r="J224" s="101">
        <v>0</v>
      </c>
      <c r="K224" s="101">
        <v>0</v>
      </c>
      <c r="L224" s="101">
        <v>0</v>
      </c>
      <c r="M224" t="s">
        <v>16</v>
      </c>
      <c r="N224">
        <v>5</v>
      </c>
      <c r="O224" t="s">
        <v>17</v>
      </c>
      <c r="P224">
        <v>223</v>
      </c>
    </row>
    <row r="225" spans="1:16">
      <c r="A225" s="10">
        <v>1</v>
      </c>
      <c r="B225" s="37">
        <v>10</v>
      </c>
      <c r="C225" s="5">
        <v>2008</v>
      </c>
      <c r="D225" s="9">
        <v>39722</v>
      </c>
      <c r="E225" s="100">
        <v>0</v>
      </c>
      <c r="F225" s="101">
        <v>0</v>
      </c>
      <c r="G225" s="101">
        <v>0</v>
      </c>
      <c r="H225" s="101">
        <v>0</v>
      </c>
      <c r="I225" s="101">
        <v>0</v>
      </c>
      <c r="J225" s="101">
        <v>0</v>
      </c>
      <c r="K225" s="101">
        <v>0</v>
      </c>
      <c r="L225" s="101">
        <v>0</v>
      </c>
      <c r="M225" t="s">
        <v>16</v>
      </c>
      <c r="N225">
        <v>5</v>
      </c>
      <c r="O225" t="s">
        <v>17</v>
      </c>
      <c r="P225">
        <v>224</v>
      </c>
    </row>
    <row r="226" spans="1:16">
      <c r="A226" s="10">
        <v>9</v>
      </c>
      <c r="B226" s="37">
        <v>10</v>
      </c>
      <c r="C226" s="5">
        <v>2008</v>
      </c>
      <c r="D226" s="9">
        <v>39730</v>
      </c>
      <c r="E226" s="100">
        <v>0</v>
      </c>
      <c r="F226" s="101">
        <v>0</v>
      </c>
      <c r="G226" s="101">
        <v>0</v>
      </c>
      <c r="H226" s="101">
        <v>0</v>
      </c>
      <c r="I226" s="101">
        <v>0</v>
      </c>
      <c r="J226" s="101">
        <v>0</v>
      </c>
      <c r="K226" s="101">
        <v>0</v>
      </c>
      <c r="L226" s="101">
        <v>0</v>
      </c>
      <c r="M226" t="s">
        <v>16</v>
      </c>
      <c r="N226">
        <v>5</v>
      </c>
      <c r="O226" t="s">
        <v>17</v>
      </c>
      <c r="P226">
        <v>225</v>
      </c>
    </row>
    <row r="227" spans="1:16">
      <c r="A227" s="10">
        <v>20</v>
      </c>
      <c r="B227" s="37">
        <v>10</v>
      </c>
      <c r="C227" s="5">
        <v>2008</v>
      </c>
      <c r="D227" s="9">
        <v>39741</v>
      </c>
      <c r="E227" s="100">
        <v>0</v>
      </c>
      <c r="F227" s="101">
        <v>0</v>
      </c>
      <c r="G227" s="101">
        <v>0</v>
      </c>
      <c r="H227" s="101">
        <v>5</v>
      </c>
      <c r="I227" s="101">
        <v>0</v>
      </c>
      <c r="J227" s="101">
        <v>0</v>
      </c>
      <c r="K227" s="101">
        <v>0</v>
      </c>
      <c r="L227" s="101">
        <v>0</v>
      </c>
      <c r="M227" t="s">
        <v>16</v>
      </c>
      <c r="N227">
        <v>5</v>
      </c>
      <c r="O227" t="s">
        <v>17</v>
      </c>
      <c r="P227">
        <v>226</v>
      </c>
    </row>
    <row r="228" spans="1:16">
      <c r="A228" s="10">
        <v>29</v>
      </c>
      <c r="B228" s="37">
        <v>10</v>
      </c>
      <c r="C228" s="5">
        <v>2008</v>
      </c>
      <c r="D228" s="9">
        <v>39750</v>
      </c>
      <c r="E228" s="100">
        <v>0</v>
      </c>
      <c r="F228" s="101">
        <v>0</v>
      </c>
      <c r="G228" s="101">
        <v>0</v>
      </c>
      <c r="H228" s="101">
        <v>8</v>
      </c>
      <c r="I228" s="101">
        <v>0</v>
      </c>
      <c r="J228" s="101">
        <v>0</v>
      </c>
      <c r="K228" s="101">
        <v>0</v>
      </c>
      <c r="L228" s="101">
        <v>0</v>
      </c>
      <c r="M228" t="s">
        <v>16</v>
      </c>
      <c r="N228">
        <v>5</v>
      </c>
      <c r="O228" t="s">
        <v>17</v>
      </c>
      <c r="P228">
        <v>227</v>
      </c>
    </row>
    <row r="229" spans="1:16">
      <c r="A229" s="10">
        <v>15</v>
      </c>
      <c r="B229" s="37">
        <v>11</v>
      </c>
      <c r="C229" s="5">
        <v>2008</v>
      </c>
      <c r="D229" s="9">
        <v>39767</v>
      </c>
      <c r="E229" s="100">
        <v>0</v>
      </c>
      <c r="F229" s="101">
        <v>0</v>
      </c>
      <c r="G229" s="101">
        <v>0</v>
      </c>
      <c r="H229" s="101">
        <v>4</v>
      </c>
      <c r="I229" s="101">
        <v>0</v>
      </c>
      <c r="J229" s="101">
        <v>0</v>
      </c>
      <c r="K229" s="101">
        <v>0</v>
      </c>
      <c r="L229" s="101">
        <v>0</v>
      </c>
      <c r="M229" t="s">
        <v>16</v>
      </c>
      <c r="N229">
        <v>5</v>
      </c>
      <c r="O229" t="s">
        <v>17</v>
      </c>
      <c r="P229">
        <v>228</v>
      </c>
    </row>
    <row r="230" spans="1:16">
      <c r="A230" s="10">
        <v>10</v>
      </c>
      <c r="B230" s="37">
        <v>12</v>
      </c>
      <c r="C230" s="5">
        <v>2008</v>
      </c>
      <c r="D230" s="9">
        <v>39792</v>
      </c>
      <c r="E230" s="100">
        <v>0</v>
      </c>
      <c r="F230" s="101">
        <v>0</v>
      </c>
      <c r="G230" s="101">
        <v>0</v>
      </c>
      <c r="H230" s="101">
        <v>0</v>
      </c>
      <c r="I230" s="101">
        <v>0</v>
      </c>
      <c r="J230" s="101">
        <v>0</v>
      </c>
      <c r="K230" s="101">
        <v>0</v>
      </c>
      <c r="L230" s="101">
        <v>0</v>
      </c>
      <c r="M230" t="s">
        <v>16</v>
      </c>
      <c r="N230">
        <v>5</v>
      </c>
      <c r="O230" t="s">
        <v>17</v>
      </c>
      <c r="P230">
        <v>229</v>
      </c>
    </row>
    <row r="231" spans="1:16">
      <c r="A231" s="10">
        <v>22</v>
      </c>
      <c r="B231" s="37">
        <v>2</v>
      </c>
      <c r="C231" s="5">
        <v>2009</v>
      </c>
      <c r="D231" s="9">
        <v>39866</v>
      </c>
      <c r="E231" s="100">
        <v>2</v>
      </c>
      <c r="F231" s="101">
        <v>0</v>
      </c>
      <c r="G231" s="101">
        <v>0</v>
      </c>
      <c r="H231" s="101">
        <v>0</v>
      </c>
      <c r="I231" s="101">
        <v>0</v>
      </c>
      <c r="J231" s="101">
        <v>0</v>
      </c>
      <c r="K231" s="101">
        <v>0</v>
      </c>
      <c r="L231" s="101">
        <v>0</v>
      </c>
      <c r="M231" t="s">
        <v>16</v>
      </c>
      <c r="N231">
        <v>5</v>
      </c>
      <c r="O231" t="s">
        <v>17</v>
      </c>
      <c r="P231">
        <v>230</v>
      </c>
    </row>
    <row r="232" spans="1:16">
      <c r="A232" s="10">
        <v>15</v>
      </c>
      <c r="B232" s="37">
        <v>3</v>
      </c>
      <c r="C232" s="5">
        <v>2009</v>
      </c>
      <c r="D232" s="9">
        <v>39887</v>
      </c>
      <c r="E232" s="100">
        <v>4</v>
      </c>
      <c r="F232" s="101">
        <v>0</v>
      </c>
      <c r="G232" s="101">
        <v>0</v>
      </c>
      <c r="H232" s="101">
        <v>5</v>
      </c>
      <c r="I232" s="101">
        <v>0</v>
      </c>
      <c r="J232" s="101">
        <v>0</v>
      </c>
      <c r="K232" s="101">
        <v>0</v>
      </c>
      <c r="L232" s="101">
        <v>0</v>
      </c>
      <c r="M232" t="s">
        <v>16</v>
      </c>
      <c r="N232">
        <v>5</v>
      </c>
      <c r="O232" t="s">
        <v>17</v>
      </c>
      <c r="P232">
        <v>231</v>
      </c>
    </row>
    <row r="233" spans="1:16">
      <c r="A233" s="10">
        <v>11</v>
      </c>
      <c r="B233" s="37">
        <v>4</v>
      </c>
      <c r="C233" s="5">
        <v>2009</v>
      </c>
      <c r="D233" s="9">
        <v>39914</v>
      </c>
      <c r="E233" s="100">
        <v>4</v>
      </c>
      <c r="F233" s="101">
        <v>0</v>
      </c>
      <c r="G233" s="101">
        <v>0</v>
      </c>
      <c r="H233" s="101">
        <v>0</v>
      </c>
      <c r="I233" s="101">
        <v>0</v>
      </c>
      <c r="J233" s="101">
        <v>0</v>
      </c>
      <c r="K233" s="101">
        <v>0</v>
      </c>
      <c r="L233" s="101">
        <v>0</v>
      </c>
      <c r="M233" t="s">
        <v>16</v>
      </c>
      <c r="N233">
        <v>5</v>
      </c>
      <c r="O233" t="s">
        <v>17</v>
      </c>
      <c r="P233">
        <v>232</v>
      </c>
    </row>
    <row r="234" spans="1:16">
      <c r="A234" s="10">
        <v>25</v>
      </c>
      <c r="B234" s="37">
        <v>5</v>
      </c>
      <c r="C234" s="5">
        <v>2009</v>
      </c>
      <c r="D234" s="9">
        <v>39958</v>
      </c>
      <c r="E234" s="100">
        <v>8</v>
      </c>
      <c r="F234" s="101">
        <v>0</v>
      </c>
      <c r="G234" s="101">
        <v>3</v>
      </c>
      <c r="H234" s="101">
        <v>0</v>
      </c>
      <c r="I234" s="101">
        <v>0</v>
      </c>
      <c r="J234" s="101">
        <v>3</v>
      </c>
      <c r="K234" s="101">
        <v>5</v>
      </c>
      <c r="L234" s="101">
        <v>5100</v>
      </c>
      <c r="M234" t="s">
        <v>16</v>
      </c>
      <c r="N234">
        <v>5</v>
      </c>
      <c r="O234" t="s">
        <v>17</v>
      </c>
      <c r="P234">
        <v>233</v>
      </c>
    </row>
    <row r="235" spans="1:16">
      <c r="A235" s="10">
        <v>1</v>
      </c>
      <c r="B235" s="37">
        <v>6</v>
      </c>
      <c r="C235" s="5">
        <v>2009</v>
      </c>
      <c r="D235" s="9">
        <v>39965</v>
      </c>
      <c r="E235" s="100">
        <v>1</v>
      </c>
      <c r="F235" s="101">
        <v>0</v>
      </c>
      <c r="G235" s="101">
        <v>1</v>
      </c>
      <c r="H235" s="101">
        <v>0</v>
      </c>
      <c r="I235" s="101">
        <v>0</v>
      </c>
      <c r="J235" s="101">
        <v>40</v>
      </c>
      <c r="K235" s="101">
        <v>100</v>
      </c>
      <c r="L235" s="101">
        <v>6300</v>
      </c>
      <c r="M235" t="s">
        <v>16</v>
      </c>
      <c r="N235">
        <v>5</v>
      </c>
      <c r="O235" t="s">
        <v>17</v>
      </c>
      <c r="P235">
        <v>234</v>
      </c>
    </row>
    <row r="236" spans="1:16">
      <c r="A236" s="10">
        <v>10</v>
      </c>
      <c r="B236" s="37">
        <v>6</v>
      </c>
      <c r="C236" s="5">
        <v>2009</v>
      </c>
      <c r="D236" s="9">
        <v>39974</v>
      </c>
      <c r="E236" s="100">
        <v>0</v>
      </c>
      <c r="F236" s="101">
        <v>0</v>
      </c>
      <c r="G236" s="101">
        <v>0</v>
      </c>
      <c r="H236" s="101">
        <v>0</v>
      </c>
      <c r="I236" s="101">
        <v>1</v>
      </c>
      <c r="J236" s="101">
        <v>40</v>
      </c>
      <c r="K236" s="101">
        <v>300</v>
      </c>
      <c r="L236" s="101">
        <v>5600</v>
      </c>
      <c r="M236" t="s">
        <v>16</v>
      </c>
      <c r="N236">
        <v>5</v>
      </c>
      <c r="O236" t="s">
        <v>17</v>
      </c>
      <c r="P236">
        <v>235</v>
      </c>
    </row>
    <row r="237" spans="1:16">
      <c r="A237" s="10">
        <v>20</v>
      </c>
      <c r="B237" s="37">
        <v>6</v>
      </c>
      <c r="C237" s="5">
        <v>2009</v>
      </c>
      <c r="D237" s="9">
        <v>39984</v>
      </c>
      <c r="E237" s="100">
        <v>0</v>
      </c>
      <c r="F237" s="101">
        <v>0</v>
      </c>
      <c r="G237" s="101">
        <v>0</v>
      </c>
      <c r="H237" s="101">
        <v>0</v>
      </c>
      <c r="I237" s="101">
        <v>0</v>
      </c>
      <c r="J237" s="101">
        <v>0</v>
      </c>
      <c r="K237" s="101">
        <v>10</v>
      </c>
      <c r="L237" s="101">
        <v>10</v>
      </c>
      <c r="M237" t="s">
        <v>16</v>
      </c>
      <c r="N237">
        <v>5</v>
      </c>
      <c r="O237" t="s">
        <v>17</v>
      </c>
      <c r="P237">
        <v>236</v>
      </c>
    </row>
    <row r="238" spans="1:16">
      <c r="A238" s="10">
        <v>30</v>
      </c>
      <c r="B238" s="37">
        <v>6</v>
      </c>
      <c r="C238" s="5">
        <v>2009</v>
      </c>
      <c r="D238" s="9">
        <v>39994</v>
      </c>
      <c r="E238" s="100">
        <v>0</v>
      </c>
      <c r="F238" s="101">
        <v>0</v>
      </c>
      <c r="G238" s="101">
        <v>0</v>
      </c>
      <c r="H238" s="101">
        <v>40</v>
      </c>
      <c r="I238" s="101">
        <v>300</v>
      </c>
      <c r="J238" s="101">
        <v>0</v>
      </c>
      <c r="K238" s="101">
        <v>0</v>
      </c>
      <c r="L238" s="101">
        <v>0</v>
      </c>
      <c r="M238" t="s">
        <v>16</v>
      </c>
      <c r="N238">
        <v>5</v>
      </c>
      <c r="O238" t="s">
        <v>17</v>
      </c>
      <c r="P238">
        <v>237</v>
      </c>
    </row>
    <row r="239" spans="1:16">
      <c r="A239" s="10">
        <v>9</v>
      </c>
      <c r="B239" s="37">
        <v>7</v>
      </c>
      <c r="C239" s="5">
        <v>2009</v>
      </c>
      <c r="D239" s="9">
        <v>40003</v>
      </c>
      <c r="E239" s="100">
        <v>0</v>
      </c>
      <c r="F239" s="101">
        <v>0</v>
      </c>
      <c r="G239" s="101">
        <v>0</v>
      </c>
      <c r="H239" s="101">
        <v>0</v>
      </c>
      <c r="I239" s="101">
        <v>0</v>
      </c>
      <c r="J239" s="101">
        <v>0</v>
      </c>
      <c r="K239" s="101">
        <v>0</v>
      </c>
      <c r="L239" s="101">
        <v>0</v>
      </c>
      <c r="M239" t="s">
        <v>16</v>
      </c>
      <c r="N239">
        <v>5</v>
      </c>
      <c r="O239" t="s">
        <v>17</v>
      </c>
      <c r="P239">
        <v>238</v>
      </c>
    </row>
    <row r="240" spans="1:16">
      <c r="A240" s="10">
        <v>20</v>
      </c>
      <c r="B240" s="37">
        <v>7</v>
      </c>
      <c r="C240" s="5">
        <v>2009</v>
      </c>
      <c r="D240" s="9">
        <v>40014</v>
      </c>
      <c r="E240" s="100">
        <v>0</v>
      </c>
      <c r="F240" s="101">
        <v>0</v>
      </c>
      <c r="G240" s="101">
        <v>0</v>
      </c>
      <c r="H240" s="101">
        <v>0</v>
      </c>
      <c r="I240" s="101">
        <v>0</v>
      </c>
      <c r="J240" s="101">
        <v>0</v>
      </c>
      <c r="K240" s="101">
        <v>0</v>
      </c>
      <c r="L240" s="101">
        <v>0</v>
      </c>
      <c r="M240" t="s">
        <v>16</v>
      </c>
      <c r="N240">
        <v>5</v>
      </c>
      <c r="O240" t="s">
        <v>17</v>
      </c>
      <c r="P240">
        <v>239</v>
      </c>
    </row>
    <row r="241" spans="1:16">
      <c r="A241" s="10">
        <v>30</v>
      </c>
      <c r="B241" s="37">
        <v>7</v>
      </c>
      <c r="C241" s="5">
        <v>2009</v>
      </c>
      <c r="D241" s="9">
        <v>40024</v>
      </c>
      <c r="E241" s="100">
        <v>0</v>
      </c>
      <c r="F241" s="101">
        <v>0</v>
      </c>
      <c r="G241" s="101">
        <v>0</v>
      </c>
      <c r="H241" s="101">
        <v>0</v>
      </c>
      <c r="I241" s="101">
        <v>0</v>
      </c>
      <c r="J241" s="101">
        <v>0</v>
      </c>
      <c r="K241" s="101">
        <v>0</v>
      </c>
      <c r="L241" s="101">
        <v>0</v>
      </c>
      <c r="M241" t="s">
        <v>16</v>
      </c>
      <c r="N241">
        <v>5</v>
      </c>
      <c r="O241" t="s">
        <v>17</v>
      </c>
      <c r="P241">
        <v>240</v>
      </c>
    </row>
    <row r="242" spans="1:16">
      <c r="A242" s="10">
        <v>10</v>
      </c>
      <c r="B242" s="37">
        <v>8</v>
      </c>
      <c r="C242" s="5">
        <v>2009</v>
      </c>
      <c r="D242" s="9">
        <v>40035</v>
      </c>
      <c r="E242" s="100">
        <v>0</v>
      </c>
      <c r="F242" s="101">
        <v>0</v>
      </c>
      <c r="G242" s="101">
        <v>0</v>
      </c>
      <c r="H242" s="101">
        <v>0</v>
      </c>
      <c r="I242" s="101">
        <v>0</v>
      </c>
      <c r="J242" s="101">
        <v>0</v>
      </c>
      <c r="K242" s="101">
        <v>0</v>
      </c>
      <c r="L242" s="101">
        <v>0</v>
      </c>
      <c r="M242" t="s">
        <v>16</v>
      </c>
      <c r="N242">
        <v>5</v>
      </c>
      <c r="O242" t="s">
        <v>17</v>
      </c>
      <c r="P242">
        <v>241</v>
      </c>
    </row>
    <row r="243" spans="1:16">
      <c r="A243" s="10">
        <v>20</v>
      </c>
      <c r="B243" s="37">
        <v>8</v>
      </c>
      <c r="C243" s="5">
        <v>2009</v>
      </c>
      <c r="D243" s="9">
        <v>40045</v>
      </c>
      <c r="E243" s="100">
        <v>0</v>
      </c>
      <c r="F243" s="101">
        <v>0</v>
      </c>
      <c r="G243" s="101">
        <v>0</v>
      </c>
      <c r="H243" s="101">
        <v>0</v>
      </c>
      <c r="I243" s="101">
        <v>0</v>
      </c>
      <c r="J243" s="101">
        <v>0</v>
      </c>
      <c r="K243" s="101">
        <v>0</v>
      </c>
      <c r="L243" s="101">
        <v>0</v>
      </c>
      <c r="M243" t="s">
        <v>16</v>
      </c>
      <c r="N243">
        <v>5</v>
      </c>
      <c r="O243" t="s">
        <v>17</v>
      </c>
      <c r="P243">
        <v>242</v>
      </c>
    </row>
    <row r="244" spans="1:16">
      <c r="A244" s="10">
        <v>31</v>
      </c>
      <c r="B244" s="37">
        <v>8</v>
      </c>
      <c r="C244" s="5">
        <v>2009</v>
      </c>
      <c r="D244" s="9">
        <v>40056</v>
      </c>
      <c r="E244" s="100">
        <v>0</v>
      </c>
      <c r="F244" s="101">
        <v>0</v>
      </c>
      <c r="G244" s="101">
        <v>0</v>
      </c>
      <c r="H244" s="101">
        <v>0</v>
      </c>
      <c r="I244" s="101">
        <v>0</v>
      </c>
      <c r="J244" s="101">
        <v>0</v>
      </c>
      <c r="K244" s="101">
        <v>0</v>
      </c>
      <c r="L244" s="101">
        <v>0</v>
      </c>
      <c r="M244" t="s">
        <v>16</v>
      </c>
      <c r="N244">
        <v>5</v>
      </c>
      <c r="O244" t="s">
        <v>17</v>
      </c>
      <c r="P244">
        <v>243</v>
      </c>
    </row>
    <row r="245" spans="1:16">
      <c r="A245" s="10">
        <v>10</v>
      </c>
      <c r="B245" s="37">
        <v>9</v>
      </c>
      <c r="C245" s="5">
        <v>2009</v>
      </c>
      <c r="D245" s="9">
        <v>40066</v>
      </c>
      <c r="E245" s="100">
        <v>0</v>
      </c>
      <c r="F245" s="101">
        <v>0</v>
      </c>
      <c r="G245" s="101">
        <v>0</v>
      </c>
      <c r="H245" s="101">
        <v>0</v>
      </c>
      <c r="I245" s="101">
        <v>0</v>
      </c>
      <c r="J245" s="101">
        <v>0</v>
      </c>
      <c r="K245" s="101">
        <v>0</v>
      </c>
      <c r="L245" s="101">
        <v>0</v>
      </c>
      <c r="M245" t="s">
        <v>16</v>
      </c>
      <c r="N245">
        <v>5</v>
      </c>
      <c r="O245" t="s">
        <v>17</v>
      </c>
      <c r="P245">
        <v>244</v>
      </c>
    </row>
    <row r="246" spans="1:16">
      <c r="A246" s="10">
        <v>21</v>
      </c>
      <c r="B246" s="37">
        <v>9</v>
      </c>
      <c r="C246" s="5">
        <v>2009</v>
      </c>
      <c r="D246" s="9">
        <v>40077</v>
      </c>
      <c r="E246" s="100">
        <v>0</v>
      </c>
      <c r="F246" s="101">
        <v>0</v>
      </c>
      <c r="G246" s="101">
        <v>0</v>
      </c>
      <c r="H246" s="101">
        <v>1</v>
      </c>
      <c r="I246" s="101">
        <v>0</v>
      </c>
      <c r="J246" s="101">
        <v>0</v>
      </c>
      <c r="K246" s="101">
        <v>0</v>
      </c>
      <c r="L246" s="101">
        <v>0</v>
      </c>
      <c r="M246" t="s">
        <v>16</v>
      </c>
      <c r="N246">
        <v>5</v>
      </c>
      <c r="O246" t="s">
        <v>17</v>
      </c>
      <c r="P246">
        <v>245</v>
      </c>
    </row>
    <row r="247" spans="1:16">
      <c r="A247" s="10">
        <v>30</v>
      </c>
      <c r="B247" s="37">
        <v>9</v>
      </c>
      <c r="C247" s="5">
        <v>2009</v>
      </c>
      <c r="D247" s="9">
        <v>40086</v>
      </c>
      <c r="E247" s="100">
        <v>0</v>
      </c>
      <c r="F247" s="101">
        <v>0</v>
      </c>
      <c r="G247" s="101">
        <v>0</v>
      </c>
      <c r="H247" s="101">
        <v>0</v>
      </c>
      <c r="I247" s="101">
        <v>0</v>
      </c>
      <c r="J247" s="101">
        <v>0</v>
      </c>
      <c r="K247" s="101">
        <v>0</v>
      </c>
      <c r="L247" s="101">
        <v>0</v>
      </c>
      <c r="M247" t="s">
        <v>16</v>
      </c>
      <c r="N247">
        <v>5</v>
      </c>
      <c r="O247" t="s">
        <v>17</v>
      </c>
      <c r="P247">
        <v>246</v>
      </c>
    </row>
    <row r="248" spans="1:16">
      <c r="A248" s="10">
        <v>11</v>
      </c>
      <c r="B248" s="37">
        <v>10</v>
      </c>
      <c r="C248" s="5">
        <v>2009</v>
      </c>
      <c r="D248" s="9">
        <v>40097</v>
      </c>
      <c r="E248" s="100">
        <v>0</v>
      </c>
      <c r="F248" s="101">
        <v>0</v>
      </c>
      <c r="G248" s="101">
        <v>0</v>
      </c>
      <c r="H248" s="101">
        <v>0</v>
      </c>
      <c r="I248" s="101">
        <v>0</v>
      </c>
      <c r="J248" s="101">
        <v>0</v>
      </c>
      <c r="K248" s="101">
        <v>0</v>
      </c>
      <c r="L248" s="101">
        <v>0</v>
      </c>
      <c r="M248" t="s">
        <v>16</v>
      </c>
      <c r="N248">
        <v>5</v>
      </c>
      <c r="O248" t="s">
        <v>17</v>
      </c>
      <c r="P248">
        <v>247</v>
      </c>
    </row>
    <row r="249" spans="1:16">
      <c r="A249" s="10">
        <v>19</v>
      </c>
      <c r="B249" s="37">
        <v>10</v>
      </c>
      <c r="C249" s="5">
        <v>2009</v>
      </c>
      <c r="D249" s="9">
        <v>40105</v>
      </c>
      <c r="E249" s="100">
        <v>0</v>
      </c>
      <c r="F249" s="101">
        <v>0</v>
      </c>
      <c r="G249" s="101">
        <v>0</v>
      </c>
      <c r="H249" s="101">
        <v>0</v>
      </c>
      <c r="I249" s="101">
        <v>0</v>
      </c>
      <c r="J249" s="101">
        <v>0</v>
      </c>
      <c r="K249" s="101">
        <v>0</v>
      </c>
      <c r="L249" s="101">
        <v>0</v>
      </c>
      <c r="M249" t="s">
        <v>16</v>
      </c>
      <c r="N249">
        <v>5</v>
      </c>
      <c r="O249" t="s">
        <v>17</v>
      </c>
      <c r="P249">
        <v>248</v>
      </c>
    </row>
    <row r="250" spans="1:16">
      <c r="A250" s="10">
        <v>1</v>
      </c>
      <c r="B250" s="37">
        <v>11</v>
      </c>
      <c r="C250" s="5">
        <v>2009</v>
      </c>
      <c r="D250" s="9">
        <v>40118</v>
      </c>
      <c r="E250" s="100">
        <v>0</v>
      </c>
      <c r="F250" s="101">
        <v>0</v>
      </c>
      <c r="G250" s="101">
        <v>0</v>
      </c>
      <c r="H250" s="101">
        <v>0</v>
      </c>
      <c r="I250" s="101">
        <v>0</v>
      </c>
      <c r="J250" s="101">
        <v>0</v>
      </c>
      <c r="K250" s="101">
        <v>0</v>
      </c>
      <c r="L250" s="101">
        <v>0</v>
      </c>
      <c r="M250" t="s">
        <v>16</v>
      </c>
      <c r="N250">
        <v>5</v>
      </c>
      <c r="O250" t="s">
        <v>17</v>
      </c>
      <c r="P250">
        <v>249</v>
      </c>
    </row>
    <row r="251" spans="1:16">
      <c r="A251" s="10">
        <v>15</v>
      </c>
      <c r="B251" s="37">
        <v>11</v>
      </c>
      <c r="C251" s="5">
        <v>2009</v>
      </c>
      <c r="D251" s="9">
        <v>40132</v>
      </c>
      <c r="E251" s="100">
        <v>0</v>
      </c>
      <c r="F251" s="101">
        <v>0</v>
      </c>
      <c r="G251" s="101">
        <v>0</v>
      </c>
      <c r="H251" s="101">
        <v>0</v>
      </c>
      <c r="I251" s="101">
        <v>0</v>
      </c>
      <c r="J251" s="101">
        <v>0</v>
      </c>
      <c r="K251" s="101">
        <v>0</v>
      </c>
      <c r="L251" s="101">
        <v>0</v>
      </c>
      <c r="M251" t="s">
        <v>16</v>
      </c>
      <c r="N251">
        <v>5</v>
      </c>
      <c r="O251" t="s">
        <v>17</v>
      </c>
      <c r="P251">
        <v>250</v>
      </c>
    </row>
    <row r="252" spans="1:16">
      <c r="A252" s="10">
        <v>12</v>
      </c>
      <c r="B252" s="37">
        <v>12</v>
      </c>
      <c r="C252" s="5">
        <v>2009</v>
      </c>
      <c r="D252" s="9">
        <v>40159</v>
      </c>
      <c r="E252" s="100">
        <v>0</v>
      </c>
      <c r="F252" s="101">
        <v>0</v>
      </c>
      <c r="G252" s="101">
        <v>0</v>
      </c>
      <c r="H252" s="101">
        <v>1</v>
      </c>
      <c r="I252" s="101">
        <v>0</v>
      </c>
      <c r="J252" s="101">
        <v>0</v>
      </c>
      <c r="K252" s="101">
        <v>0</v>
      </c>
      <c r="L252" s="101">
        <v>0</v>
      </c>
      <c r="M252" t="s">
        <v>16</v>
      </c>
      <c r="N252">
        <v>5</v>
      </c>
      <c r="O252" t="s">
        <v>17</v>
      </c>
      <c r="P252">
        <v>251</v>
      </c>
    </row>
    <row r="253" spans="1:16">
      <c r="A253" s="10">
        <v>31</v>
      </c>
      <c r="B253" s="37">
        <v>1</v>
      </c>
      <c r="C253" s="5">
        <v>2010</v>
      </c>
      <c r="D253" s="9">
        <v>40209</v>
      </c>
      <c r="E253" s="100">
        <v>1</v>
      </c>
      <c r="F253" s="101">
        <v>0</v>
      </c>
      <c r="G253" s="101">
        <v>0</v>
      </c>
      <c r="H253" s="101">
        <v>0</v>
      </c>
      <c r="I253" s="101">
        <v>0</v>
      </c>
      <c r="J253" s="101">
        <v>0</v>
      </c>
      <c r="K253" s="101">
        <v>0</v>
      </c>
      <c r="L253" s="101">
        <v>0</v>
      </c>
      <c r="M253" t="s">
        <v>16</v>
      </c>
      <c r="N253">
        <v>5</v>
      </c>
      <c r="O253" t="s">
        <v>17</v>
      </c>
      <c r="P253">
        <v>252</v>
      </c>
    </row>
    <row r="254" spans="1:16">
      <c r="A254" s="10">
        <v>22</v>
      </c>
      <c r="B254" s="37">
        <v>2</v>
      </c>
      <c r="C254" s="5">
        <v>2010</v>
      </c>
      <c r="D254" s="9">
        <v>40231</v>
      </c>
      <c r="E254" s="100">
        <v>0</v>
      </c>
      <c r="F254" s="101">
        <v>0</v>
      </c>
      <c r="G254" s="101">
        <v>0</v>
      </c>
      <c r="H254" s="101">
        <v>0</v>
      </c>
      <c r="I254" s="101">
        <v>0</v>
      </c>
      <c r="J254" s="101">
        <v>0</v>
      </c>
      <c r="K254" s="101">
        <v>0</v>
      </c>
      <c r="L254" s="101">
        <v>0</v>
      </c>
      <c r="M254" t="s">
        <v>16</v>
      </c>
      <c r="N254">
        <v>5</v>
      </c>
      <c r="O254" t="s">
        <v>17</v>
      </c>
      <c r="P254">
        <v>253</v>
      </c>
    </row>
    <row r="255" spans="1:16">
      <c r="A255" s="10">
        <v>13</v>
      </c>
      <c r="B255" s="37">
        <v>3</v>
      </c>
      <c r="C255" s="5">
        <v>2010</v>
      </c>
      <c r="D255" s="9">
        <v>40250</v>
      </c>
      <c r="E255" s="100">
        <v>1</v>
      </c>
      <c r="F255" s="101">
        <v>0</v>
      </c>
      <c r="G255" s="101">
        <v>0</v>
      </c>
      <c r="H255" s="101">
        <v>0</v>
      </c>
      <c r="I255" s="101">
        <v>0</v>
      </c>
      <c r="J255" s="101">
        <v>0</v>
      </c>
      <c r="K255" s="101">
        <v>0</v>
      </c>
      <c r="L255" s="101">
        <v>0</v>
      </c>
      <c r="M255" t="s">
        <v>16</v>
      </c>
      <c r="N255">
        <v>5</v>
      </c>
      <c r="O255" t="s">
        <v>17</v>
      </c>
      <c r="P255">
        <v>254</v>
      </c>
    </row>
    <row r="256" spans="1:16">
      <c r="A256" s="10">
        <v>20</v>
      </c>
      <c r="B256" s="37">
        <v>5</v>
      </c>
      <c r="C256" s="5">
        <v>2010</v>
      </c>
      <c r="D256" s="9">
        <v>40318</v>
      </c>
      <c r="E256" s="100">
        <v>4</v>
      </c>
      <c r="F256" s="101">
        <v>0</v>
      </c>
      <c r="G256" s="101">
        <v>44</v>
      </c>
      <c r="H256" s="101">
        <v>2</v>
      </c>
      <c r="I256" s="101">
        <v>0</v>
      </c>
      <c r="J256" s="101">
        <v>0</v>
      </c>
      <c r="K256" s="101">
        <v>0</v>
      </c>
      <c r="L256" s="101">
        <v>5200</v>
      </c>
      <c r="M256" t="s">
        <v>16</v>
      </c>
      <c r="N256">
        <v>5</v>
      </c>
      <c r="O256" t="s">
        <v>17</v>
      </c>
      <c r="P256">
        <v>255</v>
      </c>
    </row>
    <row r="257" spans="1:16">
      <c r="A257" s="10">
        <v>1</v>
      </c>
      <c r="B257" s="37">
        <v>6</v>
      </c>
      <c r="C257" s="5">
        <v>2010</v>
      </c>
      <c r="D257" s="9">
        <v>40330</v>
      </c>
      <c r="E257" s="100">
        <v>0</v>
      </c>
      <c r="F257" s="101">
        <v>0</v>
      </c>
      <c r="G257" s="101">
        <v>5</v>
      </c>
      <c r="H257" s="101">
        <v>0</v>
      </c>
      <c r="I257" s="101">
        <v>0</v>
      </c>
      <c r="J257" s="101">
        <v>0</v>
      </c>
      <c r="K257" s="101">
        <v>1</v>
      </c>
      <c r="L257" s="101">
        <v>800</v>
      </c>
      <c r="M257" t="s">
        <v>16</v>
      </c>
      <c r="N257">
        <v>5</v>
      </c>
      <c r="O257" t="s">
        <v>17</v>
      </c>
      <c r="P257">
        <v>256</v>
      </c>
    </row>
    <row r="258" spans="1:16">
      <c r="A258" s="10">
        <v>10</v>
      </c>
      <c r="B258" s="37">
        <v>6</v>
      </c>
      <c r="C258" s="5">
        <v>2010</v>
      </c>
      <c r="D258" s="9">
        <v>40339</v>
      </c>
      <c r="E258" s="100">
        <v>0</v>
      </c>
      <c r="F258" s="101">
        <v>0</v>
      </c>
      <c r="G258" s="101">
        <v>0</v>
      </c>
      <c r="H258" s="101">
        <v>0</v>
      </c>
      <c r="I258" s="101">
        <v>0</v>
      </c>
      <c r="J258" s="101">
        <v>0</v>
      </c>
      <c r="K258" s="101">
        <v>5</v>
      </c>
      <c r="L258" s="101">
        <v>600</v>
      </c>
      <c r="M258" t="s">
        <v>16</v>
      </c>
      <c r="N258">
        <v>5</v>
      </c>
      <c r="O258" t="s">
        <v>17</v>
      </c>
      <c r="P258">
        <v>257</v>
      </c>
    </row>
    <row r="259" spans="1:16">
      <c r="A259" s="10">
        <v>21</v>
      </c>
      <c r="B259" s="37">
        <v>6</v>
      </c>
      <c r="C259" s="5">
        <v>2010</v>
      </c>
      <c r="D259" s="9">
        <v>40350</v>
      </c>
      <c r="E259" s="100">
        <v>0</v>
      </c>
      <c r="F259" s="101">
        <v>0</v>
      </c>
      <c r="G259" s="101">
        <v>0</v>
      </c>
      <c r="H259" s="101">
        <v>0</v>
      </c>
      <c r="I259" s="101">
        <v>0</v>
      </c>
      <c r="J259" s="101">
        <v>0</v>
      </c>
      <c r="K259" s="101">
        <v>0</v>
      </c>
      <c r="L259" s="101">
        <v>40</v>
      </c>
      <c r="M259" t="s">
        <v>16</v>
      </c>
      <c r="N259">
        <v>5</v>
      </c>
      <c r="O259" t="s">
        <v>17</v>
      </c>
      <c r="P259">
        <v>258</v>
      </c>
    </row>
    <row r="260" spans="1:16">
      <c r="A260" s="10">
        <v>1</v>
      </c>
      <c r="B260" s="37">
        <v>7</v>
      </c>
      <c r="C260" s="5">
        <v>2010</v>
      </c>
      <c r="D260" s="9">
        <v>40360</v>
      </c>
      <c r="E260" s="100">
        <v>0</v>
      </c>
      <c r="F260" s="101">
        <v>0</v>
      </c>
      <c r="G260" s="101">
        <v>0</v>
      </c>
      <c r="H260" s="101">
        <v>0</v>
      </c>
      <c r="I260" s="101">
        <v>0</v>
      </c>
      <c r="J260" s="101">
        <v>0</v>
      </c>
      <c r="K260" s="101">
        <v>0</v>
      </c>
      <c r="L260" s="101">
        <v>20</v>
      </c>
      <c r="M260" t="s">
        <v>16</v>
      </c>
      <c r="N260">
        <v>5</v>
      </c>
      <c r="O260" t="s">
        <v>17</v>
      </c>
      <c r="P260">
        <v>259</v>
      </c>
    </row>
    <row r="261" spans="1:16">
      <c r="A261" s="10">
        <v>10</v>
      </c>
      <c r="B261" s="37">
        <v>7</v>
      </c>
      <c r="C261" s="5">
        <v>2010</v>
      </c>
      <c r="D261" s="9">
        <v>40369</v>
      </c>
      <c r="E261" s="100">
        <v>0</v>
      </c>
      <c r="F261" s="101">
        <v>0</v>
      </c>
      <c r="G261" s="101">
        <v>0</v>
      </c>
      <c r="H261" s="101">
        <v>0</v>
      </c>
      <c r="I261" s="101">
        <v>0</v>
      </c>
      <c r="J261" s="101">
        <v>0</v>
      </c>
      <c r="K261" s="101">
        <v>0</v>
      </c>
      <c r="L261" s="101">
        <v>2</v>
      </c>
      <c r="M261" t="s">
        <v>16</v>
      </c>
      <c r="N261">
        <v>5</v>
      </c>
      <c r="O261" t="s">
        <v>17</v>
      </c>
      <c r="P261">
        <v>260</v>
      </c>
    </row>
    <row r="262" spans="1:16">
      <c r="A262" s="10">
        <v>20</v>
      </c>
      <c r="B262" s="37">
        <v>7</v>
      </c>
      <c r="C262" s="5">
        <v>2010</v>
      </c>
      <c r="D262" s="48">
        <v>40379</v>
      </c>
      <c r="E262" s="104">
        <v>0</v>
      </c>
      <c r="F262" s="105">
        <v>0</v>
      </c>
      <c r="G262" s="105">
        <v>0</v>
      </c>
      <c r="H262" s="105">
        <v>0</v>
      </c>
      <c r="I262" s="105">
        <v>0</v>
      </c>
      <c r="J262" s="105">
        <v>0</v>
      </c>
      <c r="K262" s="105">
        <v>0</v>
      </c>
      <c r="L262" s="105">
        <v>0</v>
      </c>
      <c r="M262" t="s">
        <v>16</v>
      </c>
      <c r="N262">
        <v>5</v>
      </c>
      <c r="O262" t="s">
        <v>17</v>
      </c>
      <c r="P262">
        <v>261</v>
      </c>
    </row>
    <row r="263" spans="1:16">
      <c r="A263" s="10">
        <v>1</v>
      </c>
      <c r="B263" s="36">
        <v>8</v>
      </c>
      <c r="C263" s="5">
        <v>2010</v>
      </c>
      <c r="D263" s="48">
        <v>40391</v>
      </c>
      <c r="E263" s="106">
        <v>0</v>
      </c>
      <c r="F263" s="105">
        <v>0</v>
      </c>
      <c r="G263" s="105">
        <v>0</v>
      </c>
      <c r="H263" s="105">
        <v>0</v>
      </c>
      <c r="I263" s="105">
        <v>0</v>
      </c>
      <c r="J263" s="105">
        <v>0</v>
      </c>
      <c r="K263" s="105">
        <v>0</v>
      </c>
      <c r="L263" s="105">
        <v>0</v>
      </c>
      <c r="M263" t="s">
        <v>16</v>
      </c>
      <c r="N263">
        <v>5</v>
      </c>
      <c r="O263" t="s">
        <v>17</v>
      </c>
      <c r="P263">
        <v>262</v>
      </c>
    </row>
    <row r="264" spans="1:16">
      <c r="A264" s="31">
        <v>10</v>
      </c>
      <c r="B264" s="49">
        <v>8</v>
      </c>
      <c r="C264" s="49">
        <v>2010</v>
      </c>
      <c r="D264" s="48">
        <v>40400</v>
      </c>
      <c r="E264" s="106">
        <v>0</v>
      </c>
      <c r="F264" s="105">
        <v>0</v>
      </c>
      <c r="G264" s="105">
        <v>0</v>
      </c>
      <c r="H264" s="105">
        <v>0</v>
      </c>
      <c r="I264" s="105">
        <v>0</v>
      </c>
      <c r="J264" s="105">
        <v>0</v>
      </c>
      <c r="K264" s="105">
        <v>0</v>
      </c>
      <c r="L264" s="105">
        <v>0</v>
      </c>
      <c r="M264" t="s">
        <v>16</v>
      </c>
      <c r="N264">
        <v>5</v>
      </c>
      <c r="O264" t="s">
        <v>17</v>
      </c>
      <c r="P264">
        <v>263</v>
      </c>
    </row>
    <row r="265" spans="1:16">
      <c r="A265" s="31">
        <v>19</v>
      </c>
      <c r="B265" s="49">
        <v>8</v>
      </c>
      <c r="C265" s="49">
        <v>2010</v>
      </c>
      <c r="D265" s="48">
        <v>40409</v>
      </c>
      <c r="E265" s="106">
        <v>0</v>
      </c>
      <c r="F265" s="105">
        <v>0</v>
      </c>
      <c r="G265" s="105">
        <v>0</v>
      </c>
      <c r="H265" s="105">
        <v>0</v>
      </c>
      <c r="I265" s="105">
        <v>0</v>
      </c>
      <c r="J265" s="105">
        <v>0</v>
      </c>
      <c r="K265" s="105">
        <v>0</v>
      </c>
      <c r="L265" s="105">
        <v>0</v>
      </c>
      <c r="M265" t="s">
        <v>16</v>
      </c>
      <c r="N265">
        <v>5</v>
      </c>
      <c r="O265" t="s">
        <v>17</v>
      </c>
      <c r="P265">
        <v>264</v>
      </c>
    </row>
    <row r="266" spans="1:16">
      <c r="A266" s="31">
        <v>28</v>
      </c>
      <c r="B266" s="49">
        <v>8</v>
      </c>
      <c r="C266" s="49">
        <v>2010</v>
      </c>
      <c r="D266" s="48">
        <v>40418</v>
      </c>
      <c r="E266" s="106">
        <v>0</v>
      </c>
      <c r="F266" s="105">
        <v>0</v>
      </c>
      <c r="G266" s="105">
        <v>0</v>
      </c>
      <c r="H266" s="105">
        <v>0</v>
      </c>
      <c r="I266" s="105">
        <v>0</v>
      </c>
      <c r="J266" s="105">
        <v>0</v>
      </c>
      <c r="K266" s="105">
        <v>0</v>
      </c>
      <c r="L266" s="105">
        <v>0</v>
      </c>
      <c r="M266" t="s">
        <v>16</v>
      </c>
      <c r="N266">
        <v>5</v>
      </c>
      <c r="O266" t="s">
        <v>17</v>
      </c>
      <c r="P266">
        <v>265</v>
      </c>
    </row>
    <row r="267" spans="1:16">
      <c r="A267" s="31">
        <v>9</v>
      </c>
      <c r="B267" s="49">
        <v>9</v>
      </c>
      <c r="C267" s="49">
        <v>2010</v>
      </c>
      <c r="D267" s="48">
        <v>40430</v>
      </c>
      <c r="E267" s="106">
        <v>0</v>
      </c>
      <c r="F267" s="105">
        <v>0</v>
      </c>
      <c r="G267" s="105">
        <v>0</v>
      </c>
      <c r="H267" s="105">
        <v>0</v>
      </c>
      <c r="I267" s="105">
        <v>0</v>
      </c>
      <c r="J267" s="105">
        <v>0</v>
      </c>
      <c r="K267" s="105">
        <v>0</v>
      </c>
      <c r="L267" s="105">
        <v>0</v>
      </c>
      <c r="M267" t="s">
        <v>16</v>
      </c>
      <c r="N267">
        <v>5</v>
      </c>
      <c r="O267" t="s">
        <v>17</v>
      </c>
      <c r="P267">
        <v>266</v>
      </c>
    </row>
    <row r="268" spans="1:16">
      <c r="A268" s="31">
        <v>20</v>
      </c>
      <c r="B268" s="49">
        <v>9</v>
      </c>
      <c r="C268" s="49">
        <v>2010</v>
      </c>
      <c r="D268" s="48">
        <v>40441</v>
      </c>
      <c r="E268" s="106">
        <v>0</v>
      </c>
      <c r="F268" s="105">
        <v>0</v>
      </c>
      <c r="G268" s="105">
        <v>0</v>
      </c>
      <c r="H268" s="105">
        <v>0</v>
      </c>
      <c r="I268" s="105">
        <v>0</v>
      </c>
      <c r="J268" s="105">
        <v>0</v>
      </c>
      <c r="K268" s="105">
        <v>0</v>
      </c>
      <c r="L268" s="105">
        <v>0</v>
      </c>
      <c r="M268" t="s">
        <v>16</v>
      </c>
      <c r="N268">
        <v>5</v>
      </c>
      <c r="O268" t="s">
        <v>17</v>
      </c>
      <c r="P268">
        <v>267</v>
      </c>
    </row>
    <row r="269" spans="1:16">
      <c r="A269" s="31">
        <v>29</v>
      </c>
      <c r="B269" s="49">
        <v>9</v>
      </c>
      <c r="C269" s="49">
        <v>2010</v>
      </c>
      <c r="D269" s="48">
        <v>40450</v>
      </c>
      <c r="E269" s="107" t="s">
        <v>18</v>
      </c>
      <c r="F269" s="107" t="s">
        <v>18</v>
      </c>
      <c r="G269" s="107" t="s">
        <v>18</v>
      </c>
      <c r="H269" s="107" t="s">
        <v>18</v>
      </c>
      <c r="I269" s="107" t="s">
        <v>18</v>
      </c>
      <c r="J269" s="107" t="s">
        <v>18</v>
      </c>
      <c r="K269" s="107" t="s">
        <v>18</v>
      </c>
      <c r="L269" s="107" t="s">
        <v>18</v>
      </c>
      <c r="M269" t="s">
        <v>16</v>
      </c>
      <c r="N269">
        <v>5</v>
      </c>
      <c r="O269" t="s">
        <v>17</v>
      </c>
      <c r="P269">
        <v>268</v>
      </c>
    </row>
    <row r="270" spans="1:16">
      <c r="A270" s="31">
        <v>11</v>
      </c>
      <c r="B270" s="49">
        <v>10</v>
      </c>
      <c r="C270" s="49">
        <v>2010</v>
      </c>
      <c r="D270" s="48">
        <v>40462</v>
      </c>
      <c r="E270" s="106">
        <v>0</v>
      </c>
      <c r="F270" s="105">
        <v>0</v>
      </c>
      <c r="G270" s="105">
        <v>0</v>
      </c>
      <c r="H270" s="105">
        <v>0</v>
      </c>
      <c r="I270" s="105">
        <v>0</v>
      </c>
      <c r="J270" s="105">
        <v>0</v>
      </c>
      <c r="K270" s="105">
        <v>0</v>
      </c>
      <c r="L270" s="105">
        <v>0</v>
      </c>
      <c r="M270" t="s">
        <v>16</v>
      </c>
      <c r="N270">
        <v>5</v>
      </c>
      <c r="O270" t="s">
        <v>17</v>
      </c>
      <c r="P270">
        <v>269</v>
      </c>
    </row>
    <row r="271" spans="1:16">
      <c r="A271" s="31">
        <v>20</v>
      </c>
      <c r="B271" s="49">
        <v>10</v>
      </c>
      <c r="C271" s="49">
        <v>2010</v>
      </c>
      <c r="D271" s="48">
        <v>40471</v>
      </c>
      <c r="E271" s="106">
        <v>0</v>
      </c>
      <c r="F271" s="105">
        <v>0</v>
      </c>
      <c r="G271" s="105">
        <v>0</v>
      </c>
      <c r="H271" s="105">
        <v>0</v>
      </c>
      <c r="I271" s="105">
        <v>0</v>
      </c>
      <c r="J271" s="105">
        <v>0</v>
      </c>
      <c r="K271" s="105">
        <v>0</v>
      </c>
      <c r="L271" s="105">
        <v>0</v>
      </c>
      <c r="M271" t="s">
        <v>16</v>
      </c>
      <c r="N271">
        <v>5</v>
      </c>
      <c r="O271" t="s">
        <v>17</v>
      </c>
      <c r="P271">
        <v>270</v>
      </c>
    </row>
    <row r="272" spans="1:16">
      <c r="A272" s="50">
        <v>1</v>
      </c>
      <c r="B272" s="36">
        <v>11</v>
      </c>
      <c r="C272" s="5">
        <v>2010</v>
      </c>
      <c r="D272" s="48">
        <v>40483</v>
      </c>
      <c r="E272" s="106">
        <v>0</v>
      </c>
      <c r="F272" s="105">
        <v>0</v>
      </c>
      <c r="G272" s="105">
        <v>0</v>
      </c>
      <c r="H272" s="105">
        <v>0</v>
      </c>
      <c r="I272" s="105">
        <v>0</v>
      </c>
      <c r="J272" s="105">
        <v>0</v>
      </c>
      <c r="K272" s="105">
        <v>0</v>
      </c>
      <c r="L272" s="105">
        <v>0</v>
      </c>
      <c r="M272" t="s">
        <v>16</v>
      </c>
      <c r="N272">
        <v>5</v>
      </c>
      <c r="O272" t="s">
        <v>17</v>
      </c>
      <c r="P272">
        <v>271</v>
      </c>
    </row>
    <row r="273" spans="1:16">
      <c r="A273" s="31">
        <v>15</v>
      </c>
      <c r="B273" s="49">
        <v>11</v>
      </c>
      <c r="C273" s="49">
        <v>2010</v>
      </c>
      <c r="D273" s="48">
        <v>40497</v>
      </c>
      <c r="E273" s="106">
        <v>0</v>
      </c>
      <c r="F273" s="105">
        <v>0</v>
      </c>
      <c r="G273" s="105">
        <v>0</v>
      </c>
      <c r="H273" s="105">
        <v>0</v>
      </c>
      <c r="I273" s="105">
        <v>0</v>
      </c>
      <c r="J273" s="105">
        <v>0</v>
      </c>
      <c r="K273" s="105">
        <v>0</v>
      </c>
      <c r="L273" s="105">
        <v>0</v>
      </c>
      <c r="M273" t="s">
        <v>16</v>
      </c>
      <c r="N273">
        <v>5</v>
      </c>
      <c r="O273" t="s">
        <v>17</v>
      </c>
      <c r="P273">
        <v>272</v>
      </c>
    </row>
    <row r="274" spans="1:16">
      <c r="A274" s="31">
        <v>27</v>
      </c>
      <c r="B274" s="49">
        <v>1</v>
      </c>
      <c r="C274" s="49">
        <v>2011</v>
      </c>
      <c r="D274" s="48">
        <v>40570</v>
      </c>
      <c r="E274" s="106">
        <v>2</v>
      </c>
      <c r="F274" s="105">
        <v>0</v>
      </c>
      <c r="G274" s="105">
        <v>1</v>
      </c>
      <c r="H274" s="105">
        <v>0</v>
      </c>
      <c r="I274" s="105">
        <v>0</v>
      </c>
      <c r="J274" s="105">
        <v>0</v>
      </c>
      <c r="K274" s="105">
        <v>0</v>
      </c>
      <c r="L274" s="105">
        <v>0</v>
      </c>
      <c r="M274" t="s">
        <v>16</v>
      </c>
      <c r="N274">
        <v>5</v>
      </c>
      <c r="O274" t="s">
        <v>17</v>
      </c>
      <c r="P274">
        <v>273</v>
      </c>
    </row>
    <row r="275" spans="1:16">
      <c r="A275" s="31">
        <v>15</v>
      </c>
      <c r="B275" s="49">
        <v>2</v>
      </c>
      <c r="C275" s="49">
        <v>2011</v>
      </c>
      <c r="D275" s="48">
        <v>40589</v>
      </c>
      <c r="E275" s="106">
        <v>0</v>
      </c>
      <c r="F275" s="105">
        <v>0</v>
      </c>
      <c r="G275" s="105">
        <v>0</v>
      </c>
      <c r="H275" s="105">
        <v>0</v>
      </c>
      <c r="I275" s="105">
        <v>0</v>
      </c>
      <c r="J275" s="105">
        <v>0</v>
      </c>
      <c r="K275" s="105">
        <v>0</v>
      </c>
      <c r="L275" s="105">
        <v>0</v>
      </c>
      <c r="M275" t="s">
        <v>16</v>
      </c>
      <c r="N275">
        <v>5</v>
      </c>
      <c r="O275" t="s">
        <v>17</v>
      </c>
      <c r="P275">
        <v>274</v>
      </c>
    </row>
    <row r="276" spans="1:16">
      <c r="A276" s="31">
        <v>13</v>
      </c>
      <c r="B276" s="49">
        <v>3</v>
      </c>
      <c r="C276" s="49">
        <v>2011</v>
      </c>
      <c r="D276" s="48">
        <v>40615</v>
      </c>
      <c r="E276" s="106">
        <v>1</v>
      </c>
      <c r="F276" s="105">
        <v>0</v>
      </c>
      <c r="G276" s="105">
        <v>0</v>
      </c>
      <c r="H276" s="105">
        <v>0</v>
      </c>
      <c r="I276" s="105">
        <v>0</v>
      </c>
      <c r="J276" s="105">
        <v>0</v>
      </c>
      <c r="K276" s="105">
        <v>0</v>
      </c>
      <c r="L276" s="105">
        <v>0</v>
      </c>
      <c r="M276" t="s">
        <v>16</v>
      </c>
      <c r="N276">
        <v>5</v>
      </c>
      <c r="O276" t="s">
        <v>17</v>
      </c>
      <c r="P276">
        <v>275</v>
      </c>
    </row>
    <row r="277" spans="1:16">
      <c r="A277" s="31">
        <v>7</v>
      </c>
      <c r="B277" s="49">
        <v>4</v>
      </c>
      <c r="C277" s="49">
        <v>2011</v>
      </c>
      <c r="D277" s="48">
        <v>40640</v>
      </c>
      <c r="E277" s="106">
        <v>0</v>
      </c>
      <c r="F277" s="105">
        <v>0</v>
      </c>
      <c r="G277" s="105">
        <v>1</v>
      </c>
      <c r="H277" s="105">
        <v>2</v>
      </c>
      <c r="I277" s="105">
        <v>0</v>
      </c>
      <c r="J277" s="105">
        <v>0</v>
      </c>
      <c r="K277" s="105">
        <v>0</v>
      </c>
      <c r="L277" s="105">
        <v>0</v>
      </c>
      <c r="M277" t="s">
        <v>16</v>
      </c>
      <c r="N277">
        <v>5</v>
      </c>
      <c r="O277" t="s">
        <v>17</v>
      </c>
      <c r="P277">
        <v>276</v>
      </c>
    </row>
    <row r="278" spans="1:16">
      <c r="A278" s="31">
        <v>21</v>
      </c>
      <c r="B278" s="49">
        <v>5</v>
      </c>
      <c r="C278" s="49">
        <v>2011</v>
      </c>
      <c r="D278" s="48">
        <v>40684</v>
      </c>
      <c r="E278" s="106">
        <v>14</v>
      </c>
      <c r="F278" s="105">
        <v>0</v>
      </c>
      <c r="G278" s="105">
        <v>30</v>
      </c>
      <c r="H278" s="105">
        <v>0</v>
      </c>
      <c r="I278" s="105">
        <v>0</v>
      </c>
      <c r="J278" s="105">
        <v>0</v>
      </c>
      <c r="K278" s="105">
        <v>100</v>
      </c>
      <c r="L278" s="105">
        <v>4500</v>
      </c>
      <c r="M278" t="s">
        <v>16</v>
      </c>
      <c r="N278">
        <v>5</v>
      </c>
      <c r="O278" t="s">
        <v>17</v>
      </c>
      <c r="P278">
        <v>277</v>
      </c>
    </row>
    <row r="279" spans="1:16">
      <c r="A279" s="31">
        <v>31</v>
      </c>
      <c r="B279" s="49">
        <v>5</v>
      </c>
      <c r="C279" s="49">
        <v>2011</v>
      </c>
      <c r="D279" s="48">
        <v>40694</v>
      </c>
      <c r="E279" s="106">
        <v>0</v>
      </c>
      <c r="F279" s="105">
        <v>0</v>
      </c>
      <c r="G279" s="105">
        <v>1</v>
      </c>
      <c r="H279" s="105">
        <v>0</v>
      </c>
      <c r="I279" s="105">
        <v>20</v>
      </c>
      <c r="J279" s="105">
        <v>200</v>
      </c>
      <c r="K279" s="105">
        <v>100</v>
      </c>
      <c r="L279" s="105">
        <v>1000</v>
      </c>
      <c r="M279" t="s">
        <v>16</v>
      </c>
      <c r="N279">
        <v>5</v>
      </c>
      <c r="O279" t="s">
        <v>17</v>
      </c>
      <c r="P279">
        <v>278</v>
      </c>
    </row>
    <row r="280" spans="1:16">
      <c r="A280" s="1">
        <v>11</v>
      </c>
      <c r="B280" s="1">
        <v>6</v>
      </c>
      <c r="C280" s="31">
        <v>2011</v>
      </c>
      <c r="D280" s="51">
        <v>40705</v>
      </c>
      <c r="E280" s="106">
        <v>0</v>
      </c>
      <c r="F280" s="105">
        <v>0</v>
      </c>
      <c r="G280" s="105">
        <v>0</v>
      </c>
      <c r="H280" s="105">
        <v>0</v>
      </c>
      <c r="I280" s="105">
        <v>10</v>
      </c>
      <c r="J280" s="105">
        <v>5</v>
      </c>
      <c r="K280" s="105">
        <v>20</v>
      </c>
      <c r="L280" s="105">
        <v>1200</v>
      </c>
      <c r="M280" t="s">
        <v>16</v>
      </c>
      <c r="N280">
        <v>5</v>
      </c>
      <c r="O280" t="s">
        <v>17</v>
      </c>
      <c r="P280">
        <v>279</v>
      </c>
    </row>
    <row r="281" spans="1:16">
      <c r="A281" s="52">
        <v>20</v>
      </c>
      <c r="B281" s="52">
        <v>6</v>
      </c>
      <c r="C281" s="31">
        <v>2011</v>
      </c>
      <c r="D281" s="51">
        <v>40714</v>
      </c>
      <c r="E281" s="106">
        <v>0</v>
      </c>
      <c r="F281" s="105">
        <v>0</v>
      </c>
      <c r="G281" s="105">
        <v>0</v>
      </c>
      <c r="H281" s="105">
        <v>0</v>
      </c>
      <c r="I281" s="105">
        <v>7</v>
      </c>
      <c r="J281" s="105">
        <v>10</v>
      </c>
      <c r="K281" s="105">
        <v>0</v>
      </c>
      <c r="L281" s="105">
        <v>0</v>
      </c>
      <c r="M281" t="s">
        <v>16</v>
      </c>
      <c r="N281">
        <v>5</v>
      </c>
      <c r="O281" t="s">
        <v>17</v>
      </c>
      <c r="P281">
        <v>280</v>
      </c>
    </row>
    <row r="282" spans="1:16">
      <c r="A282" s="52">
        <v>30</v>
      </c>
      <c r="B282" s="52">
        <v>6</v>
      </c>
      <c r="C282" s="31">
        <v>2011</v>
      </c>
      <c r="D282" s="51">
        <v>40724</v>
      </c>
      <c r="E282" s="106">
        <v>0</v>
      </c>
      <c r="F282" s="105">
        <v>0</v>
      </c>
      <c r="G282" s="105">
        <v>0</v>
      </c>
      <c r="H282" s="105">
        <v>0</v>
      </c>
      <c r="I282" s="105">
        <v>0</v>
      </c>
      <c r="J282" s="105">
        <v>1</v>
      </c>
      <c r="K282" s="105">
        <v>0</v>
      </c>
      <c r="L282" s="105">
        <v>0</v>
      </c>
      <c r="M282" t="s">
        <v>16</v>
      </c>
      <c r="N282">
        <v>5</v>
      </c>
      <c r="O282" t="s">
        <v>17</v>
      </c>
      <c r="P282">
        <v>281</v>
      </c>
    </row>
    <row r="283" spans="1:16">
      <c r="A283" s="52">
        <v>11</v>
      </c>
      <c r="B283" s="52">
        <v>7</v>
      </c>
      <c r="C283" s="31">
        <v>2011</v>
      </c>
      <c r="D283" s="51">
        <v>40735</v>
      </c>
      <c r="E283" s="106">
        <v>0</v>
      </c>
      <c r="F283" s="105">
        <v>0</v>
      </c>
      <c r="G283" s="105">
        <v>0</v>
      </c>
      <c r="H283" s="105">
        <v>0</v>
      </c>
      <c r="I283" s="105">
        <v>0</v>
      </c>
      <c r="J283" s="105">
        <v>0</v>
      </c>
      <c r="K283" s="105">
        <v>0</v>
      </c>
      <c r="L283" s="105">
        <v>0</v>
      </c>
      <c r="M283" t="s">
        <v>16</v>
      </c>
      <c r="N283">
        <v>5</v>
      </c>
      <c r="O283" t="s">
        <v>17</v>
      </c>
      <c r="P283">
        <v>282</v>
      </c>
    </row>
    <row r="284" spans="1:16">
      <c r="A284" s="52">
        <v>20</v>
      </c>
      <c r="B284" s="52">
        <v>7</v>
      </c>
      <c r="C284" s="31">
        <v>2011</v>
      </c>
      <c r="D284" s="51">
        <v>40744</v>
      </c>
      <c r="E284" s="106">
        <v>0</v>
      </c>
      <c r="F284" s="105">
        <v>0</v>
      </c>
      <c r="G284" s="105">
        <v>0</v>
      </c>
      <c r="H284" s="105">
        <v>0</v>
      </c>
      <c r="I284" s="105">
        <v>0</v>
      </c>
      <c r="J284" s="105">
        <v>0</v>
      </c>
      <c r="K284" s="105">
        <v>0</v>
      </c>
      <c r="L284" s="105">
        <v>0</v>
      </c>
      <c r="M284" t="s">
        <v>16</v>
      </c>
      <c r="N284">
        <v>5</v>
      </c>
      <c r="O284" t="s">
        <v>17</v>
      </c>
      <c r="P284">
        <v>283</v>
      </c>
    </row>
    <row r="285" spans="1:16">
      <c r="A285" s="52">
        <v>30</v>
      </c>
      <c r="B285" s="52">
        <v>7</v>
      </c>
      <c r="C285" s="31">
        <v>2011</v>
      </c>
      <c r="D285" s="51">
        <v>40754</v>
      </c>
      <c r="E285" s="106">
        <v>0</v>
      </c>
      <c r="F285" s="105">
        <v>0</v>
      </c>
      <c r="G285" s="105">
        <v>0</v>
      </c>
      <c r="H285" s="105">
        <v>0</v>
      </c>
      <c r="I285" s="105">
        <v>0</v>
      </c>
      <c r="J285" s="105">
        <v>0</v>
      </c>
      <c r="K285" s="105">
        <v>0</v>
      </c>
      <c r="L285" s="105">
        <v>0</v>
      </c>
      <c r="M285" t="s">
        <v>16</v>
      </c>
      <c r="N285">
        <v>5</v>
      </c>
      <c r="O285" t="s">
        <v>17</v>
      </c>
      <c r="P285">
        <v>284</v>
      </c>
    </row>
    <row r="286" spans="1:16">
      <c r="A286" s="10">
        <v>10</v>
      </c>
      <c r="B286" s="37">
        <v>8</v>
      </c>
      <c r="C286" s="5">
        <v>2011</v>
      </c>
      <c r="D286" s="9">
        <v>40765</v>
      </c>
      <c r="E286" s="106">
        <v>0</v>
      </c>
      <c r="F286" s="105">
        <v>0</v>
      </c>
      <c r="G286" s="105">
        <v>0</v>
      </c>
      <c r="H286" s="105">
        <v>0</v>
      </c>
      <c r="I286" s="105">
        <v>0</v>
      </c>
      <c r="J286" s="105">
        <v>0</v>
      </c>
      <c r="K286" s="105">
        <v>0</v>
      </c>
      <c r="L286" s="105">
        <v>0</v>
      </c>
      <c r="M286" t="s">
        <v>16</v>
      </c>
      <c r="N286">
        <v>5</v>
      </c>
      <c r="O286" t="s">
        <v>17</v>
      </c>
      <c r="P286">
        <v>285</v>
      </c>
    </row>
    <row r="287" spans="1:16">
      <c r="A287" s="10">
        <v>20</v>
      </c>
      <c r="B287" s="37">
        <v>8</v>
      </c>
      <c r="C287" s="5">
        <v>2011</v>
      </c>
      <c r="D287" s="9">
        <v>40775</v>
      </c>
      <c r="E287" s="106">
        <v>0</v>
      </c>
      <c r="F287" s="105">
        <v>0</v>
      </c>
      <c r="G287" s="105">
        <v>0</v>
      </c>
      <c r="H287" s="105">
        <v>0</v>
      </c>
      <c r="I287" s="105">
        <v>0</v>
      </c>
      <c r="J287" s="105">
        <v>0</v>
      </c>
      <c r="K287" s="105">
        <v>0</v>
      </c>
      <c r="L287" s="105">
        <v>0</v>
      </c>
      <c r="M287" t="s">
        <v>16</v>
      </c>
      <c r="N287">
        <v>5</v>
      </c>
      <c r="O287" t="s">
        <v>17</v>
      </c>
      <c r="P287">
        <v>286</v>
      </c>
    </row>
    <row r="288" spans="1:16">
      <c r="A288" s="10">
        <v>30</v>
      </c>
      <c r="B288" s="37">
        <v>8</v>
      </c>
      <c r="C288" s="5">
        <v>2011</v>
      </c>
      <c r="D288" s="9">
        <v>40785</v>
      </c>
      <c r="E288" s="106">
        <v>0</v>
      </c>
      <c r="F288" s="105">
        <v>0</v>
      </c>
      <c r="G288" s="105">
        <v>0</v>
      </c>
      <c r="H288" s="105">
        <v>0</v>
      </c>
      <c r="I288" s="105">
        <v>0</v>
      </c>
      <c r="J288" s="105">
        <v>0</v>
      </c>
      <c r="K288" s="105">
        <v>0</v>
      </c>
      <c r="L288" s="105">
        <v>0</v>
      </c>
      <c r="M288" t="s">
        <v>16</v>
      </c>
      <c r="N288">
        <v>5</v>
      </c>
      <c r="O288" t="s">
        <v>17</v>
      </c>
      <c r="P288">
        <v>287</v>
      </c>
    </row>
    <row r="289" spans="1:16">
      <c r="A289" s="10">
        <v>10</v>
      </c>
      <c r="B289" s="37">
        <v>9</v>
      </c>
      <c r="C289" s="5">
        <v>2011</v>
      </c>
      <c r="D289" s="9">
        <v>40796</v>
      </c>
      <c r="E289" s="106">
        <v>0</v>
      </c>
      <c r="F289" s="105">
        <v>0</v>
      </c>
      <c r="G289" s="105">
        <v>0</v>
      </c>
      <c r="H289" s="105">
        <v>0</v>
      </c>
      <c r="I289" s="105">
        <v>0</v>
      </c>
      <c r="J289" s="105">
        <v>0</v>
      </c>
      <c r="K289" s="105">
        <v>0</v>
      </c>
      <c r="L289" s="105">
        <v>0</v>
      </c>
      <c r="M289" t="s">
        <v>16</v>
      </c>
      <c r="N289">
        <v>5</v>
      </c>
      <c r="O289" t="s">
        <v>17</v>
      </c>
      <c r="P289">
        <v>288</v>
      </c>
    </row>
    <row r="290" spans="1:16">
      <c r="A290" s="10">
        <v>20</v>
      </c>
      <c r="B290" s="37">
        <v>9</v>
      </c>
      <c r="C290" s="5">
        <v>2011</v>
      </c>
      <c r="D290" s="9">
        <v>40806</v>
      </c>
      <c r="E290" s="106">
        <v>0</v>
      </c>
      <c r="F290" s="105">
        <v>0</v>
      </c>
      <c r="G290" s="105">
        <v>0</v>
      </c>
      <c r="H290" s="105">
        <v>0</v>
      </c>
      <c r="I290" s="105">
        <v>0</v>
      </c>
      <c r="J290" s="105">
        <v>0</v>
      </c>
      <c r="K290" s="105">
        <v>0</v>
      </c>
      <c r="L290" s="105">
        <v>0</v>
      </c>
      <c r="M290" t="s">
        <v>16</v>
      </c>
      <c r="N290">
        <v>5</v>
      </c>
      <c r="O290" t="s">
        <v>17</v>
      </c>
      <c r="P290">
        <v>289</v>
      </c>
    </row>
    <row r="291" spans="1:16">
      <c r="A291" s="10">
        <v>29</v>
      </c>
      <c r="B291" s="37">
        <v>9</v>
      </c>
      <c r="C291" s="5">
        <v>2011</v>
      </c>
      <c r="D291" s="9">
        <v>40815</v>
      </c>
      <c r="E291" s="106">
        <v>0</v>
      </c>
      <c r="F291" s="105">
        <v>0</v>
      </c>
      <c r="G291" s="105">
        <v>0</v>
      </c>
      <c r="H291" s="105">
        <v>0</v>
      </c>
      <c r="I291" s="105">
        <v>0</v>
      </c>
      <c r="J291" s="105">
        <v>0</v>
      </c>
      <c r="K291" s="105">
        <v>0</v>
      </c>
      <c r="L291" s="105">
        <v>0</v>
      </c>
      <c r="M291" t="s">
        <v>16</v>
      </c>
      <c r="N291">
        <v>5</v>
      </c>
      <c r="O291" t="s">
        <v>17</v>
      </c>
      <c r="P291">
        <v>290</v>
      </c>
    </row>
    <row r="292" spans="1:16">
      <c r="A292" s="10">
        <v>10</v>
      </c>
      <c r="B292" s="37">
        <v>10</v>
      </c>
      <c r="C292" s="5">
        <v>2011</v>
      </c>
      <c r="D292" s="9">
        <v>40826</v>
      </c>
      <c r="E292" s="30">
        <v>0</v>
      </c>
      <c r="F292" s="105">
        <v>0</v>
      </c>
      <c r="G292" s="105">
        <v>0</v>
      </c>
      <c r="H292" s="105">
        <v>0</v>
      </c>
      <c r="I292" s="105">
        <v>0</v>
      </c>
      <c r="J292" s="105">
        <v>0</v>
      </c>
      <c r="K292" s="105">
        <v>0</v>
      </c>
      <c r="L292" s="105">
        <v>0</v>
      </c>
      <c r="M292" t="s">
        <v>16</v>
      </c>
      <c r="N292">
        <v>5</v>
      </c>
      <c r="O292" t="s">
        <v>17</v>
      </c>
      <c r="P292">
        <v>291</v>
      </c>
    </row>
    <row r="293" spans="1:16">
      <c r="A293" s="10">
        <v>22</v>
      </c>
      <c r="B293" s="37">
        <v>10</v>
      </c>
      <c r="C293" s="5">
        <v>2011</v>
      </c>
      <c r="D293" s="9">
        <v>40838</v>
      </c>
      <c r="E293" s="30">
        <v>0</v>
      </c>
      <c r="F293" s="105">
        <v>0</v>
      </c>
      <c r="G293" s="105">
        <v>0</v>
      </c>
      <c r="H293" s="105">
        <v>0</v>
      </c>
      <c r="I293" s="105">
        <v>0</v>
      </c>
      <c r="J293" s="105">
        <v>0</v>
      </c>
      <c r="K293" s="105">
        <v>0</v>
      </c>
      <c r="L293" s="105">
        <v>0</v>
      </c>
      <c r="M293" t="s">
        <v>16</v>
      </c>
      <c r="N293">
        <v>5</v>
      </c>
      <c r="O293" t="s">
        <v>17</v>
      </c>
      <c r="P293">
        <v>292</v>
      </c>
    </row>
    <row r="294" spans="1:16">
      <c r="A294" s="10">
        <v>31</v>
      </c>
      <c r="B294" s="37">
        <v>10</v>
      </c>
      <c r="C294" s="5">
        <v>2011</v>
      </c>
      <c r="D294" s="9">
        <v>40847</v>
      </c>
      <c r="E294" s="30">
        <v>0</v>
      </c>
      <c r="F294" s="105">
        <v>0</v>
      </c>
      <c r="G294" s="105">
        <v>0</v>
      </c>
      <c r="H294" s="105">
        <v>0</v>
      </c>
      <c r="I294" s="105">
        <v>0</v>
      </c>
      <c r="J294" s="105">
        <v>0</v>
      </c>
      <c r="K294" s="105">
        <v>0</v>
      </c>
      <c r="L294" s="105">
        <v>0</v>
      </c>
      <c r="M294" t="s">
        <v>16</v>
      </c>
      <c r="N294">
        <v>5</v>
      </c>
      <c r="O294" t="s">
        <v>17</v>
      </c>
      <c r="P294">
        <v>293</v>
      </c>
    </row>
    <row r="295" spans="1:16">
      <c r="A295" s="10">
        <v>14</v>
      </c>
      <c r="B295" s="37">
        <v>11</v>
      </c>
      <c r="C295" s="5">
        <v>2011</v>
      </c>
      <c r="D295" s="9">
        <v>40861</v>
      </c>
      <c r="E295" s="30">
        <v>0</v>
      </c>
      <c r="F295" s="108">
        <v>0</v>
      </c>
      <c r="G295" s="108">
        <v>0</v>
      </c>
      <c r="H295" s="108">
        <v>0</v>
      </c>
      <c r="I295" s="108">
        <v>0</v>
      </c>
      <c r="J295" s="108">
        <v>0</v>
      </c>
      <c r="K295" s="108">
        <v>0</v>
      </c>
      <c r="L295" s="108">
        <v>0</v>
      </c>
      <c r="M295" t="s">
        <v>16</v>
      </c>
      <c r="N295">
        <v>5</v>
      </c>
      <c r="O295" t="s">
        <v>17</v>
      </c>
      <c r="P295">
        <v>294</v>
      </c>
    </row>
    <row r="296" spans="1:16">
      <c r="A296" s="10">
        <v>10</v>
      </c>
      <c r="B296" s="37">
        <v>12</v>
      </c>
      <c r="C296" s="5">
        <v>2011</v>
      </c>
      <c r="D296" s="9">
        <v>40887</v>
      </c>
      <c r="E296" s="30">
        <v>0</v>
      </c>
      <c r="F296" s="108">
        <v>0</v>
      </c>
      <c r="G296" s="108">
        <v>0</v>
      </c>
      <c r="H296" s="108">
        <v>1</v>
      </c>
      <c r="I296" s="108">
        <v>0</v>
      </c>
      <c r="J296" s="108">
        <v>0</v>
      </c>
      <c r="K296" s="108">
        <v>0</v>
      </c>
      <c r="L296" s="108">
        <v>0</v>
      </c>
      <c r="M296" t="s">
        <v>16</v>
      </c>
      <c r="N296">
        <v>5</v>
      </c>
      <c r="O296" t="s">
        <v>17</v>
      </c>
      <c r="P296">
        <v>295</v>
      </c>
    </row>
    <row r="297" spans="1:16">
      <c r="A297" s="10">
        <v>27</v>
      </c>
      <c r="B297" s="37">
        <v>2</v>
      </c>
      <c r="C297" s="5">
        <v>2012</v>
      </c>
      <c r="D297" s="9">
        <v>40966</v>
      </c>
      <c r="E297" s="30">
        <v>0</v>
      </c>
      <c r="F297" s="108">
        <v>0</v>
      </c>
      <c r="G297" s="108">
        <v>0</v>
      </c>
      <c r="H297" s="108">
        <v>2</v>
      </c>
      <c r="I297" s="108">
        <v>0</v>
      </c>
      <c r="J297" s="108">
        <v>0</v>
      </c>
      <c r="K297" s="108">
        <v>0</v>
      </c>
      <c r="L297" s="108">
        <v>0</v>
      </c>
      <c r="M297" t="s">
        <v>16</v>
      </c>
      <c r="N297">
        <v>5</v>
      </c>
      <c r="O297" t="s">
        <v>17</v>
      </c>
      <c r="P297">
        <v>296</v>
      </c>
    </row>
    <row r="298" spans="1:16">
      <c r="A298" s="10">
        <v>19</v>
      </c>
      <c r="B298" s="37">
        <v>3</v>
      </c>
      <c r="C298" s="5">
        <v>2012</v>
      </c>
      <c r="D298" s="9">
        <v>40987</v>
      </c>
      <c r="E298" s="30">
        <v>1</v>
      </c>
      <c r="F298" s="108">
        <v>0</v>
      </c>
      <c r="G298" s="108">
        <v>0</v>
      </c>
      <c r="H298" s="108">
        <v>0</v>
      </c>
      <c r="I298" s="108">
        <v>0</v>
      </c>
      <c r="J298" s="108">
        <v>0</v>
      </c>
      <c r="K298" s="108">
        <v>0</v>
      </c>
      <c r="L298" s="108">
        <v>0</v>
      </c>
      <c r="M298" t="s">
        <v>16</v>
      </c>
      <c r="N298">
        <v>5</v>
      </c>
      <c r="O298" t="s">
        <v>17</v>
      </c>
      <c r="P298">
        <v>297</v>
      </c>
    </row>
    <row r="299" spans="1:16">
      <c r="A299" s="10">
        <v>2</v>
      </c>
      <c r="B299" s="37">
        <v>4</v>
      </c>
      <c r="C299" s="5">
        <v>2012</v>
      </c>
      <c r="D299" s="9">
        <v>41001</v>
      </c>
      <c r="E299" s="30">
        <v>6</v>
      </c>
      <c r="F299" s="108">
        <v>0</v>
      </c>
      <c r="G299" s="108">
        <v>0</v>
      </c>
      <c r="H299" s="108">
        <v>2</v>
      </c>
      <c r="I299" s="108">
        <v>0</v>
      </c>
      <c r="J299" s="108">
        <v>0</v>
      </c>
      <c r="K299" s="108">
        <v>0</v>
      </c>
      <c r="L299" s="108">
        <v>0</v>
      </c>
      <c r="M299" t="s">
        <v>16</v>
      </c>
      <c r="N299">
        <v>5</v>
      </c>
      <c r="O299" t="s">
        <v>17</v>
      </c>
      <c r="P299">
        <v>298</v>
      </c>
    </row>
    <row r="300" spans="1:16">
      <c r="A300" s="10">
        <v>14</v>
      </c>
      <c r="B300" s="37">
        <v>4</v>
      </c>
      <c r="C300" s="5">
        <v>2012</v>
      </c>
      <c r="D300" s="9">
        <v>41013</v>
      </c>
      <c r="E300" s="30">
        <v>2</v>
      </c>
      <c r="F300" s="108">
        <v>0</v>
      </c>
      <c r="G300" s="108">
        <v>0</v>
      </c>
      <c r="H300" s="108">
        <v>3</v>
      </c>
      <c r="I300" s="108">
        <v>0</v>
      </c>
      <c r="J300" s="108">
        <v>0</v>
      </c>
      <c r="K300" s="108">
        <v>0</v>
      </c>
      <c r="L300" s="108">
        <v>0</v>
      </c>
      <c r="M300" t="s">
        <v>16</v>
      </c>
      <c r="N300">
        <v>5</v>
      </c>
      <c r="O300" t="s">
        <v>17</v>
      </c>
      <c r="P300">
        <v>299</v>
      </c>
    </row>
    <row r="301" spans="1:16">
      <c r="A301" s="10">
        <v>23</v>
      </c>
      <c r="B301" s="37">
        <v>5</v>
      </c>
      <c r="C301" s="5">
        <v>2012</v>
      </c>
      <c r="D301" s="9">
        <v>41052</v>
      </c>
      <c r="E301" s="30">
        <v>14</v>
      </c>
      <c r="F301" s="108">
        <v>0</v>
      </c>
      <c r="G301" s="108">
        <v>105</v>
      </c>
      <c r="H301" s="108">
        <v>0</v>
      </c>
      <c r="I301" s="108">
        <v>0</v>
      </c>
      <c r="J301" s="108">
        <v>0</v>
      </c>
      <c r="K301" s="108">
        <v>10</v>
      </c>
      <c r="L301" s="108">
        <v>7400</v>
      </c>
      <c r="M301" t="s">
        <v>16</v>
      </c>
      <c r="N301">
        <v>5</v>
      </c>
      <c r="O301" t="s">
        <v>17</v>
      </c>
      <c r="P301">
        <v>300</v>
      </c>
    </row>
    <row r="302" spans="1:16">
      <c r="A302" s="10">
        <v>31</v>
      </c>
      <c r="B302" s="37">
        <v>5</v>
      </c>
      <c r="C302" s="5">
        <v>2012</v>
      </c>
      <c r="D302" s="9">
        <v>41060</v>
      </c>
      <c r="E302" s="30">
        <v>2</v>
      </c>
      <c r="F302" s="108">
        <v>0</v>
      </c>
      <c r="G302" s="108">
        <v>7</v>
      </c>
      <c r="H302" s="108">
        <v>0</v>
      </c>
      <c r="I302" s="108">
        <v>0</v>
      </c>
      <c r="J302" s="108">
        <v>100</v>
      </c>
      <c r="K302" s="108">
        <v>300</v>
      </c>
      <c r="L302" s="108">
        <v>5200</v>
      </c>
      <c r="M302" t="s">
        <v>16</v>
      </c>
      <c r="N302">
        <v>5</v>
      </c>
      <c r="O302" t="s">
        <v>17</v>
      </c>
      <c r="P302">
        <v>301</v>
      </c>
    </row>
    <row r="303" spans="1:16">
      <c r="A303" s="10">
        <v>10</v>
      </c>
      <c r="B303" s="37">
        <v>6</v>
      </c>
      <c r="C303" s="5">
        <v>2012</v>
      </c>
      <c r="D303" s="9">
        <v>41070</v>
      </c>
      <c r="E303" s="30">
        <v>0</v>
      </c>
      <c r="F303" s="108">
        <v>0</v>
      </c>
      <c r="G303" s="108">
        <v>0</v>
      </c>
      <c r="H303" s="108">
        <v>0</v>
      </c>
      <c r="I303" s="108">
        <v>200</v>
      </c>
      <c r="J303" s="108">
        <v>300</v>
      </c>
      <c r="K303" s="108">
        <v>100</v>
      </c>
      <c r="L303" s="108">
        <v>1600</v>
      </c>
      <c r="M303" t="s">
        <v>16</v>
      </c>
      <c r="N303">
        <v>5</v>
      </c>
      <c r="O303" t="s">
        <v>17</v>
      </c>
      <c r="P303">
        <v>302</v>
      </c>
    </row>
    <row r="304" spans="1:16">
      <c r="A304" s="10">
        <v>20</v>
      </c>
      <c r="B304" s="37">
        <v>6</v>
      </c>
      <c r="C304" s="5">
        <v>2012</v>
      </c>
      <c r="D304" s="9">
        <v>41080</v>
      </c>
      <c r="E304" s="30">
        <v>0</v>
      </c>
      <c r="F304" s="108">
        <v>0</v>
      </c>
      <c r="G304" s="108">
        <v>0</v>
      </c>
      <c r="H304" s="108">
        <v>0</v>
      </c>
      <c r="I304" s="108">
        <v>0</v>
      </c>
      <c r="J304" s="108">
        <v>5</v>
      </c>
      <c r="K304" s="108">
        <v>10</v>
      </c>
      <c r="L304" s="108">
        <v>0</v>
      </c>
      <c r="M304" t="s">
        <v>16</v>
      </c>
      <c r="N304">
        <v>5</v>
      </c>
      <c r="O304" t="s">
        <v>17</v>
      </c>
      <c r="P304">
        <v>303</v>
      </c>
    </row>
    <row r="305" spans="1:16">
      <c r="A305" s="10">
        <v>30</v>
      </c>
      <c r="B305" s="37">
        <v>6</v>
      </c>
      <c r="C305" s="5">
        <v>2012</v>
      </c>
      <c r="D305" s="9">
        <v>41090</v>
      </c>
      <c r="E305" s="30">
        <v>0</v>
      </c>
      <c r="F305" s="108">
        <v>0</v>
      </c>
      <c r="G305" s="108">
        <v>0</v>
      </c>
      <c r="H305" s="108">
        <v>0</v>
      </c>
      <c r="I305" s="108">
        <v>0</v>
      </c>
      <c r="J305" s="108">
        <v>0</v>
      </c>
      <c r="K305" s="108">
        <v>0</v>
      </c>
      <c r="L305" s="108">
        <v>0</v>
      </c>
      <c r="M305" t="s">
        <v>16</v>
      </c>
      <c r="N305">
        <v>5</v>
      </c>
      <c r="O305" t="s">
        <v>17</v>
      </c>
      <c r="P305">
        <v>304</v>
      </c>
    </row>
    <row r="306" spans="1:16">
      <c r="A306" s="10">
        <v>10</v>
      </c>
      <c r="B306" s="37">
        <v>7</v>
      </c>
      <c r="C306" s="5">
        <v>2012</v>
      </c>
      <c r="D306" s="9">
        <v>41100</v>
      </c>
      <c r="E306" s="30">
        <v>0</v>
      </c>
      <c r="F306" s="108">
        <v>0</v>
      </c>
      <c r="G306" s="108">
        <v>0</v>
      </c>
      <c r="H306" s="108">
        <v>0</v>
      </c>
      <c r="I306" s="108">
        <v>0</v>
      </c>
      <c r="J306" s="108">
        <v>0</v>
      </c>
      <c r="K306" s="108">
        <v>0</v>
      </c>
      <c r="L306" s="108">
        <v>0</v>
      </c>
      <c r="M306" t="s">
        <v>16</v>
      </c>
      <c r="N306">
        <v>5</v>
      </c>
      <c r="O306" t="s">
        <v>17</v>
      </c>
      <c r="P306">
        <v>305</v>
      </c>
    </row>
    <row r="307" spans="1:16">
      <c r="A307" s="10">
        <v>18</v>
      </c>
      <c r="B307" s="37">
        <v>7</v>
      </c>
      <c r="C307" s="5">
        <v>2012</v>
      </c>
      <c r="D307" s="9">
        <v>41108</v>
      </c>
      <c r="E307" s="109" t="s">
        <v>18</v>
      </c>
      <c r="F307" s="109" t="s">
        <v>18</v>
      </c>
      <c r="G307" s="109" t="s">
        <v>18</v>
      </c>
      <c r="H307" s="109" t="s">
        <v>18</v>
      </c>
      <c r="I307" s="109" t="s">
        <v>18</v>
      </c>
      <c r="J307" s="109" t="s">
        <v>18</v>
      </c>
      <c r="K307" s="109" t="s">
        <v>18</v>
      </c>
      <c r="L307" s="109" t="s">
        <v>18</v>
      </c>
      <c r="M307" t="s">
        <v>16</v>
      </c>
      <c r="N307">
        <v>5</v>
      </c>
      <c r="O307" t="s">
        <v>17</v>
      </c>
      <c r="P307">
        <v>306</v>
      </c>
    </row>
    <row r="308" spans="1:16">
      <c r="A308" s="10">
        <v>30</v>
      </c>
      <c r="B308" s="37">
        <v>7</v>
      </c>
      <c r="C308" s="5">
        <v>2012</v>
      </c>
      <c r="D308" s="9">
        <v>41120</v>
      </c>
      <c r="E308" s="109" t="s">
        <v>18</v>
      </c>
      <c r="F308" s="109" t="s">
        <v>18</v>
      </c>
      <c r="G308" s="109" t="s">
        <v>18</v>
      </c>
      <c r="H308" s="109" t="s">
        <v>18</v>
      </c>
      <c r="I308" s="109" t="s">
        <v>18</v>
      </c>
      <c r="J308" s="109" t="s">
        <v>18</v>
      </c>
      <c r="K308" s="109" t="s">
        <v>18</v>
      </c>
      <c r="L308" s="109" t="s">
        <v>18</v>
      </c>
      <c r="M308" t="s">
        <v>16</v>
      </c>
      <c r="N308">
        <v>5</v>
      </c>
      <c r="O308" t="s">
        <v>17</v>
      </c>
      <c r="P308">
        <v>307</v>
      </c>
    </row>
    <row r="309" spans="1:16">
      <c r="A309" s="10">
        <v>9</v>
      </c>
      <c r="B309" s="37">
        <v>8</v>
      </c>
      <c r="C309" s="5">
        <v>2012</v>
      </c>
      <c r="D309" s="9">
        <v>41130</v>
      </c>
      <c r="E309" s="30">
        <v>0</v>
      </c>
      <c r="F309" s="108">
        <v>0</v>
      </c>
      <c r="G309" s="108">
        <v>0</v>
      </c>
      <c r="H309" s="108">
        <v>0</v>
      </c>
      <c r="I309" s="108">
        <v>0</v>
      </c>
      <c r="J309" s="108">
        <v>0</v>
      </c>
      <c r="K309" s="108">
        <v>0</v>
      </c>
      <c r="L309" s="108">
        <v>0</v>
      </c>
      <c r="M309" t="s">
        <v>16</v>
      </c>
      <c r="N309">
        <v>5</v>
      </c>
      <c r="O309" t="s">
        <v>17</v>
      </c>
      <c r="P309">
        <v>308</v>
      </c>
    </row>
    <row r="310" spans="1:16">
      <c r="A310" s="10">
        <v>20</v>
      </c>
      <c r="B310" s="37">
        <v>8</v>
      </c>
      <c r="C310" s="5">
        <v>2012</v>
      </c>
      <c r="D310" s="9">
        <v>41141</v>
      </c>
      <c r="E310" s="30">
        <v>0</v>
      </c>
      <c r="F310" s="108">
        <v>0</v>
      </c>
      <c r="G310" s="108">
        <v>0</v>
      </c>
      <c r="H310" s="108">
        <v>0</v>
      </c>
      <c r="I310" s="108">
        <v>0</v>
      </c>
      <c r="J310" s="108">
        <v>0</v>
      </c>
      <c r="K310" s="108">
        <v>0</v>
      </c>
      <c r="L310" s="108">
        <v>0</v>
      </c>
      <c r="M310" t="s">
        <v>16</v>
      </c>
      <c r="N310">
        <v>5</v>
      </c>
      <c r="O310" t="s">
        <v>17</v>
      </c>
      <c r="P310">
        <v>309</v>
      </c>
    </row>
    <row r="311" spans="1:16">
      <c r="A311" s="10">
        <v>30</v>
      </c>
      <c r="B311" s="37">
        <v>8</v>
      </c>
      <c r="C311" s="5">
        <v>2012</v>
      </c>
      <c r="D311" s="9">
        <v>41151</v>
      </c>
      <c r="E311" s="30">
        <v>0</v>
      </c>
      <c r="F311" s="108">
        <v>0</v>
      </c>
      <c r="G311" s="108">
        <v>0</v>
      </c>
      <c r="H311" s="108">
        <v>0</v>
      </c>
      <c r="I311" s="108">
        <v>0</v>
      </c>
      <c r="J311" s="108">
        <v>0</v>
      </c>
      <c r="K311" s="108">
        <v>0</v>
      </c>
      <c r="L311" s="108">
        <v>0</v>
      </c>
      <c r="M311" t="s">
        <v>16</v>
      </c>
      <c r="N311">
        <v>5</v>
      </c>
      <c r="O311" t="s">
        <v>17</v>
      </c>
      <c r="P311">
        <v>310</v>
      </c>
    </row>
    <row r="312" spans="1:16">
      <c r="A312" s="10">
        <v>10</v>
      </c>
      <c r="B312" s="37">
        <v>9</v>
      </c>
      <c r="C312" s="5">
        <v>2012</v>
      </c>
      <c r="D312" s="9">
        <v>41162</v>
      </c>
      <c r="E312" s="30">
        <v>0</v>
      </c>
      <c r="F312" s="108">
        <v>0</v>
      </c>
      <c r="G312" s="108">
        <v>0</v>
      </c>
      <c r="H312" s="108">
        <v>0</v>
      </c>
      <c r="I312" s="108">
        <v>0</v>
      </c>
      <c r="J312" s="108">
        <v>0</v>
      </c>
      <c r="K312" s="108">
        <v>0</v>
      </c>
      <c r="L312" s="108">
        <v>0</v>
      </c>
      <c r="M312" t="s">
        <v>16</v>
      </c>
      <c r="N312">
        <v>5</v>
      </c>
      <c r="O312" t="s">
        <v>17</v>
      </c>
      <c r="P312">
        <v>311</v>
      </c>
    </row>
    <row r="313" spans="1:16">
      <c r="A313" s="10">
        <v>19</v>
      </c>
      <c r="B313" s="37">
        <v>9</v>
      </c>
      <c r="C313" s="5">
        <v>2012</v>
      </c>
      <c r="D313" s="9">
        <v>41171</v>
      </c>
      <c r="E313" s="30">
        <v>0</v>
      </c>
      <c r="F313" s="108">
        <v>0</v>
      </c>
      <c r="G313" s="108">
        <v>0</v>
      </c>
      <c r="H313" s="108">
        <v>0</v>
      </c>
      <c r="I313" s="108">
        <v>0</v>
      </c>
      <c r="J313" s="108">
        <v>0</v>
      </c>
      <c r="K313" s="108">
        <v>0</v>
      </c>
      <c r="L313" s="108">
        <v>0</v>
      </c>
      <c r="M313" t="s">
        <v>16</v>
      </c>
      <c r="N313">
        <v>5</v>
      </c>
      <c r="O313" t="s">
        <v>17</v>
      </c>
      <c r="P313">
        <v>312</v>
      </c>
    </row>
    <row r="314" spans="1:16">
      <c r="A314" s="10">
        <v>1</v>
      </c>
      <c r="B314" s="37">
        <v>10</v>
      </c>
      <c r="C314" s="5">
        <v>2012</v>
      </c>
      <c r="D314" s="9">
        <v>41183</v>
      </c>
      <c r="E314" s="30">
        <v>0</v>
      </c>
      <c r="F314" s="108">
        <v>0</v>
      </c>
      <c r="G314" s="108">
        <v>0</v>
      </c>
      <c r="H314" s="108">
        <v>0</v>
      </c>
      <c r="I314" s="108">
        <v>0</v>
      </c>
      <c r="J314" s="108">
        <v>0</v>
      </c>
      <c r="K314" s="108">
        <v>0</v>
      </c>
      <c r="L314" s="108">
        <v>0</v>
      </c>
      <c r="M314" t="s">
        <v>16</v>
      </c>
      <c r="N314">
        <v>5</v>
      </c>
      <c r="O314" t="s">
        <v>17</v>
      </c>
      <c r="P314">
        <v>313</v>
      </c>
    </row>
    <row r="315" spans="1:16">
      <c r="A315" s="10">
        <v>10</v>
      </c>
      <c r="B315" s="37">
        <v>10</v>
      </c>
      <c r="C315" s="5">
        <v>2012</v>
      </c>
      <c r="D315" s="9">
        <v>41192</v>
      </c>
      <c r="E315" s="30">
        <v>0</v>
      </c>
      <c r="F315" s="108">
        <v>0</v>
      </c>
      <c r="G315" s="108">
        <v>0</v>
      </c>
      <c r="H315" s="108">
        <v>0</v>
      </c>
      <c r="I315" s="108">
        <v>0</v>
      </c>
      <c r="J315" s="108">
        <v>0</v>
      </c>
      <c r="K315" s="108">
        <v>0</v>
      </c>
      <c r="L315" s="108">
        <v>0</v>
      </c>
      <c r="M315" t="s">
        <v>16</v>
      </c>
      <c r="N315">
        <v>5</v>
      </c>
      <c r="O315" t="s">
        <v>17</v>
      </c>
      <c r="P315">
        <v>314</v>
      </c>
    </row>
    <row r="316" spans="1:16">
      <c r="A316" s="10">
        <v>22</v>
      </c>
      <c r="B316" s="37">
        <v>10</v>
      </c>
      <c r="C316" s="5">
        <v>2012</v>
      </c>
      <c r="D316" s="9">
        <v>41204</v>
      </c>
      <c r="E316" s="30">
        <v>0</v>
      </c>
      <c r="F316" s="108">
        <v>0</v>
      </c>
      <c r="G316" s="108">
        <v>0</v>
      </c>
      <c r="H316" s="108">
        <v>0</v>
      </c>
      <c r="I316" s="108">
        <v>0</v>
      </c>
      <c r="J316" s="108">
        <v>0</v>
      </c>
      <c r="K316" s="108">
        <v>0</v>
      </c>
      <c r="L316" s="108">
        <v>0</v>
      </c>
      <c r="M316" t="s">
        <v>16</v>
      </c>
      <c r="N316">
        <v>5</v>
      </c>
      <c r="O316" t="s">
        <v>17</v>
      </c>
      <c r="P316">
        <v>315</v>
      </c>
    </row>
    <row r="317" spans="1:16">
      <c r="A317" s="10">
        <v>30</v>
      </c>
      <c r="B317" s="37">
        <v>10</v>
      </c>
      <c r="C317" s="5">
        <v>2012</v>
      </c>
      <c r="D317" s="9">
        <v>41212</v>
      </c>
      <c r="E317" s="30">
        <v>0</v>
      </c>
      <c r="F317" s="108">
        <v>0</v>
      </c>
      <c r="G317" s="108">
        <v>1</v>
      </c>
      <c r="H317" s="108">
        <v>0</v>
      </c>
      <c r="I317" s="108">
        <v>0</v>
      </c>
      <c r="J317" s="108">
        <v>0</v>
      </c>
      <c r="K317" s="108">
        <v>0</v>
      </c>
      <c r="L317" s="108">
        <v>0</v>
      </c>
      <c r="M317" t="s">
        <v>16</v>
      </c>
      <c r="N317">
        <v>5</v>
      </c>
      <c r="O317" t="s">
        <v>17</v>
      </c>
      <c r="P317">
        <v>316</v>
      </c>
    </row>
    <row r="318" spans="1:16">
      <c r="A318" s="10">
        <v>12</v>
      </c>
      <c r="B318" s="37">
        <v>11</v>
      </c>
      <c r="C318" s="5">
        <v>2012</v>
      </c>
      <c r="D318" s="9">
        <v>41225</v>
      </c>
      <c r="E318" s="30">
        <v>0</v>
      </c>
      <c r="F318" s="108">
        <v>0</v>
      </c>
      <c r="G318" s="108">
        <v>0</v>
      </c>
      <c r="H318" s="108">
        <v>0</v>
      </c>
      <c r="I318" s="108">
        <v>0</v>
      </c>
      <c r="J318" s="108">
        <v>0</v>
      </c>
      <c r="K318" s="108">
        <v>0</v>
      </c>
      <c r="L318" s="108">
        <v>0</v>
      </c>
      <c r="M318" t="s">
        <v>16</v>
      </c>
      <c r="N318">
        <v>5</v>
      </c>
      <c r="O318" t="s">
        <v>17</v>
      </c>
      <c r="P318">
        <v>317</v>
      </c>
    </row>
    <row r="319" spans="1:16">
      <c r="A319" s="10">
        <v>12</v>
      </c>
      <c r="B319" s="37">
        <v>2</v>
      </c>
      <c r="C319" s="5">
        <v>2013</v>
      </c>
      <c r="D319" s="9">
        <v>41317</v>
      </c>
      <c r="E319" s="30">
        <v>2</v>
      </c>
      <c r="F319" s="108">
        <v>0</v>
      </c>
      <c r="G319" s="108">
        <v>0</v>
      </c>
      <c r="H319" s="108">
        <v>0</v>
      </c>
      <c r="I319" s="108">
        <v>0</v>
      </c>
      <c r="J319" s="108">
        <v>0</v>
      </c>
      <c r="K319" s="108">
        <v>0</v>
      </c>
      <c r="L319" s="108">
        <v>0</v>
      </c>
      <c r="M319" t="s">
        <v>16</v>
      </c>
      <c r="N319">
        <v>5</v>
      </c>
      <c r="O319" t="s">
        <v>17</v>
      </c>
      <c r="P319">
        <v>318</v>
      </c>
    </row>
    <row r="320" spans="1:16">
      <c r="A320" s="10">
        <v>9</v>
      </c>
      <c r="B320" s="37">
        <v>3</v>
      </c>
      <c r="C320" s="5">
        <v>2013</v>
      </c>
      <c r="D320" s="9">
        <v>41342</v>
      </c>
      <c r="E320" s="30">
        <v>2</v>
      </c>
      <c r="F320" s="108">
        <v>0</v>
      </c>
      <c r="G320" s="108">
        <v>0</v>
      </c>
      <c r="H320" s="108">
        <v>0</v>
      </c>
      <c r="I320" s="108">
        <v>0</v>
      </c>
      <c r="J320" s="108">
        <v>0</v>
      </c>
      <c r="K320" s="108">
        <v>0</v>
      </c>
      <c r="L320" s="108">
        <v>0</v>
      </c>
      <c r="M320" t="s">
        <v>16</v>
      </c>
      <c r="N320">
        <v>5</v>
      </c>
      <c r="O320" t="s">
        <v>17</v>
      </c>
      <c r="P320">
        <v>319</v>
      </c>
    </row>
    <row r="321" spans="1:16">
      <c r="A321" s="10">
        <v>12</v>
      </c>
      <c r="B321" s="37">
        <v>4</v>
      </c>
      <c r="C321" s="5">
        <v>2013</v>
      </c>
      <c r="D321" s="51">
        <v>41376</v>
      </c>
      <c r="E321" s="30">
        <v>0</v>
      </c>
      <c r="F321" s="108">
        <v>0</v>
      </c>
      <c r="G321" s="108">
        <v>0</v>
      </c>
      <c r="H321" s="108">
        <v>0</v>
      </c>
      <c r="I321" s="108">
        <v>0</v>
      </c>
      <c r="J321" s="108">
        <v>0</v>
      </c>
      <c r="K321" s="108">
        <v>0</v>
      </c>
      <c r="L321" s="108">
        <v>0</v>
      </c>
      <c r="M321" t="s">
        <v>16</v>
      </c>
      <c r="N321">
        <v>5</v>
      </c>
      <c r="O321" t="s">
        <v>17</v>
      </c>
      <c r="P321">
        <v>320</v>
      </c>
    </row>
    <row r="322" spans="1:16">
      <c r="A322" s="10">
        <v>20</v>
      </c>
      <c r="B322" s="37">
        <v>5</v>
      </c>
      <c r="C322" s="5">
        <v>2013</v>
      </c>
      <c r="D322" s="51">
        <v>41414</v>
      </c>
      <c r="E322" s="30">
        <v>3</v>
      </c>
      <c r="F322" s="108">
        <v>0</v>
      </c>
      <c r="G322" s="108">
        <v>20</v>
      </c>
      <c r="H322" s="108">
        <v>0</v>
      </c>
      <c r="I322" s="108">
        <v>0</v>
      </c>
      <c r="J322" s="108">
        <v>0</v>
      </c>
      <c r="K322" s="108">
        <v>5</v>
      </c>
      <c r="L322" s="108">
        <v>1800</v>
      </c>
      <c r="M322" t="s">
        <v>16</v>
      </c>
      <c r="N322">
        <v>5</v>
      </c>
      <c r="O322" t="s">
        <v>17</v>
      </c>
      <c r="P322">
        <v>321</v>
      </c>
    </row>
    <row r="323" spans="1:16">
      <c r="A323" s="10">
        <v>30</v>
      </c>
      <c r="B323" s="37">
        <v>5</v>
      </c>
      <c r="C323" s="5">
        <v>2013</v>
      </c>
      <c r="D323" s="51">
        <v>41424</v>
      </c>
      <c r="E323" s="30">
        <v>0</v>
      </c>
      <c r="F323" s="108">
        <v>0</v>
      </c>
      <c r="G323" s="108">
        <v>6</v>
      </c>
      <c r="H323" s="108">
        <v>0</v>
      </c>
      <c r="I323" s="108">
        <v>100</v>
      </c>
      <c r="J323" s="108">
        <v>300</v>
      </c>
      <c r="K323" s="108">
        <v>800</v>
      </c>
      <c r="L323" s="108">
        <v>5200</v>
      </c>
      <c r="M323" t="s">
        <v>16</v>
      </c>
      <c r="N323">
        <v>5</v>
      </c>
      <c r="O323" t="s">
        <v>17</v>
      </c>
      <c r="P323">
        <v>322</v>
      </c>
    </row>
    <row r="324" spans="1:16">
      <c r="A324" s="10">
        <v>10</v>
      </c>
      <c r="B324" s="37">
        <v>6</v>
      </c>
      <c r="C324" s="5">
        <v>2013</v>
      </c>
      <c r="D324" s="51">
        <v>41435</v>
      </c>
      <c r="E324" s="30">
        <v>0</v>
      </c>
      <c r="F324" s="108">
        <v>0</v>
      </c>
      <c r="G324" s="108">
        <v>0</v>
      </c>
      <c r="H324" s="108">
        <v>0</v>
      </c>
      <c r="I324" s="108">
        <v>100</v>
      </c>
      <c r="J324" s="108">
        <v>100</v>
      </c>
      <c r="K324" s="108">
        <v>200</v>
      </c>
      <c r="L324" s="108">
        <v>100</v>
      </c>
      <c r="M324" t="s">
        <v>16</v>
      </c>
      <c r="N324">
        <v>5</v>
      </c>
      <c r="O324" t="s">
        <v>17</v>
      </c>
      <c r="P324">
        <v>323</v>
      </c>
    </row>
    <row r="325" spans="1:16">
      <c r="A325" s="10">
        <v>19</v>
      </c>
      <c r="B325" s="37">
        <v>6</v>
      </c>
      <c r="C325" s="5">
        <v>2013</v>
      </c>
      <c r="D325" s="51">
        <v>41444</v>
      </c>
      <c r="E325" s="30">
        <v>0</v>
      </c>
      <c r="F325" s="108">
        <v>0</v>
      </c>
      <c r="G325" s="108">
        <v>0</v>
      </c>
      <c r="H325" s="108">
        <v>0</v>
      </c>
      <c r="I325" s="108">
        <v>20</v>
      </c>
      <c r="J325" s="108">
        <v>100</v>
      </c>
      <c r="K325" s="108">
        <v>0</v>
      </c>
      <c r="L325" s="108">
        <v>0</v>
      </c>
      <c r="M325" t="s">
        <v>16</v>
      </c>
      <c r="N325">
        <v>5</v>
      </c>
      <c r="O325" t="s">
        <v>17</v>
      </c>
      <c r="P325">
        <v>324</v>
      </c>
    </row>
    <row r="326" spans="1:16">
      <c r="A326" s="10">
        <v>30</v>
      </c>
      <c r="B326" s="37">
        <v>6</v>
      </c>
      <c r="C326" s="5">
        <v>2013</v>
      </c>
      <c r="D326" s="51">
        <v>41455</v>
      </c>
      <c r="E326" s="30">
        <v>0</v>
      </c>
      <c r="F326" s="108">
        <v>0</v>
      </c>
      <c r="G326" s="108">
        <v>0</v>
      </c>
      <c r="H326" s="108">
        <v>0</v>
      </c>
      <c r="I326" s="108">
        <v>10</v>
      </c>
      <c r="J326" s="108">
        <v>0</v>
      </c>
      <c r="K326" s="108">
        <v>0</v>
      </c>
      <c r="L326" s="108">
        <v>0</v>
      </c>
      <c r="M326" t="s">
        <v>16</v>
      </c>
      <c r="N326">
        <v>5</v>
      </c>
      <c r="O326" t="s">
        <v>17</v>
      </c>
      <c r="P326">
        <v>325</v>
      </c>
    </row>
    <row r="327" spans="1:16">
      <c r="A327" s="10">
        <v>11</v>
      </c>
      <c r="B327" s="37">
        <v>7</v>
      </c>
      <c r="C327" s="5">
        <v>2013</v>
      </c>
      <c r="D327" s="51">
        <v>41466</v>
      </c>
      <c r="E327" s="109" t="s">
        <v>18</v>
      </c>
      <c r="F327" s="109" t="s">
        <v>18</v>
      </c>
      <c r="G327" s="109" t="s">
        <v>18</v>
      </c>
      <c r="H327" s="109" t="s">
        <v>18</v>
      </c>
      <c r="I327" s="109" t="s">
        <v>18</v>
      </c>
      <c r="J327" s="109" t="s">
        <v>18</v>
      </c>
      <c r="K327" s="109" t="s">
        <v>18</v>
      </c>
      <c r="L327" s="109" t="s">
        <v>18</v>
      </c>
      <c r="M327" t="s">
        <v>16</v>
      </c>
      <c r="N327">
        <v>5</v>
      </c>
      <c r="O327" t="s">
        <v>17</v>
      </c>
      <c r="P327">
        <v>326</v>
      </c>
    </row>
    <row r="328" spans="1:16">
      <c r="A328" s="10">
        <v>20</v>
      </c>
      <c r="B328" s="37">
        <v>7</v>
      </c>
      <c r="C328" s="5">
        <v>2013</v>
      </c>
      <c r="D328" s="51">
        <v>41475</v>
      </c>
      <c r="E328" s="30">
        <v>0</v>
      </c>
      <c r="F328" s="108">
        <v>0</v>
      </c>
      <c r="G328" s="108">
        <v>0</v>
      </c>
      <c r="H328" s="108">
        <v>0</v>
      </c>
      <c r="I328" s="108">
        <v>0</v>
      </c>
      <c r="J328" s="108">
        <v>0</v>
      </c>
      <c r="K328" s="108">
        <v>0</v>
      </c>
      <c r="L328" s="108">
        <v>0</v>
      </c>
      <c r="M328" t="s">
        <v>16</v>
      </c>
      <c r="N328">
        <v>5</v>
      </c>
      <c r="O328" t="s">
        <v>17</v>
      </c>
      <c r="P328">
        <v>327</v>
      </c>
    </row>
    <row r="329" spans="1:16">
      <c r="A329" s="10">
        <v>31</v>
      </c>
      <c r="B329" s="37">
        <v>7</v>
      </c>
      <c r="C329" s="5">
        <v>2013</v>
      </c>
      <c r="D329" s="51">
        <v>41486</v>
      </c>
      <c r="E329" s="30">
        <v>0</v>
      </c>
      <c r="F329" s="108">
        <v>0</v>
      </c>
      <c r="G329" s="108">
        <v>0</v>
      </c>
      <c r="H329" s="108">
        <v>0</v>
      </c>
      <c r="I329" s="108">
        <v>0</v>
      </c>
      <c r="J329" s="108">
        <v>0</v>
      </c>
      <c r="K329" s="108">
        <v>0</v>
      </c>
      <c r="L329" s="108">
        <v>0</v>
      </c>
      <c r="M329" t="s">
        <v>16</v>
      </c>
      <c r="N329">
        <v>5</v>
      </c>
      <c r="O329" t="s">
        <v>17</v>
      </c>
      <c r="P329">
        <v>328</v>
      </c>
    </row>
    <row r="330" spans="1:16">
      <c r="A330" s="10">
        <v>10</v>
      </c>
      <c r="B330" s="37">
        <v>8</v>
      </c>
      <c r="C330" s="5">
        <v>2013</v>
      </c>
      <c r="D330" s="51">
        <v>41496</v>
      </c>
      <c r="E330" s="30">
        <v>0</v>
      </c>
      <c r="F330" s="108">
        <v>0</v>
      </c>
      <c r="G330" s="108">
        <v>0</v>
      </c>
      <c r="H330" s="108">
        <v>0</v>
      </c>
      <c r="I330" s="108">
        <v>0</v>
      </c>
      <c r="J330" s="108">
        <v>0</v>
      </c>
      <c r="K330" s="108">
        <v>0</v>
      </c>
      <c r="L330" s="108">
        <v>0</v>
      </c>
      <c r="M330" t="s">
        <v>16</v>
      </c>
      <c r="N330">
        <v>5</v>
      </c>
      <c r="O330" t="s">
        <v>17</v>
      </c>
      <c r="P330">
        <v>329</v>
      </c>
    </row>
    <row r="331" spans="1:16">
      <c r="A331" s="10">
        <v>20</v>
      </c>
      <c r="B331" s="37">
        <v>8</v>
      </c>
      <c r="C331" s="5">
        <v>2013</v>
      </c>
      <c r="D331" s="51">
        <v>41506</v>
      </c>
      <c r="E331" s="30">
        <v>0</v>
      </c>
      <c r="F331" s="108">
        <v>0</v>
      </c>
      <c r="G331" s="108">
        <v>0</v>
      </c>
      <c r="H331" s="108">
        <v>0</v>
      </c>
      <c r="I331" s="108">
        <v>0</v>
      </c>
      <c r="J331" s="108">
        <v>0</v>
      </c>
      <c r="K331" s="108">
        <v>0</v>
      </c>
      <c r="L331" s="108">
        <v>0</v>
      </c>
      <c r="M331" t="s">
        <v>16</v>
      </c>
      <c r="N331">
        <v>5</v>
      </c>
      <c r="O331" t="s">
        <v>17</v>
      </c>
      <c r="P331">
        <v>330</v>
      </c>
    </row>
    <row r="332" spans="1:16">
      <c r="A332" s="10">
        <v>31</v>
      </c>
      <c r="B332" s="37">
        <v>8</v>
      </c>
      <c r="C332" s="5">
        <v>2013</v>
      </c>
      <c r="D332" s="51">
        <v>41517</v>
      </c>
      <c r="E332" s="30">
        <v>0</v>
      </c>
      <c r="F332" s="108">
        <v>0</v>
      </c>
      <c r="G332" s="108">
        <v>0</v>
      </c>
      <c r="H332" s="108">
        <v>0</v>
      </c>
      <c r="I332" s="108">
        <v>0</v>
      </c>
      <c r="J332" s="108">
        <v>0</v>
      </c>
      <c r="K332" s="108">
        <v>0</v>
      </c>
      <c r="L332" s="108">
        <v>0</v>
      </c>
      <c r="M332" t="s">
        <v>16</v>
      </c>
      <c r="N332">
        <v>5</v>
      </c>
      <c r="O332" t="s">
        <v>17</v>
      </c>
      <c r="P332">
        <v>331</v>
      </c>
    </row>
    <row r="333" spans="1:16">
      <c r="A333" s="10">
        <v>10</v>
      </c>
      <c r="B333" s="37">
        <v>9</v>
      </c>
      <c r="C333" s="5">
        <v>2013</v>
      </c>
      <c r="D333" s="51">
        <v>41527</v>
      </c>
      <c r="E333" s="30">
        <v>0</v>
      </c>
      <c r="F333" s="108">
        <v>0</v>
      </c>
      <c r="G333" s="108">
        <v>0</v>
      </c>
      <c r="H333" s="108">
        <v>0</v>
      </c>
      <c r="I333" s="108">
        <v>0</v>
      </c>
      <c r="J333" s="108">
        <v>0</v>
      </c>
      <c r="K333" s="108">
        <v>0</v>
      </c>
      <c r="L333" s="108">
        <v>0</v>
      </c>
      <c r="M333" t="s">
        <v>16</v>
      </c>
      <c r="N333">
        <v>5</v>
      </c>
      <c r="O333" t="s">
        <v>17</v>
      </c>
      <c r="P333">
        <v>332</v>
      </c>
    </row>
    <row r="334" spans="1:16">
      <c r="A334" s="10">
        <v>19</v>
      </c>
      <c r="B334" s="37">
        <v>9</v>
      </c>
      <c r="C334" s="5">
        <v>2013</v>
      </c>
      <c r="D334" s="51">
        <v>41536</v>
      </c>
      <c r="E334" s="30">
        <v>0</v>
      </c>
      <c r="F334" s="108">
        <v>0</v>
      </c>
      <c r="G334" s="108">
        <v>0</v>
      </c>
      <c r="H334" s="108">
        <v>1</v>
      </c>
      <c r="I334" s="108">
        <v>0</v>
      </c>
      <c r="J334" s="108">
        <v>0</v>
      </c>
      <c r="K334" s="108">
        <v>0</v>
      </c>
      <c r="L334" s="108">
        <v>0</v>
      </c>
      <c r="M334" t="s">
        <v>16</v>
      </c>
      <c r="N334">
        <v>5</v>
      </c>
      <c r="O334" t="s">
        <v>17</v>
      </c>
      <c r="P334">
        <v>333</v>
      </c>
    </row>
    <row r="335" spans="1:16">
      <c r="A335" s="10">
        <v>1</v>
      </c>
      <c r="B335" s="37">
        <v>10</v>
      </c>
      <c r="C335" s="5">
        <v>2013</v>
      </c>
      <c r="D335" s="51">
        <v>41548</v>
      </c>
      <c r="E335" s="30">
        <v>0</v>
      </c>
      <c r="F335" s="108">
        <v>0</v>
      </c>
      <c r="G335" s="108">
        <v>0</v>
      </c>
      <c r="H335" s="108">
        <v>0</v>
      </c>
      <c r="I335" s="108">
        <v>0</v>
      </c>
      <c r="J335" s="108">
        <v>0</v>
      </c>
      <c r="K335" s="108">
        <v>0</v>
      </c>
      <c r="L335" s="108">
        <v>0</v>
      </c>
      <c r="M335" t="s">
        <v>16</v>
      </c>
      <c r="N335">
        <v>5</v>
      </c>
      <c r="O335" t="s">
        <v>17</v>
      </c>
      <c r="P335">
        <v>334</v>
      </c>
    </row>
    <row r="336" spans="1:16">
      <c r="A336" s="10">
        <v>9</v>
      </c>
      <c r="B336" s="37">
        <v>10</v>
      </c>
      <c r="C336" s="5">
        <v>2013</v>
      </c>
      <c r="D336" s="51">
        <v>41556</v>
      </c>
      <c r="E336" s="30">
        <v>0</v>
      </c>
      <c r="F336" s="108">
        <v>0</v>
      </c>
      <c r="G336" s="108">
        <v>0</v>
      </c>
      <c r="H336" s="108">
        <v>0</v>
      </c>
      <c r="I336" s="108">
        <v>0</v>
      </c>
      <c r="J336" s="108">
        <v>0</v>
      </c>
      <c r="K336" s="108">
        <v>0</v>
      </c>
      <c r="L336" s="108">
        <v>0</v>
      </c>
      <c r="M336" t="s">
        <v>16</v>
      </c>
      <c r="N336">
        <v>5</v>
      </c>
      <c r="O336" t="s">
        <v>17</v>
      </c>
      <c r="P336">
        <v>335</v>
      </c>
    </row>
    <row r="337" spans="1:16">
      <c r="A337" s="10">
        <v>21</v>
      </c>
      <c r="B337" s="37">
        <v>10</v>
      </c>
      <c r="C337" s="5">
        <v>2013</v>
      </c>
      <c r="D337" s="51">
        <v>41568</v>
      </c>
      <c r="E337" s="30">
        <v>0</v>
      </c>
      <c r="F337" s="108">
        <v>0</v>
      </c>
      <c r="G337" s="108">
        <v>0</v>
      </c>
      <c r="H337" s="108">
        <v>0</v>
      </c>
      <c r="I337" s="108">
        <v>0</v>
      </c>
      <c r="J337" s="108">
        <v>0</v>
      </c>
      <c r="K337" s="108">
        <v>0</v>
      </c>
      <c r="L337" s="108">
        <v>0</v>
      </c>
      <c r="M337" t="s">
        <v>16</v>
      </c>
      <c r="N337">
        <v>5</v>
      </c>
      <c r="O337" t="s">
        <v>17</v>
      </c>
      <c r="P337">
        <v>336</v>
      </c>
    </row>
    <row r="338" spans="1:16">
      <c r="A338" s="10">
        <v>29</v>
      </c>
      <c r="B338" s="37">
        <v>10</v>
      </c>
      <c r="C338" s="5">
        <v>2013</v>
      </c>
      <c r="D338" s="51">
        <v>41576</v>
      </c>
      <c r="E338" s="30">
        <v>0</v>
      </c>
      <c r="F338" s="108">
        <v>0</v>
      </c>
      <c r="G338" s="108">
        <v>0</v>
      </c>
      <c r="H338" s="108">
        <v>0</v>
      </c>
      <c r="I338" s="108">
        <v>0</v>
      </c>
      <c r="J338" s="108">
        <v>0</v>
      </c>
      <c r="K338" s="108">
        <v>0</v>
      </c>
      <c r="L338" s="108">
        <v>0</v>
      </c>
      <c r="M338" t="s">
        <v>16</v>
      </c>
      <c r="N338">
        <v>5</v>
      </c>
      <c r="O338" t="s">
        <v>17</v>
      </c>
      <c r="P338">
        <v>337</v>
      </c>
    </row>
    <row r="339" spans="1:16">
      <c r="A339" s="10">
        <v>9</v>
      </c>
      <c r="B339" s="37">
        <v>11</v>
      </c>
      <c r="C339" s="5">
        <v>2013</v>
      </c>
      <c r="D339" s="51">
        <v>41587</v>
      </c>
      <c r="E339" s="30">
        <v>0</v>
      </c>
      <c r="F339" s="108">
        <v>0</v>
      </c>
      <c r="G339" s="108">
        <v>0</v>
      </c>
      <c r="H339" s="108">
        <v>0</v>
      </c>
      <c r="I339" s="108">
        <v>0</v>
      </c>
      <c r="J339" s="108">
        <v>0</v>
      </c>
      <c r="K339" s="108">
        <v>0</v>
      </c>
      <c r="L339" s="108">
        <v>0</v>
      </c>
      <c r="M339" t="s">
        <v>16</v>
      </c>
      <c r="N339">
        <v>5</v>
      </c>
      <c r="O339" t="s">
        <v>17</v>
      </c>
      <c r="P339">
        <v>338</v>
      </c>
    </row>
    <row r="340" spans="1:16">
      <c r="A340" s="10">
        <v>8</v>
      </c>
      <c r="B340" s="37">
        <v>2</v>
      </c>
      <c r="C340" s="5">
        <v>2014</v>
      </c>
      <c r="D340" s="51">
        <v>41678</v>
      </c>
      <c r="E340" s="30">
        <v>0</v>
      </c>
      <c r="F340" s="108">
        <v>0</v>
      </c>
      <c r="G340" s="108">
        <v>0</v>
      </c>
      <c r="H340" s="108">
        <v>1</v>
      </c>
      <c r="I340" s="108">
        <v>0</v>
      </c>
      <c r="J340" s="108">
        <v>0</v>
      </c>
      <c r="K340" s="108">
        <v>0</v>
      </c>
      <c r="L340" s="108">
        <v>0</v>
      </c>
      <c r="M340" t="s">
        <v>16</v>
      </c>
      <c r="N340">
        <v>5</v>
      </c>
      <c r="O340" t="s">
        <v>17</v>
      </c>
      <c r="P340">
        <v>339</v>
      </c>
    </row>
    <row r="341" spans="1:16">
      <c r="A341" s="10">
        <v>14</v>
      </c>
      <c r="B341" s="37">
        <v>3</v>
      </c>
      <c r="C341" s="5">
        <v>2014</v>
      </c>
      <c r="D341" s="51">
        <v>41712</v>
      </c>
      <c r="E341" s="30">
        <v>2</v>
      </c>
      <c r="F341" s="108">
        <v>0</v>
      </c>
      <c r="G341" s="108">
        <v>0</v>
      </c>
      <c r="H341" s="108">
        <v>0</v>
      </c>
      <c r="I341" s="108">
        <v>0</v>
      </c>
      <c r="J341" s="108">
        <v>0</v>
      </c>
      <c r="K341" s="108">
        <v>0</v>
      </c>
      <c r="L341" s="108">
        <v>0</v>
      </c>
      <c r="M341" t="s">
        <v>16</v>
      </c>
      <c r="N341">
        <v>5</v>
      </c>
      <c r="O341" t="s">
        <v>17</v>
      </c>
      <c r="P341">
        <v>340</v>
      </c>
    </row>
    <row r="342" spans="1:16">
      <c r="A342" s="10">
        <v>5</v>
      </c>
      <c r="B342" s="37">
        <v>4</v>
      </c>
      <c r="C342" s="5">
        <v>2014</v>
      </c>
      <c r="D342" s="51">
        <v>41734</v>
      </c>
      <c r="E342" s="30">
        <v>0</v>
      </c>
      <c r="F342" s="108">
        <v>0</v>
      </c>
      <c r="G342" s="108">
        <v>0</v>
      </c>
      <c r="H342" s="108">
        <v>0</v>
      </c>
      <c r="I342" s="108">
        <v>0</v>
      </c>
      <c r="J342" s="108">
        <v>0</v>
      </c>
      <c r="K342" s="108">
        <v>0</v>
      </c>
      <c r="L342" s="108">
        <v>0</v>
      </c>
      <c r="M342" t="s">
        <v>16</v>
      </c>
      <c r="N342">
        <v>5</v>
      </c>
      <c r="O342" t="s">
        <v>17</v>
      </c>
      <c r="P342">
        <v>341</v>
      </c>
    </row>
    <row r="343" spans="1:16">
      <c r="A343" s="10">
        <v>28</v>
      </c>
      <c r="B343" s="37">
        <v>5</v>
      </c>
      <c r="C343" s="5">
        <v>2014</v>
      </c>
      <c r="D343" s="51">
        <v>41787</v>
      </c>
      <c r="E343" s="30">
        <v>1</v>
      </c>
      <c r="F343" s="108">
        <v>0</v>
      </c>
      <c r="G343" s="108">
        <v>17</v>
      </c>
      <c r="H343" s="108">
        <v>0</v>
      </c>
      <c r="I343" s="108">
        <v>0</v>
      </c>
      <c r="J343" s="108">
        <v>4</v>
      </c>
      <c r="K343" s="108">
        <v>4</v>
      </c>
      <c r="L343" s="108">
        <v>7500</v>
      </c>
      <c r="M343" t="s">
        <v>16</v>
      </c>
      <c r="N343">
        <v>5</v>
      </c>
      <c r="O343" t="s">
        <v>17</v>
      </c>
      <c r="P343">
        <v>342</v>
      </c>
    </row>
    <row r="344" spans="1:16">
      <c r="A344" s="10">
        <v>10</v>
      </c>
      <c r="B344" s="37">
        <v>6</v>
      </c>
      <c r="C344" s="5">
        <v>2014</v>
      </c>
      <c r="D344" s="51">
        <v>41800</v>
      </c>
      <c r="E344" s="30">
        <v>0</v>
      </c>
      <c r="F344" s="108">
        <v>0</v>
      </c>
      <c r="G344" s="108">
        <v>0</v>
      </c>
      <c r="H344" s="108">
        <v>0</v>
      </c>
      <c r="I344" s="108">
        <v>0</v>
      </c>
      <c r="J344" s="108">
        <v>20</v>
      </c>
      <c r="K344" s="108">
        <v>100</v>
      </c>
      <c r="L344" s="108">
        <v>500</v>
      </c>
      <c r="M344" t="s">
        <v>16</v>
      </c>
      <c r="N344">
        <v>5</v>
      </c>
      <c r="O344" t="s">
        <v>17</v>
      </c>
      <c r="P344">
        <v>343</v>
      </c>
    </row>
    <row r="345" spans="1:16">
      <c r="A345" s="10">
        <v>19</v>
      </c>
      <c r="B345" s="37">
        <v>6</v>
      </c>
      <c r="C345" s="5">
        <v>2014</v>
      </c>
      <c r="D345" s="51">
        <v>41809</v>
      </c>
      <c r="E345" s="30">
        <v>0</v>
      </c>
      <c r="F345" s="108">
        <v>0</v>
      </c>
      <c r="G345" s="108">
        <v>0</v>
      </c>
      <c r="H345" s="108">
        <v>0</v>
      </c>
      <c r="I345" s="108">
        <v>0</v>
      </c>
      <c r="J345" s="108">
        <v>5</v>
      </c>
      <c r="K345" s="108">
        <v>10</v>
      </c>
      <c r="L345" s="108">
        <v>0</v>
      </c>
      <c r="M345" t="s">
        <v>16</v>
      </c>
      <c r="N345">
        <v>5</v>
      </c>
      <c r="O345" t="s">
        <v>17</v>
      </c>
      <c r="P345">
        <v>344</v>
      </c>
    </row>
    <row r="346" spans="1:16">
      <c r="A346" s="10">
        <v>30</v>
      </c>
      <c r="B346" s="37">
        <v>6</v>
      </c>
      <c r="C346" s="5">
        <v>2014</v>
      </c>
      <c r="D346" s="51">
        <v>41820</v>
      </c>
      <c r="E346" s="30">
        <v>0</v>
      </c>
      <c r="F346" s="108">
        <v>0</v>
      </c>
      <c r="G346" s="108">
        <v>0</v>
      </c>
      <c r="H346" s="108">
        <v>0</v>
      </c>
      <c r="I346" s="108">
        <v>0</v>
      </c>
      <c r="J346" s="108">
        <v>0</v>
      </c>
      <c r="K346" s="108">
        <v>0</v>
      </c>
      <c r="L346" s="108">
        <v>0</v>
      </c>
      <c r="M346" t="s">
        <v>16</v>
      </c>
      <c r="N346">
        <v>5</v>
      </c>
      <c r="O346" t="s">
        <v>17</v>
      </c>
      <c r="P346">
        <v>345</v>
      </c>
    </row>
    <row r="347" spans="1:16">
      <c r="A347" s="10">
        <v>12</v>
      </c>
      <c r="B347" s="37">
        <v>7</v>
      </c>
      <c r="C347" s="5">
        <v>2014</v>
      </c>
      <c r="D347" s="51">
        <v>41832</v>
      </c>
      <c r="E347" s="30">
        <v>0</v>
      </c>
      <c r="F347" s="108">
        <v>0</v>
      </c>
      <c r="G347" s="108">
        <v>0</v>
      </c>
      <c r="H347" s="108">
        <v>0</v>
      </c>
      <c r="I347" s="108">
        <v>0</v>
      </c>
      <c r="J347" s="108">
        <v>0</v>
      </c>
      <c r="K347" s="108">
        <v>0</v>
      </c>
      <c r="L347" s="108">
        <v>0</v>
      </c>
      <c r="M347" t="s">
        <v>16</v>
      </c>
      <c r="N347">
        <v>5</v>
      </c>
      <c r="O347" t="s">
        <v>17</v>
      </c>
      <c r="P347">
        <v>346</v>
      </c>
    </row>
    <row r="348" spans="1:16">
      <c r="A348" s="10">
        <v>21</v>
      </c>
      <c r="B348" s="37">
        <v>7</v>
      </c>
      <c r="C348" s="5">
        <v>2014</v>
      </c>
      <c r="D348" s="51">
        <v>41841</v>
      </c>
      <c r="E348" s="30">
        <v>0</v>
      </c>
      <c r="F348" s="108">
        <v>0</v>
      </c>
      <c r="G348" s="108">
        <v>0</v>
      </c>
      <c r="H348" s="108">
        <v>0</v>
      </c>
      <c r="I348" s="108">
        <v>0</v>
      </c>
      <c r="J348" s="108">
        <v>0</v>
      </c>
      <c r="K348" s="108">
        <v>0</v>
      </c>
      <c r="L348" s="108">
        <v>0</v>
      </c>
      <c r="M348" t="s">
        <v>16</v>
      </c>
      <c r="N348">
        <v>5</v>
      </c>
      <c r="O348" t="s">
        <v>17</v>
      </c>
      <c r="P348">
        <v>347</v>
      </c>
    </row>
    <row r="349" spans="1:16">
      <c r="A349" s="10">
        <v>30</v>
      </c>
      <c r="B349" s="37">
        <v>7</v>
      </c>
      <c r="C349" s="5">
        <v>2014</v>
      </c>
      <c r="D349" s="51">
        <v>41850</v>
      </c>
      <c r="E349" s="30">
        <v>0</v>
      </c>
      <c r="F349" s="108">
        <v>0</v>
      </c>
      <c r="G349" s="108">
        <v>0</v>
      </c>
      <c r="H349" s="108">
        <v>0</v>
      </c>
      <c r="I349" s="108">
        <v>0</v>
      </c>
      <c r="J349" s="108">
        <v>0</v>
      </c>
      <c r="K349" s="108">
        <v>0</v>
      </c>
      <c r="L349" s="108">
        <v>0</v>
      </c>
      <c r="M349" t="s">
        <v>16</v>
      </c>
      <c r="N349">
        <v>5</v>
      </c>
      <c r="O349" t="s">
        <v>17</v>
      </c>
      <c r="P349">
        <v>348</v>
      </c>
    </row>
    <row r="350" spans="1:16">
      <c r="A350" s="10">
        <v>12</v>
      </c>
      <c r="B350" s="37">
        <v>8</v>
      </c>
      <c r="C350" s="5">
        <v>2014</v>
      </c>
      <c r="D350" s="51">
        <v>41863</v>
      </c>
      <c r="E350" s="30">
        <v>0</v>
      </c>
      <c r="F350" s="108">
        <v>0</v>
      </c>
      <c r="G350" s="108">
        <v>0</v>
      </c>
      <c r="H350" s="108">
        <v>0</v>
      </c>
      <c r="I350" s="108">
        <v>0</v>
      </c>
      <c r="J350" s="108">
        <v>0</v>
      </c>
      <c r="K350" s="108">
        <v>0</v>
      </c>
      <c r="L350" s="108">
        <v>0</v>
      </c>
      <c r="M350" t="s">
        <v>16</v>
      </c>
      <c r="N350">
        <v>5</v>
      </c>
      <c r="O350" t="s">
        <v>17</v>
      </c>
      <c r="P350">
        <v>349</v>
      </c>
    </row>
    <row r="351" spans="1:16">
      <c r="A351" s="10">
        <v>20</v>
      </c>
      <c r="B351" s="37">
        <v>8</v>
      </c>
      <c r="C351" s="5">
        <v>2014</v>
      </c>
      <c r="D351" s="51">
        <v>41871</v>
      </c>
      <c r="E351" s="109" t="s">
        <v>18</v>
      </c>
      <c r="F351" s="109" t="s">
        <v>18</v>
      </c>
      <c r="G351" s="109" t="s">
        <v>18</v>
      </c>
      <c r="H351" s="109" t="s">
        <v>18</v>
      </c>
      <c r="I351" s="109" t="s">
        <v>18</v>
      </c>
      <c r="J351" s="109" t="s">
        <v>18</v>
      </c>
      <c r="K351" s="109" t="s">
        <v>18</v>
      </c>
      <c r="L351" s="109" t="s">
        <v>18</v>
      </c>
      <c r="M351" t="s">
        <v>16</v>
      </c>
      <c r="N351">
        <v>5</v>
      </c>
      <c r="O351" t="s">
        <v>17</v>
      </c>
      <c r="P351">
        <v>350</v>
      </c>
    </row>
    <row r="352" spans="1:16">
      <c r="A352" s="10">
        <v>31</v>
      </c>
      <c r="B352" s="37">
        <v>8</v>
      </c>
      <c r="C352" s="5">
        <v>2014</v>
      </c>
      <c r="D352" s="51">
        <v>41882</v>
      </c>
      <c r="E352" s="30">
        <v>0</v>
      </c>
      <c r="F352" s="108">
        <v>0</v>
      </c>
      <c r="G352" s="108">
        <v>0</v>
      </c>
      <c r="H352" s="108">
        <v>0</v>
      </c>
      <c r="I352" s="108">
        <v>0</v>
      </c>
      <c r="J352" s="108">
        <v>0</v>
      </c>
      <c r="K352" s="108">
        <v>0</v>
      </c>
      <c r="L352" s="108">
        <v>0</v>
      </c>
      <c r="M352" t="s">
        <v>16</v>
      </c>
      <c r="N352">
        <v>5</v>
      </c>
      <c r="O352" t="s">
        <v>17</v>
      </c>
      <c r="P352">
        <v>351</v>
      </c>
    </row>
    <row r="353" spans="1:16">
      <c r="A353" s="10">
        <v>10</v>
      </c>
      <c r="B353" s="37">
        <v>9</v>
      </c>
      <c r="C353" s="5">
        <v>2014</v>
      </c>
      <c r="D353" s="51">
        <v>41892</v>
      </c>
      <c r="E353" s="30">
        <v>0</v>
      </c>
      <c r="F353" s="108">
        <v>0</v>
      </c>
      <c r="G353" s="108">
        <v>0</v>
      </c>
      <c r="H353" s="108">
        <v>0</v>
      </c>
      <c r="I353" s="108">
        <v>0</v>
      </c>
      <c r="J353" s="108">
        <v>0</v>
      </c>
      <c r="K353" s="108">
        <v>0</v>
      </c>
      <c r="L353" s="108">
        <v>0</v>
      </c>
      <c r="M353" t="s">
        <v>16</v>
      </c>
      <c r="N353">
        <v>5</v>
      </c>
      <c r="O353" t="s">
        <v>17</v>
      </c>
      <c r="P353">
        <v>352</v>
      </c>
    </row>
    <row r="354" spans="1:16">
      <c r="A354" s="10">
        <v>20</v>
      </c>
      <c r="B354" s="37">
        <v>9</v>
      </c>
      <c r="C354" s="5">
        <v>2014</v>
      </c>
      <c r="D354" s="51">
        <v>41902</v>
      </c>
      <c r="E354" s="30">
        <v>0</v>
      </c>
      <c r="F354" s="108">
        <v>0</v>
      </c>
      <c r="G354" s="108">
        <v>0</v>
      </c>
      <c r="H354" s="108">
        <v>0</v>
      </c>
      <c r="I354" s="108">
        <v>0</v>
      </c>
      <c r="J354" s="108">
        <v>0</v>
      </c>
      <c r="K354" s="108">
        <v>0</v>
      </c>
      <c r="L354" s="108">
        <v>0</v>
      </c>
      <c r="M354" t="s">
        <v>16</v>
      </c>
      <c r="N354">
        <v>5</v>
      </c>
      <c r="O354" t="s">
        <v>17</v>
      </c>
      <c r="P354">
        <v>353</v>
      </c>
    </row>
    <row r="355" spans="1:16">
      <c r="A355" s="10">
        <v>29</v>
      </c>
      <c r="B355" s="37">
        <v>9</v>
      </c>
      <c r="C355" s="5">
        <v>2014</v>
      </c>
      <c r="D355" s="51">
        <v>41911</v>
      </c>
      <c r="E355" s="30">
        <v>0</v>
      </c>
      <c r="F355" s="108">
        <v>0</v>
      </c>
      <c r="G355" s="108">
        <v>0</v>
      </c>
      <c r="H355" s="108">
        <v>0</v>
      </c>
      <c r="I355" s="108">
        <v>0</v>
      </c>
      <c r="J355" s="108">
        <v>0</v>
      </c>
      <c r="K355" s="108">
        <v>0</v>
      </c>
      <c r="L355" s="108">
        <v>0</v>
      </c>
      <c r="M355" t="s">
        <v>16</v>
      </c>
      <c r="N355">
        <v>5</v>
      </c>
      <c r="O355" t="s">
        <v>17</v>
      </c>
      <c r="P355">
        <v>354</v>
      </c>
    </row>
    <row r="356" spans="1:16">
      <c r="A356" s="10">
        <v>9</v>
      </c>
      <c r="B356" s="37">
        <v>10</v>
      </c>
      <c r="C356" s="5">
        <v>2014</v>
      </c>
      <c r="D356" s="51">
        <v>41921</v>
      </c>
      <c r="E356" s="30">
        <v>0</v>
      </c>
      <c r="F356" s="108">
        <v>0</v>
      </c>
      <c r="G356" s="108">
        <v>0</v>
      </c>
      <c r="H356" s="108">
        <v>0</v>
      </c>
      <c r="I356" s="108">
        <v>0</v>
      </c>
      <c r="J356" s="108">
        <v>0</v>
      </c>
      <c r="K356" s="108">
        <v>0</v>
      </c>
      <c r="L356" s="108">
        <v>0</v>
      </c>
      <c r="M356" t="s">
        <v>16</v>
      </c>
      <c r="N356">
        <v>5</v>
      </c>
      <c r="O356" t="s">
        <v>17</v>
      </c>
      <c r="P356">
        <v>355</v>
      </c>
    </row>
    <row r="357" spans="1:16">
      <c r="A357" s="10">
        <v>20</v>
      </c>
      <c r="B357" s="37">
        <v>10</v>
      </c>
      <c r="C357" s="5">
        <v>2014</v>
      </c>
      <c r="D357" s="51">
        <v>41932</v>
      </c>
      <c r="E357" s="30">
        <v>0</v>
      </c>
      <c r="F357" s="108">
        <v>0</v>
      </c>
      <c r="G357" s="108">
        <v>0</v>
      </c>
      <c r="H357" s="108">
        <v>0</v>
      </c>
      <c r="I357" s="108">
        <v>0</v>
      </c>
      <c r="J357" s="108">
        <v>0</v>
      </c>
      <c r="K357" s="108">
        <v>0</v>
      </c>
      <c r="L357" s="108">
        <v>0</v>
      </c>
      <c r="M357" t="s">
        <v>16</v>
      </c>
      <c r="N357">
        <v>5</v>
      </c>
      <c r="O357" t="s">
        <v>17</v>
      </c>
      <c r="P357">
        <v>356</v>
      </c>
    </row>
    <row r="358" spans="1:16">
      <c r="A358" s="10">
        <v>29</v>
      </c>
      <c r="B358" s="37">
        <v>10</v>
      </c>
      <c r="C358" s="5">
        <v>2014</v>
      </c>
      <c r="D358" s="51">
        <v>41941</v>
      </c>
      <c r="E358" s="30">
        <v>0</v>
      </c>
      <c r="F358" s="108">
        <v>0</v>
      </c>
      <c r="G358" s="108">
        <v>0</v>
      </c>
      <c r="H358" s="108">
        <v>0</v>
      </c>
      <c r="I358" s="108">
        <v>0</v>
      </c>
      <c r="J358" s="108">
        <v>0</v>
      </c>
      <c r="K358" s="108">
        <v>0</v>
      </c>
      <c r="L358" s="108">
        <v>0</v>
      </c>
      <c r="M358" t="s">
        <v>16</v>
      </c>
      <c r="N358">
        <v>5</v>
      </c>
      <c r="O358" t="s">
        <v>17</v>
      </c>
      <c r="P358">
        <v>357</v>
      </c>
    </row>
    <row r="359" spans="1:16">
      <c r="A359" s="10">
        <v>16</v>
      </c>
      <c r="B359" s="37">
        <v>11</v>
      </c>
      <c r="C359" s="5">
        <v>2014</v>
      </c>
      <c r="D359" s="51">
        <v>41959</v>
      </c>
      <c r="E359" s="30">
        <v>0</v>
      </c>
      <c r="F359" s="108">
        <v>0</v>
      </c>
      <c r="G359" s="108">
        <v>0</v>
      </c>
      <c r="H359" s="108">
        <v>0</v>
      </c>
      <c r="I359" s="108">
        <v>0</v>
      </c>
      <c r="J359" s="108">
        <v>0</v>
      </c>
      <c r="K359" s="108">
        <v>0</v>
      </c>
      <c r="L359" s="108">
        <v>0</v>
      </c>
      <c r="M359" t="s">
        <v>16</v>
      </c>
      <c r="N359">
        <v>5</v>
      </c>
      <c r="O359" t="s">
        <v>17</v>
      </c>
      <c r="P359">
        <v>358</v>
      </c>
    </row>
    <row r="360" spans="1:16">
      <c r="A360" s="10">
        <v>2</v>
      </c>
      <c r="B360" s="37">
        <v>12</v>
      </c>
      <c r="C360" s="5">
        <v>2014</v>
      </c>
      <c r="D360" s="51">
        <v>41975</v>
      </c>
      <c r="E360" s="30">
        <v>0</v>
      </c>
      <c r="F360" s="108">
        <v>0</v>
      </c>
      <c r="G360" s="108">
        <v>1</v>
      </c>
      <c r="H360" s="108">
        <v>0</v>
      </c>
      <c r="I360" s="108">
        <v>0</v>
      </c>
      <c r="J360" s="108">
        <v>0</v>
      </c>
      <c r="K360" s="108">
        <v>0</v>
      </c>
      <c r="L360" s="108">
        <v>0</v>
      </c>
      <c r="M360" t="s">
        <v>16</v>
      </c>
      <c r="N360">
        <v>5</v>
      </c>
      <c r="O360" t="s">
        <v>17</v>
      </c>
      <c r="P360">
        <v>359</v>
      </c>
    </row>
    <row r="361" spans="1:16">
      <c r="A361" s="10">
        <v>10</v>
      </c>
      <c r="B361" s="37">
        <v>2</v>
      </c>
      <c r="C361" s="5">
        <v>2015</v>
      </c>
      <c r="D361" s="51">
        <v>42045</v>
      </c>
      <c r="E361" s="30">
        <v>1</v>
      </c>
      <c r="F361" s="108">
        <v>0</v>
      </c>
      <c r="G361" s="108">
        <v>0</v>
      </c>
      <c r="H361" s="108">
        <v>1</v>
      </c>
      <c r="I361" s="108">
        <v>0</v>
      </c>
      <c r="J361" s="108">
        <v>0</v>
      </c>
      <c r="K361" s="108">
        <v>0</v>
      </c>
      <c r="L361" s="108">
        <v>0</v>
      </c>
      <c r="M361" t="s">
        <v>16</v>
      </c>
      <c r="N361">
        <v>5</v>
      </c>
      <c r="O361" t="s">
        <v>17</v>
      </c>
      <c r="P361">
        <v>360</v>
      </c>
    </row>
    <row r="362" spans="1:16">
      <c r="A362" s="10">
        <v>21</v>
      </c>
      <c r="B362" s="37">
        <v>2</v>
      </c>
      <c r="C362" s="5">
        <v>2015</v>
      </c>
      <c r="D362" s="51">
        <v>42056</v>
      </c>
      <c r="E362" s="30">
        <v>1</v>
      </c>
      <c r="F362" s="108">
        <v>0</v>
      </c>
      <c r="G362" s="108">
        <v>0</v>
      </c>
      <c r="H362" s="108">
        <v>1</v>
      </c>
      <c r="I362" s="108">
        <v>0</v>
      </c>
      <c r="J362" s="108">
        <v>0</v>
      </c>
      <c r="K362" s="108">
        <v>0</v>
      </c>
      <c r="L362" s="108">
        <v>0</v>
      </c>
      <c r="M362" t="s">
        <v>16</v>
      </c>
      <c r="N362">
        <v>5</v>
      </c>
      <c r="O362" t="s">
        <v>17</v>
      </c>
      <c r="P362">
        <v>361</v>
      </c>
    </row>
    <row r="363" spans="1:16">
      <c r="A363" s="10">
        <v>3</v>
      </c>
      <c r="B363" s="37">
        <v>3</v>
      </c>
      <c r="C363" s="5">
        <v>2015</v>
      </c>
      <c r="D363" s="51">
        <v>42066</v>
      </c>
      <c r="E363" s="30">
        <v>0</v>
      </c>
      <c r="F363" s="108">
        <v>0</v>
      </c>
      <c r="G363" s="108">
        <v>0</v>
      </c>
      <c r="H363" s="108">
        <v>1</v>
      </c>
      <c r="I363" s="108">
        <v>0</v>
      </c>
      <c r="J363" s="108">
        <v>0</v>
      </c>
      <c r="K363" s="108">
        <v>0</v>
      </c>
      <c r="L363" s="108">
        <v>0</v>
      </c>
      <c r="M363" t="s">
        <v>16</v>
      </c>
      <c r="N363">
        <v>5</v>
      </c>
      <c r="O363" t="s">
        <v>17</v>
      </c>
      <c r="P363">
        <v>362</v>
      </c>
    </row>
    <row r="364" spans="1:16">
      <c r="A364" s="10">
        <v>16</v>
      </c>
      <c r="B364" s="37">
        <v>3</v>
      </c>
      <c r="C364" s="5">
        <v>2015</v>
      </c>
      <c r="D364" s="51">
        <v>42079</v>
      </c>
      <c r="E364" s="30">
        <v>2</v>
      </c>
      <c r="F364" s="108">
        <v>0</v>
      </c>
      <c r="G364" s="108">
        <v>0</v>
      </c>
      <c r="H364" s="108">
        <v>1</v>
      </c>
      <c r="I364" s="108">
        <v>0</v>
      </c>
      <c r="J364" s="108">
        <v>0</v>
      </c>
      <c r="K364" s="108">
        <v>0</v>
      </c>
      <c r="L364" s="108">
        <v>0</v>
      </c>
      <c r="M364" t="s">
        <v>16</v>
      </c>
      <c r="N364">
        <v>5</v>
      </c>
      <c r="O364" t="s">
        <v>17</v>
      </c>
      <c r="P364">
        <v>363</v>
      </c>
    </row>
    <row r="365" spans="1:16">
      <c r="A365" s="10">
        <v>7</v>
      </c>
      <c r="B365" s="37">
        <v>4</v>
      </c>
      <c r="C365" s="5">
        <v>2015</v>
      </c>
      <c r="D365" s="51">
        <v>42101</v>
      </c>
      <c r="E365" s="30">
        <v>3</v>
      </c>
      <c r="F365" s="108">
        <v>0</v>
      </c>
      <c r="G365" s="108">
        <v>1</v>
      </c>
      <c r="H365" s="108">
        <v>3</v>
      </c>
      <c r="I365" s="108">
        <v>0</v>
      </c>
      <c r="J365" s="108">
        <v>0</v>
      </c>
      <c r="K365" s="108">
        <v>0</v>
      </c>
      <c r="L365" s="108">
        <v>0</v>
      </c>
      <c r="M365" t="s">
        <v>16</v>
      </c>
      <c r="N365">
        <v>5</v>
      </c>
      <c r="O365" t="s">
        <v>17</v>
      </c>
      <c r="P365">
        <v>364</v>
      </c>
    </row>
    <row r="366" spans="1:16">
      <c r="A366" s="10">
        <v>10</v>
      </c>
      <c r="B366" s="37">
        <v>6</v>
      </c>
      <c r="C366" s="5">
        <v>2015</v>
      </c>
      <c r="D366" s="51">
        <v>42165</v>
      </c>
      <c r="E366" s="30">
        <v>0</v>
      </c>
      <c r="F366" s="108">
        <v>0</v>
      </c>
      <c r="G366" s="108">
        <v>0</v>
      </c>
      <c r="H366" s="108">
        <v>0</v>
      </c>
      <c r="I366" s="108">
        <v>0</v>
      </c>
      <c r="J366" s="108">
        <v>60</v>
      </c>
      <c r="K366" s="108">
        <v>100</v>
      </c>
      <c r="L366" s="108">
        <v>3200</v>
      </c>
      <c r="M366" t="s">
        <v>16</v>
      </c>
      <c r="N366">
        <v>5</v>
      </c>
      <c r="O366" t="s">
        <v>17</v>
      </c>
      <c r="P366">
        <v>365</v>
      </c>
    </row>
    <row r="367" spans="1:16">
      <c r="A367" s="10">
        <v>20</v>
      </c>
      <c r="B367" s="37">
        <v>6</v>
      </c>
      <c r="C367" s="5">
        <v>2015</v>
      </c>
      <c r="D367" s="51">
        <v>42175</v>
      </c>
      <c r="E367" s="30">
        <v>0</v>
      </c>
      <c r="F367" s="108">
        <v>0</v>
      </c>
      <c r="G367" s="108">
        <v>0</v>
      </c>
      <c r="H367" s="108">
        <v>0</v>
      </c>
      <c r="I367" s="108">
        <v>0</v>
      </c>
      <c r="J367" s="108">
        <v>0</v>
      </c>
      <c r="K367" s="108">
        <v>0</v>
      </c>
      <c r="L367" s="108">
        <v>0</v>
      </c>
      <c r="M367" t="s">
        <v>16</v>
      </c>
      <c r="N367">
        <v>5</v>
      </c>
      <c r="O367" t="s">
        <v>17</v>
      </c>
      <c r="P367">
        <v>366</v>
      </c>
    </row>
    <row r="368" spans="1:16">
      <c r="A368" s="10">
        <v>30</v>
      </c>
      <c r="B368" s="37">
        <v>6</v>
      </c>
      <c r="C368" s="5">
        <v>2015</v>
      </c>
      <c r="D368" s="51">
        <v>42185</v>
      </c>
      <c r="E368" s="109" t="s">
        <v>18</v>
      </c>
      <c r="F368" s="109" t="s">
        <v>18</v>
      </c>
      <c r="G368" s="109" t="s">
        <v>18</v>
      </c>
      <c r="H368" s="109" t="s">
        <v>18</v>
      </c>
      <c r="I368" s="109" t="s">
        <v>18</v>
      </c>
      <c r="J368" s="109" t="s">
        <v>18</v>
      </c>
      <c r="K368" s="109" t="s">
        <v>18</v>
      </c>
      <c r="L368" s="109" t="s">
        <v>18</v>
      </c>
      <c r="M368" t="s">
        <v>16</v>
      </c>
      <c r="N368">
        <v>5</v>
      </c>
      <c r="O368" t="s">
        <v>17</v>
      </c>
      <c r="P368">
        <v>367</v>
      </c>
    </row>
    <row r="369" spans="1:16">
      <c r="A369" s="10">
        <v>11</v>
      </c>
      <c r="B369" s="37">
        <v>7</v>
      </c>
      <c r="C369" s="56">
        <v>2015</v>
      </c>
      <c r="D369" s="9">
        <v>42196</v>
      </c>
      <c r="E369" s="109" t="s">
        <v>18</v>
      </c>
      <c r="F369" s="109" t="s">
        <v>18</v>
      </c>
      <c r="G369" s="109" t="s">
        <v>18</v>
      </c>
      <c r="H369" s="109" t="s">
        <v>18</v>
      </c>
      <c r="I369" s="109" t="s">
        <v>18</v>
      </c>
      <c r="J369" s="109" t="s">
        <v>18</v>
      </c>
      <c r="K369" s="109" t="s">
        <v>18</v>
      </c>
      <c r="L369" s="109" t="s">
        <v>18</v>
      </c>
      <c r="M369" t="s">
        <v>16</v>
      </c>
      <c r="N369">
        <v>5</v>
      </c>
      <c r="O369" t="s">
        <v>17</v>
      </c>
      <c r="P369">
        <v>368</v>
      </c>
    </row>
    <row r="370" spans="1:16">
      <c r="A370" s="10">
        <v>20</v>
      </c>
      <c r="B370" s="37">
        <v>7</v>
      </c>
      <c r="C370" s="5">
        <v>2015</v>
      </c>
      <c r="D370" s="51">
        <v>42205</v>
      </c>
      <c r="E370" s="109" t="s">
        <v>18</v>
      </c>
      <c r="F370" s="109" t="s">
        <v>18</v>
      </c>
      <c r="G370" s="109" t="s">
        <v>18</v>
      </c>
      <c r="H370" s="109" t="s">
        <v>18</v>
      </c>
      <c r="I370" s="109" t="s">
        <v>18</v>
      </c>
      <c r="J370" s="109" t="s">
        <v>18</v>
      </c>
      <c r="K370" s="109" t="s">
        <v>18</v>
      </c>
      <c r="L370" s="109" t="s">
        <v>18</v>
      </c>
      <c r="M370" t="s">
        <v>16</v>
      </c>
      <c r="N370">
        <v>5</v>
      </c>
      <c r="O370" t="s">
        <v>17</v>
      </c>
      <c r="P370">
        <v>369</v>
      </c>
    </row>
    <row r="371" spans="1:16">
      <c r="A371" s="10">
        <v>30</v>
      </c>
      <c r="B371" s="37">
        <v>7</v>
      </c>
      <c r="C371" s="5">
        <v>2015</v>
      </c>
      <c r="D371" s="51">
        <v>42215</v>
      </c>
      <c r="E371" s="30">
        <v>0</v>
      </c>
      <c r="F371" s="108">
        <v>0</v>
      </c>
      <c r="G371" s="108">
        <v>0</v>
      </c>
      <c r="H371" s="108">
        <v>0</v>
      </c>
      <c r="I371" s="108">
        <v>0</v>
      </c>
      <c r="J371" s="108">
        <v>0</v>
      </c>
      <c r="K371" s="108">
        <v>0</v>
      </c>
      <c r="L371" s="108">
        <v>0</v>
      </c>
      <c r="M371" t="s">
        <v>16</v>
      </c>
      <c r="N371">
        <v>5</v>
      </c>
      <c r="O371" t="s">
        <v>17</v>
      </c>
      <c r="P371">
        <v>370</v>
      </c>
    </row>
    <row r="372" spans="1:16">
      <c r="A372" s="10">
        <v>10</v>
      </c>
      <c r="B372" s="37">
        <v>8</v>
      </c>
      <c r="C372" s="5">
        <v>2015</v>
      </c>
      <c r="D372" s="51">
        <v>42226</v>
      </c>
      <c r="E372" s="30">
        <v>0</v>
      </c>
      <c r="F372" s="108">
        <v>0</v>
      </c>
      <c r="G372" s="108">
        <v>0</v>
      </c>
      <c r="H372" s="108">
        <v>0</v>
      </c>
      <c r="I372" s="108">
        <v>0</v>
      </c>
      <c r="J372" s="108">
        <v>0</v>
      </c>
      <c r="K372" s="108">
        <v>0</v>
      </c>
      <c r="L372" s="108">
        <v>0</v>
      </c>
      <c r="M372" t="s">
        <v>16</v>
      </c>
      <c r="N372">
        <v>5</v>
      </c>
      <c r="O372" t="s">
        <v>17</v>
      </c>
      <c r="P372">
        <v>371</v>
      </c>
    </row>
    <row r="373" spans="1:16">
      <c r="A373" s="10">
        <v>19</v>
      </c>
      <c r="B373" s="37">
        <v>8</v>
      </c>
      <c r="C373" s="5">
        <v>2015</v>
      </c>
      <c r="D373" s="51">
        <v>42235</v>
      </c>
      <c r="E373" s="30">
        <v>0</v>
      </c>
      <c r="F373" s="108">
        <v>0</v>
      </c>
      <c r="G373" s="108">
        <v>0</v>
      </c>
      <c r="H373" s="108">
        <v>0</v>
      </c>
      <c r="I373" s="108">
        <v>0</v>
      </c>
      <c r="J373" s="108">
        <v>0</v>
      </c>
      <c r="K373" s="108">
        <v>0</v>
      </c>
      <c r="L373" s="108">
        <v>0</v>
      </c>
      <c r="M373" t="s">
        <v>16</v>
      </c>
      <c r="N373">
        <v>5</v>
      </c>
      <c r="O373" t="s">
        <v>17</v>
      </c>
      <c r="P373">
        <v>372</v>
      </c>
    </row>
    <row r="374" spans="1:16">
      <c r="A374" s="10">
        <v>31</v>
      </c>
      <c r="B374" s="37">
        <v>8</v>
      </c>
      <c r="C374" s="5">
        <v>2015</v>
      </c>
      <c r="D374" s="51">
        <v>42247</v>
      </c>
      <c r="E374" s="30">
        <v>0</v>
      </c>
      <c r="F374" s="108">
        <v>0</v>
      </c>
      <c r="G374" s="108">
        <v>0</v>
      </c>
      <c r="H374" s="108">
        <v>0</v>
      </c>
      <c r="I374" s="108">
        <v>0</v>
      </c>
      <c r="J374" s="108">
        <v>0</v>
      </c>
      <c r="K374" s="108">
        <v>0</v>
      </c>
      <c r="L374" s="108">
        <v>0</v>
      </c>
      <c r="M374" t="s">
        <v>16</v>
      </c>
      <c r="N374">
        <v>5</v>
      </c>
      <c r="O374" t="s">
        <v>17</v>
      </c>
      <c r="P374">
        <v>373</v>
      </c>
    </row>
    <row r="375" spans="1:16">
      <c r="A375" s="10">
        <v>9</v>
      </c>
      <c r="B375" s="37">
        <v>9</v>
      </c>
      <c r="C375" s="5">
        <v>2015</v>
      </c>
      <c r="D375" s="51">
        <v>42256</v>
      </c>
      <c r="E375" s="30">
        <v>0</v>
      </c>
      <c r="F375" s="108">
        <v>0</v>
      </c>
      <c r="G375" s="108">
        <v>0</v>
      </c>
      <c r="H375" s="108">
        <v>0</v>
      </c>
      <c r="I375" s="108">
        <v>0</v>
      </c>
      <c r="J375" s="108">
        <v>0</v>
      </c>
      <c r="K375" s="108">
        <v>0</v>
      </c>
      <c r="L375" s="108">
        <v>0</v>
      </c>
      <c r="M375" t="s">
        <v>16</v>
      </c>
      <c r="N375">
        <v>5</v>
      </c>
      <c r="O375" t="s">
        <v>17</v>
      </c>
      <c r="P375">
        <v>374</v>
      </c>
    </row>
    <row r="376" spans="1:16">
      <c r="A376" s="10">
        <v>21</v>
      </c>
      <c r="B376" s="37">
        <v>9</v>
      </c>
      <c r="C376" s="5">
        <v>2015</v>
      </c>
      <c r="D376" s="51">
        <v>42268</v>
      </c>
      <c r="E376" s="30">
        <v>0</v>
      </c>
      <c r="F376" s="108">
        <v>0</v>
      </c>
      <c r="G376" s="108">
        <v>0</v>
      </c>
      <c r="H376" s="108">
        <v>0</v>
      </c>
      <c r="I376" s="108">
        <v>0</v>
      </c>
      <c r="J376" s="108">
        <v>0</v>
      </c>
      <c r="K376" s="108">
        <v>0</v>
      </c>
      <c r="L376" s="108">
        <v>0</v>
      </c>
      <c r="M376" t="s">
        <v>16</v>
      </c>
      <c r="N376">
        <v>5</v>
      </c>
      <c r="O376" t="s">
        <v>17</v>
      </c>
      <c r="P376">
        <v>375</v>
      </c>
    </row>
    <row r="377" spans="1:16">
      <c r="A377" s="10">
        <v>30</v>
      </c>
      <c r="B377" s="37">
        <v>9</v>
      </c>
      <c r="C377" s="5">
        <v>2015</v>
      </c>
      <c r="D377" s="51">
        <v>42277</v>
      </c>
      <c r="E377" s="30">
        <v>0</v>
      </c>
      <c r="F377" s="108">
        <v>0</v>
      </c>
      <c r="G377" s="108">
        <v>0</v>
      </c>
      <c r="H377" s="108">
        <v>0</v>
      </c>
      <c r="I377" s="108">
        <v>0</v>
      </c>
      <c r="J377" s="108">
        <v>0</v>
      </c>
      <c r="K377" s="108">
        <v>0</v>
      </c>
      <c r="L377" s="108">
        <v>0</v>
      </c>
      <c r="M377" t="s">
        <v>16</v>
      </c>
      <c r="N377">
        <v>5</v>
      </c>
      <c r="O377" t="s">
        <v>17</v>
      </c>
      <c r="P377">
        <v>376</v>
      </c>
    </row>
    <row r="378" spans="1:16">
      <c r="A378" s="10">
        <v>12</v>
      </c>
      <c r="B378" s="37">
        <v>10</v>
      </c>
      <c r="C378" s="5">
        <v>2015</v>
      </c>
      <c r="D378" s="51">
        <v>42289</v>
      </c>
      <c r="E378" s="30">
        <v>0</v>
      </c>
      <c r="F378" s="108">
        <v>0</v>
      </c>
      <c r="G378" s="108">
        <v>0</v>
      </c>
      <c r="H378" s="108">
        <v>0</v>
      </c>
      <c r="I378" s="108">
        <v>0</v>
      </c>
      <c r="J378" s="108">
        <v>0</v>
      </c>
      <c r="K378" s="108">
        <v>0</v>
      </c>
      <c r="L378" s="108">
        <v>0</v>
      </c>
      <c r="M378" t="s">
        <v>16</v>
      </c>
      <c r="N378">
        <v>5</v>
      </c>
      <c r="O378" t="s">
        <v>17</v>
      </c>
      <c r="P378">
        <v>377</v>
      </c>
    </row>
    <row r="379" spans="1:16">
      <c r="A379" s="10">
        <v>21</v>
      </c>
      <c r="B379" s="37">
        <v>10</v>
      </c>
      <c r="C379" s="5">
        <v>2015</v>
      </c>
      <c r="D379" s="51">
        <v>42298</v>
      </c>
      <c r="E379" s="30">
        <v>0</v>
      </c>
      <c r="F379" s="108">
        <v>0</v>
      </c>
      <c r="G379" s="108">
        <v>0</v>
      </c>
      <c r="H379" s="108">
        <v>0</v>
      </c>
      <c r="I379" s="108">
        <v>0</v>
      </c>
      <c r="J379" s="108">
        <v>0</v>
      </c>
      <c r="K379" s="108">
        <v>0</v>
      </c>
      <c r="L379" s="108">
        <v>0</v>
      </c>
      <c r="M379" t="s">
        <v>16</v>
      </c>
      <c r="N379">
        <v>5</v>
      </c>
      <c r="O379" t="s">
        <v>17</v>
      </c>
      <c r="P379">
        <v>378</v>
      </c>
    </row>
    <row r="380" spans="1:16">
      <c r="A380" s="10">
        <v>29</v>
      </c>
      <c r="B380" s="37">
        <v>10</v>
      </c>
      <c r="C380" s="5">
        <v>2015</v>
      </c>
      <c r="D380" s="51">
        <v>42306</v>
      </c>
      <c r="E380" s="30">
        <v>0</v>
      </c>
      <c r="F380" s="108">
        <v>0</v>
      </c>
      <c r="G380" s="108">
        <v>0</v>
      </c>
      <c r="H380" s="108">
        <v>0</v>
      </c>
      <c r="I380" s="108">
        <v>0</v>
      </c>
      <c r="J380" s="108">
        <v>0</v>
      </c>
      <c r="K380" s="108">
        <v>0</v>
      </c>
      <c r="L380" s="108">
        <v>0</v>
      </c>
      <c r="M380" t="s">
        <v>16</v>
      </c>
      <c r="N380">
        <v>5</v>
      </c>
      <c r="O380" t="s">
        <v>17</v>
      </c>
      <c r="P380">
        <v>379</v>
      </c>
    </row>
    <row r="381" spans="1:16">
      <c r="A381" s="10">
        <v>10</v>
      </c>
      <c r="B381" s="37">
        <v>11</v>
      </c>
      <c r="C381" s="5">
        <v>2015</v>
      </c>
      <c r="D381" s="51">
        <v>42318</v>
      </c>
      <c r="E381" s="30">
        <v>0</v>
      </c>
      <c r="F381" s="108">
        <v>0</v>
      </c>
      <c r="G381" s="108">
        <v>0</v>
      </c>
      <c r="H381" s="108">
        <v>0</v>
      </c>
      <c r="I381" s="108">
        <v>0</v>
      </c>
      <c r="J381" s="108">
        <v>0</v>
      </c>
      <c r="K381" s="108">
        <v>0</v>
      </c>
      <c r="L381" s="108">
        <v>0</v>
      </c>
      <c r="M381" t="s">
        <v>16</v>
      </c>
      <c r="N381">
        <v>5</v>
      </c>
      <c r="O381" t="s">
        <v>17</v>
      </c>
      <c r="P381">
        <v>380</v>
      </c>
    </row>
    <row r="382" spans="1:16">
      <c r="A382" s="10">
        <v>21</v>
      </c>
      <c r="B382" s="37">
        <v>11</v>
      </c>
      <c r="C382" s="5">
        <v>2015</v>
      </c>
      <c r="D382" s="51">
        <v>42329</v>
      </c>
      <c r="E382" s="30">
        <v>0</v>
      </c>
      <c r="F382" s="108">
        <v>0</v>
      </c>
      <c r="G382" s="108">
        <v>0</v>
      </c>
      <c r="H382" s="108">
        <v>0</v>
      </c>
      <c r="I382" s="108">
        <v>0</v>
      </c>
      <c r="J382" s="108">
        <v>0</v>
      </c>
      <c r="K382" s="108">
        <v>0</v>
      </c>
      <c r="L382" s="108">
        <v>0</v>
      </c>
      <c r="M382" t="s">
        <v>16</v>
      </c>
      <c r="N382">
        <v>5</v>
      </c>
      <c r="O382" t="s">
        <v>17</v>
      </c>
      <c r="P382">
        <v>381</v>
      </c>
    </row>
    <row r="383" spans="1:16">
      <c r="A383" s="10">
        <v>3</v>
      </c>
      <c r="B383" s="37">
        <v>2</v>
      </c>
      <c r="C383" s="5">
        <v>2016</v>
      </c>
      <c r="D383" s="51">
        <v>42403</v>
      </c>
      <c r="E383" s="30">
        <v>0</v>
      </c>
      <c r="F383" s="108">
        <v>0</v>
      </c>
      <c r="G383" s="108">
        <v>0</v>
      </c>
      <c r="H383" s="108">
        <v>0</v>
      </c>
      <c r="I383" s="108">
        <v>0</v>
      </c>
      <c r="J383" s="108">
        <v>0</v>
      </c>
      <c r="K383" s="108">
        <v>0</v>
      </c>
      <c r="L383" s="108">
        <v>0</v>
      </c>
      <c r="M383" t="s">
        <v>16</v>
      </c>
      <c r="N383">
        <v>5</v>
      </c>
      <c r="O383" t="s">
        <v>17</v>
      </c>
      <c r="P383">
        <v>382</v>
      </c>
    </row>
    <row r="384" spans="1:16">
      <c r="A384" s="10">
        <v>16</v>
      </c>
      <c r="B384" s="37">
        <v>2</v>
      </c>
      <c r="C384" s="56">
        <v>2016</v>
      </c>
      <c r="D384" s="9">
        <v>42416</v>
      </c>
      <c r="E384" s="30">
        <v>0</v>
      </c>
      <c r="F384" s="108">
        <v>0</v>
      </c>
      <c r="G384" s="108">
        <v>0</v>
      </c>
      <c r="H384" s="108">
        <v>1</v>
      </c>
      <c r="I384" s="108">
        <v>0</v>
      </c>
      <c r="J384" s="108">
        <v>0</v>
      </c>
      <c r="K384" s="108">
        <v>0</v>
      </c>
      <c r="L384" s="108">
        <v>0</v>
      </c>
      <c r="M384" t="s">
        <v>16</v>
      </c>
      <c r="N384">
        <v>5</v>
      </c>
      <c r="O384" t="s">
        <v>17</v>
      </c>
      <c r="P384">
        <v>383</v>
      </c>
    </row>
    <row r="385" spans="1:16">
      <c r="A385" s="10">
        <v>7</v>
      </c>
      <c r="B385" s="37">
        <v>3</v>
      </c>
      <c r="C385" s="5">
        <v>2016</v>
      </c>
      <c r="D385" s="51">
        <v>42436</v>
      </c>
      <c r="E385" s="30">
        <v>1</v>
      </c>
      <c r="F385" s="108">
        <v>0</v>
      </c>
      <c r="G385" s="108">
        <v>0</v>
      </c>
      <c r="H385" s="108">
        <v>0</v>
      </c>
      <c r="I385" s="108">
        <v>0</v>
      </c>
      <c r="J385" s="108">
        <v>0</v>
      </c>
      <c r="K385" s="108">
        <v>0</v>
      </c>
      <c r="L385" s="108">
        <v>0</v>
      </c>
      <c r="M385" t="s">
        <v>16</v>
      </c>
      <c r="N385">
        <v>5</v>
      </c>
      <c r="O385" t="s">
        <v>17</v>
      </c>
      <c r="P385">
        <v>384</v>
      </c>
    </row>
    <row r="386" spans="1:16">
      <c r="A386" s="10">
        <v>15</v>
      </c>
      <c r="B386" s="37">
        <v>3</v>
      </c>
      <c r="C386" s="5">
        <v>2016</v>
      </c>
      <c r="D386" s="51">
        <v>42444</v>
      </c>
      <c r="E386" s="30">
        <v>4</v>
      </c>
      <c r="F386" s="108">
        <v>0</v>
      </c>
      <c r="G386" s="108">
        <v>1</v>
      </c>
      <c r="H386" s="108">
        <v>4</v>
      </c>
      <c r="I386" s="108">
        <v>0</v>
      </c>
      <c r="J386" s="108">
        <v>0</v>
      </c>
      <c r="K386" s="108">
        <v>0</v>
      </c>
      <c r="L386" s="108">
        <v>0</v>
      </c>
      <c r="M386" t="s">
        <v>16</v>
      </c>
      <c r="N386">
        <v>5</v>
      </c>
      <c r="O386" t="s">
        <v>17</v>
      </c>
      <c r="P386">
        <v>385</v>
      </c>
    </row>
    <row r="387" spans="1:16">
      <c r="A387" s="10">
        <v>3</v>
      </c>
      <c r="B387" s="37">
        <v>4</v>
      </c>
      <c r="C387" s="5">
        <v>2016</v>
      </c>
      <c r="D387" s="51">
        <v>42463</v>
      </c>
      <c r="E387" s="30">
        <v>2</v>
      </c>
      <c r="F387" s="108">
        <v>0</v>
      </c>
      <c r="G387" s="108">
        <v>1</v>
      </c>
      <c r="H387" s="108">
        <v>10</v>
      </c>
      <c r="I387" s="108">
        <v>0</v>
      </c>
      <c r="J387" s="108">
        <v>0</v>
      </c>
      <c r="K387" s="108">
        <v>0</v>
      </c>
      <c r="L387" s="108">
        <v>0</v>
      </c>
      <c r="M387" t="s">
        <v>16</v>
      </c>
      <c r="N387">
        <v>5</v>
      </c>
      <c r="O387" t="s">
        <v>17</v>
      </c>
      <c r="P387">
        <v>386</v>
      </c>
    </row>
    <row r="388" spans="1:16">
      <c r="A388" s="10">
        <v>24</v>
      </c>
      <c r="B388" s="37">
        <v>5</v>
      </c>
      <c r="C388" s="5">
        <v>2016</v>
      </c>
      <c r="D388" s="51">
        <v>42514</v>
      </c>
      <c r="E388" s="30">
        <v>0</v>
      </c>
      <c r="F388" s="108">
        <v>0</v>
      </c>
      <c r="G388" s="108">
        <v>1</v>
      </c>
      <c r="H388" s="108">
        <v>0</v>
      </c>
      <c r="I388" s="108">
        <v>0</v>
      </c>
      <c r="J388" s="108">
        <v>40</v>
      </c>
      <c r="K388" s="108">
        <v>100</v>
      </c>
      <c r="L388" s="108">
        <v>60</v>
      </c>
      <c r="M388" t="s">
        <v>16</v>
      </c>
      <c r="N388">
        <v>5</v>
      </c>
      <c r="O388" t="s">
        <v>17</v>
      </c>
      <c r="P388">
        <v>387</v>
      </c>
    </row>
    <row r="389" spans="1:16">
      <c r="A389" s="10">
        <v>31</v>
      </c>
      <c r="B389" s="37">
        <v>5</v>
      </c>
      <c r="C389" s="5">
        <v>2016</v>
      </c>
      <c r="D389" s="51">
        <v>42521</v>
      </c>
      <c r="E389" s="30">
        <v>0</v>
      </c>
      <c r="F389" s="108">
        <v>0</v>
      </c>
      <c r="G389" s="108">
        <v>0</v>
      </c>
      <c r="H389" s="108">
        <v>0</v>
      </c>
      <c r="I389" s="108">
        <v>0</v>
      </c>
      <c r="J389" s="108">
        <v>0</v>
      </c>
      <c r="K389" s="108">
        <v>0</v>
      </c>
      <c r="L389" s="108">
        <v>40</v>
      </c>
      <c r="M389" t="s">
        <v>16</v>
      </c>
      <c r="N389">
        <v>5</v>
      </c>
      <c r="O389" t="s">
        <v>17</v>
      </c>
      <c r="P389">
        <v>388</v>
      </c>
    </row>
    <row r="390" spans="1:16">
      <c r="A390" s="10">
        <v>12</v>
      </c>
      <c r="B390" s="37">
        <v>6</v>
      </c>
      <c r="C390" s="5">
        <v>2016</v>
      </c>
      <c r="D390" s="51">
        <v>42533</v>
      </c>
      <c r="E390" s="30">
        <v>0</v>
      </c>
      <c r="F390" s="108">
        <v>0</v>
      </c>
      <c r="G390" s="108">
        <v>0</v>
      </c>
      <c r="H390" s="108">
        <v>0</v>
      </c>
      <c r="I390" s="108">
        <v>0</v>
      </c>
      <c r="J390" s="108">
        <v>0</v>
      </c>
      <c r="K390" s="108">
        <v>1</v>
      </c>
      <c r="L390" s="108">
        <v>0</v>
      </c>
      <c r="M390" t="s">
        <v>16</v>
      </c>
      <c r="N390">
        <v>5</v>
      </c>
      <c r="O390" t="s">
        <v>17</v>
      </c>
      <c r="P390">
        <v>389</v>
      </c>
    </row>
    <row r="391" spans="1:16">
      <c r="A391" s="10">
        <v>19</v>
      </c>
      <c r="B391" s="37">
        <v>6</v>
      </c>
      <c r="C391" s="5">
        <v>2016</v>
      </c>
      <c r="D391" s="51">
        <v>42540</v>
      </c>
      <c r="E391" s="109" t="s">
        <v>18</v>
      </c>
      <c r="F391" s="109" t="s">
        <v>18</v>
      </c>
      <c r="G391" s="109" t="s">
        <v>18</v>
      </c>
      <c r="H391" s="109" t="s">
        <v>18</v>
      </c>
      <c r="I391" s="109" t="s">
        <v>18</v>
      </c>
      <c r="J391" s="109" t="s">
        <v>18</v>
      </c>
      <c r="K391" s="109" t="s">
        <v>18</v>
      </c>
      <c r="L391" s="109" t="s">
        <v>18</v>
      </c>
      <c r="M391" t="s">
        <v>16</v>
      </c>
      <c r="N391">
        <v>5</v>
      </c>
      <c r="O391" t="s">
        <v>17</v>
      </c>
      <c r="P391">
        <v>390</v>
      </c>
    </row>
    <row r="392" spans="1:16">
      <c r="A392" s="10">
        <v>30</v>
      </c>
      <c r="B392" s="37">
        <v>6</v>
      </c>
      <c r="C392" s="5">
        <v>2016</v>
      </c>
      <c r="D392" s="51">
        <v>42551</v>
      </c>
      <c r="E392" s="30">
        <v>0</v>
      </c>
      <c r="F392" s="108">
        <v>0</v>
      </c>
      <c r="G392" s="108">
        <v>0</v>
      </c>
      <c r="H392" s="108">
        <v>0</v>
      </c>
      <c r="I392" s="108">
        <v>0</v>
      </c>
      <c r="J392" s="108">
        <v>0</v>
      </c>
      <c r="K392" s="108">
        <v>0</v>
      </c>
      <c r="L392" s="108">
        <v>0</v>
      </c>
      <c r="M392" t="s">
        <v>16</v>
      </c>
      <c r="N392">
        <v>5</v>
      </c>
      <c r="O392" t="s">
        <v>17</v>
      </c>
      <c r="P392">
        <v>391</v>
      </c>
    </row>
    <row r="393" spans="1:16">
      <c r="A393" s="10">
        <v>11</v>
      </c>
      <c r="B393" s="37">
        <v>7</v>
      </c>
      <c r="C393" s="5">
        <v>2016</v>
      </c>
      <c r="D393" s="51">
        <v>42562</v>
      </c>
      <c r="E393" s="30">
        <v>0</v>
      </c>
      <c r="F393" s="108">
        <v>0</v>
      </c>
      <c r="G393" s="108">
        <v>0</v>
      </c>
      <c r="H393" s="108">
        <v>0</v>
      </c>
      <c r="I393" s="108">
        <v>0</v>
      </c>
      <c r="J393" s="108">
        <v>0</v>
      </c>
      <c r="K393" s="108">
        <v>0</v>
      </c>
      <c r="L393" s="108">
        <v>0</v>
      </c>
      <c r="M393" t="s">
        <v>16</v>
      </c>
      <c r="N393">
        <v>5</v>
      </c>
      <c r="O393" t="s">
        <v>17</v>
      </c>
      <c r="P393">
        <v>392</v>
      </c>
    </row>
    <row r="394" spans="1:16">
      <c r="A394" s="10">
        <v>21</v>
      </c>
      <c r="B394" s="37">
        <v>7</v>
      </c>
      <c r="C394" s="5">
        <v>2016</v>
      </c>
      <c r="D394" s="51">
        <v>42572</v>
      </c>
      <c r="E394" s="30">
        <v>0</v>
      </c>
      <c r="F394" s="108">
        <v>0</v>
      </c>
      <c r="G394" s="108">
        <v>0</v>
      </c>
      <c r="H394" s="108">
        <v>0</v>
      </c>
      <c r="I394" s="108">
        <v>0</v>
      </c>
      <c r="J394" s="108">
        <v>0</v>
      </c>
      <c r="K394" s="108">
        <v>0</v>
      </c>
      <c r="L394" s="108">
        <v>0</v>
      </c>
      <c r="M394" t="s">
        <v>16</v>
      </c>
      <c r="N394">
        <v>5</v>
      </c>
      <c r="O394" t="s">
        <v>17</v>
      </c>
      <c r="P394">
        <v>393</v>
      </c>
    </row>
    <row r="395" spans="1:16">
      <c r="A395" s="10">
        <v>31</v>
      </c>
      <c r="B395" s="37">
        <v>7</v>
      </c>
      <c r="C395" s="5">
        <v>2016</v>
      </c>
      <c r="D395" s="51">
        <v>42582</v>
      </c>
      <c r="E395" s="30">
        <v>0</v>
      </c>
      <c r="F395" s="108">
        <v>0</v>
      </c>
      <c r="G395" s="108">
        <v>0</v>
      </c>
      <c r="H395" s="108">
        <v>0</v>
      </c>
      <c r="I395" s="108">
        <v>0</v>
      </c>
      <c r="J395" s="108">
        <v>0</v>
      </c>
      <c r="K395" s="108">
        <v>0</v>
      </c>
      <c r="L395" s="108">
        <v>0</v>
      </c>
      <c r="M395" t="s">
        <v>16</v>
      </c>
      <c r="N395">
        <v>5</v>
      </c>
      <c r="O395" t="s">
        <v>17</v>
      </c>
      <c r="P395">
        <v>394</v>
      </c>
    </row>
    <row r="396" spans="1:16">
      <c r="A396" s="10">
        <v>9</v>
      </c>
      <c r="B396" s="37">
        <v>8</v>
      </c>
      <c r="C396" s="5">
        <v>2016</v>
      </c>
      <c r="D396" s="51">
        <v>42591</v>
      </c>
      <c r="E396" s="30">
        <v>0</v>
      </c>
      <c r="F396" s="108">
        <v>0</v>
      </c>
      <c r="G396" s="108">
        <v>0</v>
      </c>
      <c r="H396" s="108">
        <v>0</v>
      </c>
      <c r="I396" s="108">
        <v>0</v>
      </c>
      <c r="J396" s="108">
        <v>0</v>
      </c>
      <c r="K396" s="108">
        <v>0</v>
      </c>
      <c r="L396" s="108">
        <v>0</v>
      </c>
      <c r="M396" t="s">
        <v>16</v>
      </c>
      <c r="N396">
        <v>5</v>
      </c>
      <c r="O396" t="s">
        <v>17</v>
      </c>
      <c r="P396">
        <v>395</v>
      </c>
    </row>
    <row r="397" spans="1:16">
      <c r="A397" s="10">
        <v>20</v>
      </c>
      <c r="B397" s="37">
        <v>8</v>
      </c>
      <c r="C397" s="5">
        <v>2016</v>
      </c>
      <c r="D397" s="51">
        <v>42602</v>
      </c>
      <c r="E397" s="30">
        <v>0</v>
      </c>
      <c r="F397" s="108">
        <v>0</v>
      </c>
      <c r="G397" s="108">
        <v>0</v>
      </c>
      <c r="H397" s="108">
        <v>0</v>
      </c>
      <c r="I397" s="108">
        <v>0</v>
      </c>
      <c r="J397" s="108">
        <v>0</v>
      </c>
      <c r="K397" s="108">
        <v>0</v>
      </c>
      <c r="L397" s="108">
        <v>0</v>
      </c>
      <c r="M397" t="s">
        <v>16</v>
      </c>
      <c r="N397">
        <v>5</v>
      </c>
      <c r="O397" t="s">
        <v>17</v>
      </c>
      <c r="P397">
        <v>396</v>
      </c>
    </row>
    <row r="398" spans="1:16">
      <c r="A398" s="10">
        <v>30</v>
      </c>
      <c r="B398" s="37">
        <v>8</v>
      </c>
      <c r="C398" s="5">
        <v>2016</v>
      </c>
      <c r="D398" s="51">
        <v>42612</v>
      </c>
      <c r="E398" s="30">
        <v>0</v>
      </c>
      <c r="F398" s="108">
        <v>0</v>
      </c>
      <c r="G398" s="108">
        <v>0</v>
      </c>
      <c r="H398" s="108">
        <v>0</v>
      </c>
      <c r="I398" s="108">
        <v>0</v>
      </c>
      <c r="J398" s="108">
        <v>0</v>
      </c>
      <c r="K398" s="108">
        <v>0</v>
      </c>
      <c r="L398" s="108">
        <v>0</v>
      </c>
      <c r="M398" t="s">
        <v>16</v>
      </c>
      <c r="N398">
        <v>5</v>
      </c>
      <c r="O398" t="s">
        <v>17</v>
      </c>
      <c r="P398">
        <v>397</v>
      </c>
    </row>
    <row r="399" spans="1:16">
      <c r="A399" s="10">
        <v>12</v>
      </c>
      <c r="B399" s="37">
        <v>9</v>
      </c>
      <c r="C399" s="5">
        <v>2016</v>
      </c>
      <c r="D399" s="51">
        <v>42625</v>
      </c>
      <c r="E399" s="30">
        <v>0</v>
      </c>
      <c r="F399" s="108">
        <v>0</v>
      </c>
      <c r="G399" s="108">
        <v>0</v>
      </c>
      <c r="H399" s="108">
        <v>1</v>
      </c>
      <c r="I399" s="108">
        <v>0</v>
      </c>
      <c r="J399" s="108">
        <v>0</v>
      </c>
      <c r="K399" s="108">
        <v>0</v>
      </c>
      <c r="L399" s="108">
        <v>0</v>
      </c>
      <c r="M399" t="s">
        <v>16</v>
      </c>
      <c r="N399">
        <v>5</v>
      </c>
      <c r="O399" t="s">
        <v>17</v>
      </c>
      <c r="P399">
        <v>398</v>
      </c>
    </row>
    <row r="400" spans="1:16">
      <c r="A400" s="10">
        <v>21</v>
      </c>
      <c r="B400" s="37">
        <v>9</v>
      </c>
      <c r="C400" s="5">
        <v>2016</v>
      </c>
      <c r="D400" s="51">
        <v>42634</v>
      </c>
      <c r="E400" s="30">
        <v>0</v>
      </c>
      <c r="F400" s="108">
        <v>0</v>
      </c>
      <c r="G400" s="108">
        <v>0</v>
      </c>
      <c r="H400" s="108">
        <v>0</v>
      </c>
      <c r="I400" s="108">
        <v>0</v>
      </c>
      <c r="J400" s="108">
        <v>0</v>
      </c>
      <c r="K400" s="108">
        <v>0</v>
      </c>
      <c r="L400" s="108">
        <v>0</v>
      </c>
      <c r="M400" t="s">
        <v>16</v>
      </c>
      <c r="N400">
        <v>5</v>
      </c>
      <c r="O400" t="s">
        <v>17</v>
      </c>
      <c r="P400">
        <v>399</v>
      </c>
    </row>
    <row r="401" spans="1:16">
      <c r="A401" s="10">
        <v>1</v>
      </c>
      <c r="B401" s="37">
        <v>10</v>
      </c>
      <c r="C401" s="5">
        <v>2016</v>
      </c>
      <c r="D401" s="51">
        <v>42644</v>
      </c>
      <c r="E401" s="30">
        <v>0</v>
      </c>
      <c r="F401" s="108">
        <v>0</v>
      </c>
      <c r="G401" s="108">
        <v>0</v>
      </c>
      <c r="H401" s="108">
        <v>0</v>
      </c>
      <c r="I401" s="108">
        <v>0</v>
      </c>
      <c r="J401" s="108">
        <v>0</v>
      </c>
      <c r="K401" s="108">
        <v>0</v>
      </c>
      <c r="L401" s="108">
        <v>0</v>
      </c>
      <c r="M401" t="s">
        <v>16</v>
      </c>
      <c r="N401">
        <v>5</v>
      </c>
      <c r="O401" t="s">
        <v>17</v>
      </c>
      <c r="P401">
        <v>400</v>
      </c>
    </row>
    <row r="402" spans="1:16">
      <c r="A402" s="10">
        <v>10</v>
      </c>
      <c r="B402" s="37">
        <v>10</v>
      </c>
      <c r="C402" s="5">
        <v>2016</v>
      </c>
      <c r="D402" s="51">
        <v>42653</v>
      </c>
      <c r="E402" s="30">
        <v>0</v>
      </c>
      <c r="F402" s="108">
        <v>0</v>
      </c>
      <c r="G402" s="108">
        <v>0</v>
      </c>
      <c r="H402" s="108">
        <v>0</v>
      </c>
      <c r="I402" s="108">
        <v>0</v>
      </c>
      <c r="J402" s="108">
        <v>0</v>
      </c>
      <c r="K402" s="108">
        <v>0</v>
      </c>
      <c r="L402" s="108">
        <v>0</v>
      </c>
      <c r="M402" t="s">
        <v>16</v>
      </c>
      <c r="N402">
        <v>5</v>
      </c>
      <c r="O402" t="s">
        <v>17</v>
      </c>
      <c r="P402">
        <v>401</v>
      </c>
    </row>
    <row r="403" spans="1:16">
      <c r="A403" s="10">
        <v>19</v>
      </c>
      <c r="B403" s="37">
        <v>10</v>
      </c>
      <c r="C403" s="5">
        <v>2016</v>
      </c>
      <c r="D403" s="51">
        <v>42662</v>
      </c>
      <c r="E403" s="30">
        <v>0</v>
      </c>
      <c r="F403" s="108">
        <v>0</v>
      </c>
      <c r="G403" s="108">
        <v>0</v>
      </c>
      <c r="H403" s="108">
        <v>0</v>
      </c>
      <c r="I403" s="108">
        <v>0</v>
      </c>
      <c r="J403" s="108">
        <v>0</v>
      </c>
      <c r="K403" s="108">
        <v>0</v>
      </c>
      <c r="L403" s="108">
        <v>0</v>
      </c>
      <c r="M403" t="s">
        <v>16</v>
      </c>
      <c r="N403">
        <v>5</v>
      </c>
      <c r="O403" t="s">
        <v>17</v>
      </c>
      <c r="P403">
        <v>402</v>
      </c>
    </row>
    <row r="404" spans="1:16">
      <c r="A404" s="10">
        <v>31</v>
      </c>
      <c r="B404" s="37">
        <v>10</v>
      </c>
      <c r="C404" s="5">
        <v>2016</v>
      </c>
      <c r="D404" s="51">
        <v>42674</v>
      </c>
      <c r="E404" s="30">
        <v>0</v>
      </c>
      <c r="F404" s="108">
        <v>0</v>
      </c>
      <c r="G404" s="108">
        <v>0</v>
      </c>
      <c r="H404" s="108">
        <v>0</v>
      </c>
      <c r="I404" s="108">
        <v>0</v>
      </c>
      <c r="J404" s="108">
        <v>0</v>
      </c>
      <c r="K404" s="108">
        <v>0</v>
      </c>
      <c r="L404" s="108">
        <v>0</v>
      </c>
      <c r="M404" t="s">
        <v>16</v>
      </c>
      <c r="N404">
        <v>5</v>
      </c>
      <c r="O404" t="s">
        <v>17</v>
      </c>
      <c r="P404">
        <v>403</v>
      </c>
    </row>
    <row r="405" spans="1:16">
      <c r="A405" s="10">
        <v>12</v>
      </c>
      <c r="B405" s="37">
        <v>11</v>
      </c>
      <c r="C405" s="5">
        <v>2016</v>
      </c>
      <c r="D405" s="51">
        <v>42686</v>
      </c>
      <c r="E405" s="30">
        <v>0</v>
      </c>
      <c r="F405" s="108">
        <v>0</v>
      </c>
      <c r="G405" s="108">
        <v>0</v>
      </c>
      <c r="H405" s="108">
        <v>0</v>
      </c>
      <c r="I405" s="108">
        <v>0</v>
      </c>
      <c r="J405" s="108">
        <v>0</v>
      </c>
      <c r="K405" s="108">
        <v>0</v>
      </c>
      <c r="L405" s="108">
        <v>0</v>
      </c>
      <c r="M405" t="s">
        <v>16</v>
      </c>
      <c r="N405">
        <v>5</v>
      </c>
      <c r="O405" t="s">
        <v>17</v>
      </c>
      <c r="P405">
        <v>404</v>
      </c>
    </row>
    <row r="406" spans="1:16">
      <c r="A406" s="10">
        <v>21</v>
      </c>
      <c r="B406" s="37">
        <v>11</v>
      </c>
      <c r="C406" s="5">
        <v>2016</v>
      </c>
      <c r="D406" s="51">
        <v>42695</v>
      </c>
      <c r="E406" s="30">
        <v>0</v>
      </c>
      <c r="F406" s="108">
        <v>0</v>
      </c>
      <c r="G406" s="108">
        <v>0</v>
      </c>
      <c r="H406" s="108">
        <v>0</v>
      </c>
      <c r="I406" s="108">
        <v>0</v>
      </c>
      <c r="J406" s="108">
        <v>0</v>
      </c>
      <c r="K406" s="108">
        <v>0</v>
      </c>
      <c r="L406" s="108">
        <v>0</v>
      </c>
      <c r="M406" t="s">
        <v>16</v>
      </c>
      <c r="N406">
        <v>5</v>
      </c>
      <c r="O406" t="s">
        <v>17</v>
      </c>
      <c r="P406">
        <v>405</v>
      </c>
    </row>
    <row r="407" spans="1:16">
      <c r="A407" s="10">
        <v>29</v>
      </c>
      <c r="B407" s="37">
        <v>11</v>
      </c>
      <c r="C407" s="5">
        <v>2016</v>
      </c>
      <c r="D407" s="51">
        <v>42703</v>
      </c>
      <c r="E407" s="109" t="s">
        <v>18</v>
      </c>
      <c r="F407" s="109" t="s">
        <v>18</v>
      </c>
      <c r="G407" s="109" t="s">
        <v>18</v>
      </c>
      <c r="H407" s="109" t="s">
        <v>18</v>
      </c>
      <c r="I407" s="109" t="s">
        <v>18</v>
      </c>
      <c r="J407" s="109" t="s">
        <v>18</v>
      </c>
      <c r="K407" s="109" t="s">
        <v>18</v>
      </c>
      <c r="L407" s="109" t="s">
        <v>18</v>
      </c>
      <c r="M407" t="s">
        <v>16</v>
      </c>
      <c r="N407">
        <v>5</v>
      </c>
      <c r="O407" t="s">
        <v>17</v>
      </c>
      <c r="P407">
        <v>406</v>
      </c>
    </row>
    <row r="408" spans="1:16">
      <c r="A408" s="10">
        <v>25</v>
      </c>
      <c r="B408" s="37">
        <v>3</v>
      </c>
      <c r="C408" s="5">
        <v>2017</v>
      </c>
      <c r="D408" s="59">
        <v>42819</v>
      </c>
      <c r="E408" s="30">
        <v>22</v>
      </c>
      <c r="F408" s="108">
        <v>0</v>
      </c>
      <c r="G408" s="108">
        <v>2</v>
      </c>
      <c r="H408" s="108">
        <v>2</v>
      </c>
      <c r="I408" s="108">
        <v>0</v>
      </c>
      <c r="J408" s="108">
        <v>0</v>
      </c>
      <c r="K408" s="108">
        <v>0</v>
      </c>
      <c r="L408" s="108">
        <v>0</v>
      </c>
      <c r="M408" t="s">
        <v>16</v>
      </c>
      <c r="N408">
        <v>5</v>
      </c>
      <c r="O408" t="s">
        <v>17</v>
      </c>
      <c r="P408">
        <v>407</v>
      </c>
    </row>
    <row r="409" spans="1:16">
      <c r="A409" s="10">
        <v>4</v>
      </c>
      <c r="B409" s="37">
        <v>4</v>
      </c>
      <c r="C409" s="5">
        <v>2017</v>
      </c>
      <c r="D409" s="59">
        <v>42829</v>
      </c>
      <c r="E409" s="30">
        <v>10</v>
      </c>
      <c r="F409" s="108">
        <v>0</v>
      </c>
      <c r="G409" s="108">
        <v>0</v>
      </c>
      <c r="H409" s="108">
        <v>5</v>
      </c>
      <c r="I409" s="108">
        <v>0</v>
      </c>
      <c r="J409" s="108">
        <v>0</v>
      </c>
      <c r="K409" s="108">
        <v>0</v>
      </c>
      <c r="L409" s="108">
        <v>0</v>
      </c>
      <c r="M409" t="s">
        <v>16</v>
      </c>
      <c r="N409">
        <v>5</v>
      </c>
      <c r="O409" t="s">
        <v>17</v>
      </c>
      <c r="P409">
        <v>408</v>
      </c>
    </row>
    <row r="410" spans="1:16">
      <c r="A410" s="10">
        <v>15</v>
      </c>
      <c r="B410" s="37">
        <v>4</v>
      </c>
      <c r="C410" s="5">
        <v>2017</v>
      </c>
      <c r="D410" s="59">
        <v>42840</v>
      </c>
      <c r="E410" s="30">
        <v>70</v>
      </c>
      <c r="F410" s="108">
        <v>0</v>
      </c>
      <c r="G410" s="108">
        <v>0</v>
      </c>
      <c r="H410" s="108">
        <v>22</v>
      </c>
      <c r="I410" s="108">
        <v>0</v>
      </c>
      <c r="J410" s="108">
        <v>0</v>
      </c>
      <c r="K410" s="108">
        <v>0</v>
      </c>
      <c r="L410" s="108">
        <v>0</v>
      </c>
      <c r="M410" t="s">
        <v>16</v>
      </c>
      <c r="N410">
        <v>5</v>
      </c>
      <c r="O410" t="s">
        <v>17</v>
      </c>
      <c r="P410">
        <v>409</v>
      </c>
    </row>
    <row r="411" spans="1:16">
      <c r="A411" s="10">
        <v>20</v>
      </c>
      <c r="B411" s="37">
        <v>4</v>
      </c>
      <c r="C411" s="5">
        <v>2017</v>
      </c>
      <c r="D411" s="59">
        <v>42845</v>
      </c>
      <c r="E411" s="30">
        <v>3</v>
      </c>
      <c r="F411" s="108">
        <v>0</v>
      </c>
      <c r="G411" s="108">
        <v>0</v>
      </c>
      <c r="H411" s="108">
        <v>2</v>
      </c>
      <c r="I411" s="108">
        <v>0</v>
      </c>
      <c r="J411" s="108">
        <v>0</v>
      </c>
      <c r="K411" s="108">
        <v>0</v>
      </c>
      <c r="L411" s="108">
        <v>0</v>
      </c>
      <c r="M411" t="s">
        <v>16</v>
      </c>
      <c r="N411">
        <v>5</v>
      </c>
      <c r="O411" t="s">
        <v>17</v>
      </c>
      <c r="P411">
        <v>410</v>
      </c>
    </row>
    <row r="412" spans="1:16">
      <c r="A412" s="10">
        <v>25</v>
      </c>
      <c r="B412" s="37">
        <v>4</v>
      </c>
      <c r="C412" s="5">
        <v>2017</v>
      </c>
      <c r="D412" s="59">
        <v>42850</v>
      </c>
      <c r="E412" s="30">
        <v>12</v>
      </c>
      <c r="F412" s="108">
        <v>0</v>
      </c>
      <c r="G412" s="108">
        <v>2</v>
      </c>
      <c r="H412" s="108">
        <v>2</v>
      </c>
      <c r="I412" s="108">
        <v>0</v>
      </c>
      <c r="J412" s="108">
        <v>0</v>
      </c>
      <c r="K412" s="108">
        <v>0</v>
      </c>
      <c r="L412" s="108">
        <v>100</v>
      </c>
      <c r="M412" t="s">
        <v>16</v>
      </c>
      <c r="N412">
        <v>5</v>
      </c>
      <c r="O412" t="s">
        <v>17</v>
      </c>
      <c r="P412">
        <v>411</v>
      </c>
    </row>
    <row r="413" spans="1:16">
      <c r="A413" s="10">
        <v>29</v>
      </c>
      <c r="B413" s="37">
        <v>4</v>
      </c>
      <c r="C413" s="5">
        <v>2017</v>
      </c>
      <c r="D413" s="59">
        <v>42854</v>
      </c>
      <c r="E413" s="30">
        <v>9</v>
      </c>
      <c r="F413" s="108">
        <v>0</v>
      </c>
      <c r="G413" s="108">
        <v>3</v>
      </c>
      <c r="H413" s="108">
        <v>6</v>
      </c>
      <c r="I413" s="108">
        <v>0</v>
      </c>
      <c r="J413" s="108">
        <v>0</v>
      </c>
      <c r="K413" s="108">
        <v>0</v>
      </c>
      <c r="L413" s="108">
        <v>600</v>
      </c>
      <c r="M413" t="s">
        <v>16</v>
      </c>
      <c r="N413">
        <v>5</v>
      </c>
      <c r="O413" t="s">
        <v>17</v>
      </c>
      <c r="P413">
        <v>412</v>
      </c>
    </row>
    <row r="414" spans="1:16">
      <c r="A414" s="10">
        <v>10</v>
      </c>
      <c r="B414" s="37">
        <v>5</v>
      </c>
      <c r="C414" s="5">
        <v>2017</v>
      </c>
      <c r="D414" s="59">
        <v>42865</v>
      </c>
      <c r="E414" s="30">
        <v>10</v>
      </c>
      <c r="F414" s="108">
        <v>0</v>
      </c>
      <c r="G414" s="108">
        <v>10</v>
      </c>
      <c r="H414" s="108">
        <v>22</v>
      </c>
      <c r="I414" s="108">
        <v>0</v>
      </c>
      <c r="J414" s="108">
        <v>0</v>
      </c>
      <c r="K414" s="108">
        <v>0</v>
      </c>
      <c r="L414" s="108">
        <v>6000</v>
      </c>
      <c r="M414" t="s">
        <v>16</v>
      </c>
      <c r="N414">
        <v>5</v>
      </c>
      <c r="O414" t="s">
        <v>17</v>
      </c>
      <c r="P414">
        <v>413</v>
      </c>
    </row>
    <row r="415" spans="1:16">
      <c r="A415" s="10">
        <v>15</v>
      </c>
      <c r="B415" s="37">
        <v>5</v>
      </c>
      <c r="C415" s="5">
        <v>2017</v>
      </c>
      <c r="D415" s="59">
        <v>42870</v>
      </c>
      <c r="E415" s="30">
        <v>24</v>
      </c>
      <c r="F415" s="108">
        <v>0</v>
      </c>
      <c r="G415" s="108">
        <v>12</v>
      </c>
      <c r="H415" s="108">
        <v>0</v>
      </c>
      <c r="I415" s="108">
        <v>0</v>
      </c>
      <c r="J415" s="108">
        <v>0</v>
      </c>
      <c r="K415" s="108">
        <v>0</v>
      </c>
      <c r="L415" s="108">
        <v>5000</v>
      </c>
      <c r="M415" t="s">
        <v>16</v>
      </c>
      <c r="N415">
        <v>5</v>
      </c>
      <c r="O415" t="s">
        <v>17</v>
      </c>
      <c r="P415">
        <v>414</v>
      </c>
    </row>
    <row r="416" spans="1:16">
      <c r="A416" s="10">
        <v>20</v>
      </c>
      <c r="B416" s="37">
        <v>5</v>
      </c>
      <c r="C416" s="5">
        <v>2017</v>
      </c>
      <c r="D416" s="59">
        <v>42875</v>
      </c>
      <c r="E416" s="30">
        <v>28</v>
      </c>
      <c r="F416" s="108">
        <v>0</v>
      </c>
      <c r="G416" s="108">
        <v>50</v>
      </c>
      <c r="H416" s="108">
        <v>0</v>
      </c>
      <c r="I416" s="108">
        <v>0</v>
      </c>
      <c r="J416" s="108">
        <v>0</v>
      </c>
      <c r="K416" s="108">
        <v>0</v>
      </c>
      <c r="L416" s="108">
        <v>8300</v>
      </c>
      <c r="M416" t="s">
        <v>16</v>
      </c>
      <c r="N416">
        <v>5</v>
      </c>
      <c r="O416" t="s">
        <v>17</v>
      </c>
      <c r="P416">
        <v>415</v>
      </c>
    </row>
    <row r="417" spans="1:16">
      <c r="A417" s="10">
        <v>25</v>
      </c>
      <c r="B417" s="37">
        <v>5</v>
      </c>
      <c r="C417" s="5">
        <v>2017</v>
      </c>
      <c r="D417" s="59">
        <v>42880</v>
      </c>
      <c r="E417" s="30">
        <v>19</v>
      </c>
      <c r="F417" s="108">
        <v>0</v>
      </c>
      <c r="G417" s="108">
        <v>40</v>
      </c>
      <c r="H417" s="108">
        <v>0</v>
      </c>
      <c r="I417" s="108">
        <v>0</v>
      </c>
      <c r="J417" s="108">
        <v>2</v>
      </c>
      <c r="K417" s="108">
        <v>12</v>
      </c>
      <c r="L417" s="108">
        <v>2500</v>
      </c>
      <c r="M417" t="s">
        <v>16</v>
      </c>
      <c r="N417">
        <v>5</v>
      </c>
      <c r="O417" t="s">
        <v>17</v>
      </c>
      <c r="P417">
        <v>416</v>
      </c>
    </row>
    <row r="418" spans="1:16">
      <c r="A418" s="10">
        <v>30</v>
      </c>
      <c r="B418" s="37">
        <v>5</v>
      </c>
      <c r="C418" s="5">
        <v>2017</v>
      </c>
      <c r="D418" s="59">
        <v>42885</v>
      </c>
      <c r="E418" s="30">
        <v>11</v>
      </c>
      <c r="F418" s="108">
        <v>0</v>
      </c>
      <c r="G418" s="108">
        <v>90</v>
      </c>
      <c r="H418" s="108">
        <v>0</v>
      </c>
      <c r="I418" s="108">
        <v>0</v>
      </c>
      <c r="J418" s="108">
        <v>30</v>
      </c>
      <c r="K418" s="108">
        <v>800</v>
      </c>
      <c r="L418" s="108">
        <v>3600</v>
      </c>
      <c r="M418" t="s">
        <v>16</v>
      </c>
      <c r="N418">
        <v>5</v>
      </c>
      <c r="O418" t="s">
        <v>17</v>
      </c>
      <c r="P418">
        <v>417</v>
      </c>
    </row>
    <row r="419" spans="1:16">
      <c r="A419" s="10">
        <v>5</v>
      </c>
      <c r="B419" s="37">
        <v>6</v>
      </c>
      <c r="C419" s="5">
        <v>2017</v>
      </c>
      <c r="D419" s="59">
        <v>42891</v>
      </c>
      <c r="E419" s="30">
        <v>1</v>
      </c>
      <c r="F419" s="108">
        <v>0</v>
      </c>
      <c r="G419" s="108">
        <v>5</v>
      </c>
      <c r="H419" s="108">
        <v>0</v>
      </c>
      <c r="I419" s="108">
        <v>100</v>
      </c>
      <c r="J419" s="108">
        <v>300</v>
      </c>
      <c r="K419" s="108">
        <v>3100</v>
      </c>
      <c r="L419" s="108">
        <v>2100</v>
      </c>
      <c r="M419" t="s">
        <v>16</v>
      </c>
      <c r="N419">
        <v>5</v>
      </c>
      <c r="O419" t="s">
        <v>17</v>
      </c>
      <c r="P419">
        <v>418</v>
      </c>
    </row>
    <row r="420" spans="1:16">
      <c r="A420" s="10">
        <v>10</v>
      </c>
      <c r="B420" s="37">
        <v>6</v>
      </c>
      <c r="C420" s="5">
        <v>2017</v>
      </c>
      <c r="D420" s="59">
        <v>42896</v>
      </c>
      <c r="E420" s="30">
        <v>12</v>
      </c>
      <c r="F420" s="108">
        <v>0</v>
      </c>
      <c r="G420" s="108">
        <v>27</v>
      </c>
      <c r="H420" s="108">
        <v>0</v>
      </c>
      <c r="I420" s="108">
        <v>60</v>
      </c>
      <c r="J420" s="108">
        <v>800</v>
      </c>
      <c r="K420" s="108">
        <v>600</v>
      </c>
      <c r="L420" s="108">
        <v>50</v>
      </c>
      <c r="M420" t="s">
        <v>16</v>
      </c>
      <c r="N420">
        <v>5</v>
      </c>
      <c r="O420" t="s">
        <v>17</v>
      </c>
      <c r="P420">
        <v>419</v>
      </c>
    </row>
    <row r="421" spans="1:16">
      <c r="A421" s="10">
        <v>21</v>
      </c>
      <c r="B421" s="37">
        <v>6</v>
      </c>
      <c r="C421" s="5">
        <v>2017</v>
      </c>
      <c r="D421" s="59">
        <v>42907</v>
      </c>
      <c r="E421" s="30">
        <v>0</v>
      </c>
      <c r="F421" s="108">
        <v>0</v>
      </c>
      <c r="G421" s="108">
        <v>0</v>
      </c>
      <c r="H421" s="108">
        <v>0</v>
      </c>
      <c r="I421" s="108">
        <v>15</v>
      </c>
      <c r="J421" s="108">
        <v>20</v>
      </c>
      <c r="K421" s="108">
        <v>55</v>
      </c>
      <c r="L421" s="108">
        <v>40</v>
      </c>
      <c r="M421" t="s">
        <v>16</v>
      </c>
      <c r="N421">
        <v>5</v>
      </c>
      <c r="O421" t="s">
        <v>17</v>
      </c>
      <c r="P421">
        <v>420</v>
      </c>
    </row>
    <row r="422" spans="1:16">
      <c r="A422" s="10">
        <v>29</v>
      </c>
      <c r="B422" s="37">
        <v>6</v>
      </c>
      <c r="C422" s="5">
        <v>2017</v>
      </c>
      <c r="D422" s="59">
        <v>42915</v>
      </c>
      <c r="E422" s="30">
        <v>0</v>
      </c>
      <c r="F422" s="108">
        <v>0</v>
      </c>
      <c r="G422" s="108">
        <v>0</v>
      </c>
      <c r="H422" s="108">
        <v>300</v>
      </c>
      <c r="I422" s="108">
        <v>2200</v>
      </c>
      <c r="J422" s="108">
        <v>1400</v>
      </c>
      <c r="K422" s="108">
        <v>800</v>
      </c>
      <c r="L422" s="108">
        <v>1000</v>
      </c>
      <c r="M422" t="s">
        <v>16</v>
      </c>
      <c r="N422">
        <v>5</v>
      </c>
      <c r="O422" t="s">
        <v>17</v>
      </c>
      <c r="P422">
        <v>421</v>
      </c>
    </row>
    <row r="423" spans="1:16">
      <c r="A423" s="10">
        <v>11</v>
      </c>
      <c r="B423" s="37">
        <v>7</v>
      </c>
      <c r="C423" s="5">
        <v>2017</v>
      </c>
      <c r="D423" s="60">
        <v>42927</v>
      </c>
      <c r="E423" s="30">
        <v>0</v>
      </c>
      <c r="F423" s="108">
        <v>0</v>
      </c>
      <c r="G423" s="108">
        <v>0</v>
      </c>
      <c r="H423" s="108">
        <v>5</v>
      </c>
      <c r="I423" s="108">
        <v>40</v>
      </c>
      <c r="J423" s="108">
        <v>5</v>
      </c>
      <c r="K423" s="108">
        <v>0</v>
      </c>
      <c r="L423" s="108">
        <v>0</v>
      </c>
      <c r="M423" t="s">
        <v>16</v>
      </c>
      <c r="N423">
        <v>5</v>
      </c>
      <c r="O423" t="s">
        <v>17</v>
      </c>
      <c r="P423">
        <v>422</v>
      </c>
    </row>
    <row r="424" spans="1:16">
      <c r="A424" s="10">
        <v>20</v>
      </c>
      <c r="B424" s="37">
        <v>7</v>
      </c>
      <c r="C424" s="5">
        <v>2017</v>
      </c>
      <c r="D424" s="60">
        <v>42936</v>
      </c>
      <c r="E424" s="109" t="s">
        <v>18</v>
      </c>
      <c r="F424" s="109" t="s">
        <v>18</v>
      </c>
      <c r="G424" s="109" t="s">
        <v>18</v>
      </c>
      <c r="H424" s="109" t="s">
        <v>18</v>
      </c>
      <c r="I424" s="109" t="s">
        <v>18</v>
      </c>
      <c r="J424" s="109" t="s">
        <v>18</v>
      </c>
      <c r="K424" s="109" t="s">
        <v>18</v>
      </c>
      <c r="L424" s="109" t="s">
        <v>18</v>
      </c>
      <c r="M424" t="s">
        <v>16</v>
      </c>
      <c r="N424">
        <v>5</v>
      </c>
      <c r="O424" t="s">
        <v>17</v>
      </c>
      <c r="P424">
        <v>423</v>
      </c>
    </row>
    <row r="425" spans="1:16">
      <c r="A425" s="10">
        <v>31</v>
      </c>
      <c r="B425" s="37">
        <v>7</v>
      </c>
      <c r="C425" s="5">
        <v>2017</v>
      </c>
      <c r="D425" s="60">
        <v>42947</v>
      </c>
      <c r="E425" s="30">
        <v>0</v>
      </c>
      <c r="F425" s="108">
        <v>0</v>
      </c>
      <c r="G425" s="108">
        <v>0</v>
      </c>
      <c r="H425" s="108">
        <v>0</v>
      </c>
      <c r="I425" s="108">
        <v>0</v>
      </c>
      <c r="J425" s="108">
        <v>0</v>
      </c>
      <c r="K425" s="108">
        <v>0</v>
      </c>
      <c r="L425" s="108">
        <v>0</v>
      </c>
      <c r="M425" t="s">
        <v>16</v>
      </c>
      <c r="N425">
        <v>5</v>
      </c>
      <c r="O425" t="s">
        <v>17</v>
      </c>
      <c r="P425">
        <v>424</v>
      </c>
    </row>
    <row r="426" spans="1:16">
      <c r="A426" s="10">
        <v>12</v>
      </c>
      <c r="B426" s="37">
        <v>8</v>
      </c>
      <c r="C426" s="5">
        <v>2017</v>
      </c>
      <c r="D426" s="60">
        <v>42959</v>
      </c>
      <c r="E426" s="30">
        <v>0</v>
      </c>
      <c r="F426" s="108">
        <v>0</v>
      </c>
      <c r="G426" s="108">
        <v>0</v>
      </c>
      <c r="H426" s="108">
        <v>0</v>
      </c>
      <c r="I426" s="108">
        <v>0</v>
      </c>
      <c r="J426" s="108">
        <v>0</v>
      </c>
      <c r="K426" s="108">
        <v>0</v>
      </c>
      <c r="L426" s="108">
        <v>0</v>
      </c>
      <c r="M426" t="s">
        <v>16</v>
      </c>
      <c r="N426">
        <v>5</v>
      </c>
      <c r="O426" t="s">
        <v>17</v>
      </c>
      <c r="P426">
        <v>425</v>
      </c>
    </row>
    <row r="427" spans="1:16">
      <c r="A427" s="10">
        <v>22</v>
      </c>
      <c r="B427" s="37">
        <v>8</v>
      </c>
      <c r="C427" s="5">
        <v>2017</v>
      </c>
      <c r="D427" s="60">
        <v>42969</v>
      </c>
      <c r="E427" s="30">
        <v>0</v>
      </c>
      <c r="F427" s="108">
        <v>0</v>
      </c>
      <c r="G427" s="108">
        <v>0</v>
      </c>
      <c r="H427" s="108">
        <v>0</v>
      </c>
      <c r="I427" s="108">
        <v>0</v>
      </c>
      <c r="J427" s="108">
        <v>0</v>
      </c>
      <c r="K427" s="108">
        <v>0</v>
      </c>
      <c r="L427" s="108">
        <v>0</v>
      </c>
      <c r="M427" t="s">
        <v>16</v>
      </c>
      <c r="N427">
        <v>5</v>
      </c>
      <c r="O427" t="s">
        <v>17</v>
      </c>
      <c r="P427">
        <v>426</v>
      </c>
    </row>
    <row r="428" spans="1:16">
      <c r="A428" s="10">
        <v>2</v>
      </c>
      <c r="B428" s="37">
        <v>9</v>
      </c>
      <c r="C428" s="5">
        <v>2017</v>
      </c>
      <c r="D428" s="60">
        <v>42980</v>
      </c>
      <c r="E428" s="30">
        <v>0</v>
      </c>
      <c r="F428" s="108">
        <v>0</v>
      </c>
      <c r="G428" s="108">
        <v>0</v>
      </c>
      <c r="H428" s="108">
        <v>0</v>
      </c>
      <c r="I428" s="108">
        <v>0</v>
      </c>
      <c r="J428" s="108">
        <v>0</v>
      </c>
      <c r="K428" s="108">
        <v>0</v>
      </c>
      <c r="L428" s="108">
        <v>0</v>
      </c>
      <c r="M428" t="s">
        <v>16</v>
      </c>
      <c r="N428">
        <v>5</v>
      </c>
      <c r="O428" t="s">
        <v>17</v>
      </c>
      <c r="P428">
        <v>427</v>
      </c>
    </row>
    <row r="429" spans="1:16">
      <c r="A429" s="10">
        <v>12</v>
      </c>
      <c r="B429" s="37">
        <v>9</v>
      </c>
      <c r="C429" s="5">
        <v>2017</v>
      </c>
      <c r="D429" s="60">
        <v>42990</v>
      </c>
      <c r="E429" s="30">
        <v>0</v>
      </c>
      <c r="F429" s="108">
        <v>0</v>
      </c>
      <c r="G429" s="108">
        <v>0</v>
      </c>
      <c r="H429" s="108">
        <v>0</v>
      </c>
      <c r="I429" s="108">
        <v>0</v>
      </c>
      <c r="J429" s="108">
        <v>0</v>
      </c>
      <c r="K429" s="108">
        <v>0</v>
      </c>
      <c r="L429" s="108">
        <v>0</v>
      </c>
      <c r="M429" t="s">
        <v>16</v>
      </c>
      <c r="N429">
        <v>5</v>
      </c>
      <c r="O429" t="s">
        <v>17</v>
      </c>
      <c r="P429">
        <v>428</v>
      </c>
    </row>
    <row r="430" spans="1:16">
      <c r="A430" s="10">
        <v>20</v>
      </c>
      <c r="B430" s="37">
        <v>9</v>
      </c>
      <c r="C430" s="5">
        <v>2017</v>
      </c>
      <c r="D430" s="60">
        <v>42998</v>
      </c>
      <c r="E430" s="30">
        <v>0</v>
      </c>
      <c r="F430" s="108">
        <v>0</v>
      </c>
      <c r="G430" s="108">
        <v>0</v>
      </c>
      <c r="H430" s="108">
        <v>0</v>
      </c>
      <c r="I430" s="108">
        <v>0</v>
      </c>
      <c r="J430" s="108">
        <v>0</v>
      </c>
      <c r="K430" s="108">
        <v>0</v>
      </c>
      <c r="L430" s="108">
        <v>0</v>
      </c>
      <c r="M430" t="s">
        <v>16</v>
      </c>
      <c r="N430">
        <v>5</v>
      </c>
      <c r="O430" t="s">
        <v>17</v>
      </c>
      <c r="P430">
        <v>429</v>
      </c>
    </row>
    <row r="431" spans="1:16">
      <c r="A431" s="10">
        <v>30</v>
      </c>
      <c r="B431" s="37">
        <v>9</v>
      </c>
      <c r="C431" s="5">
        <v>2017</v>
      </c>
      <c r="D431" s="60">
        <v>43008</v>
      </c>
      <c r="E431" s="30">
        <v>0</v>
      </c>
      <c r="F431" s="108">
        <v>0</v>
      </c>
      <c r="G431" s="108">
        <v>0</v>
      </c>
      <c r="H431" s="108">
        <v>0</v>
      </c>
      <c r="I431" s="108">
        <v>0</v>
      </c>
      <c r="J431" s="108">
        <v>0</v>
      </c>
      <c r="K431" s="108">
        <v>0</v>
      </c>
      <c r="L431" s="108">
        <v>0</v>
      </c>
      <c r="M431" t="s">
        <v>16</v>
      </c>
      <c r="N431">
        <v>5</v>
      </c>
      <c r="O431" t="s">
        <v>17</v>
      </c>
      <c r="P431">
        <v>430</v>
      </c>
    </row>
    <row r="432" spans="1:16">
      <c r="A432" s="10">
        <v>11</v>
      </c>
      <c r="B432" s="37">
        <v>10</v>
      </c>
      <c r="C432" s="5">
        <v>2017</v>
      </c>
      <c r="D432" s="60">
        <v>43019</v>
      </c>
      <c r="E432" s="30">
        <v>0</v>
      </c>
      <c r="F432" s="108">
        <v>0</v>
      </c>
      <c r="G432" s="108">
        <v>0</v>
      </c>
      <c r="H432" s="108">
        <v>0</v>
      </c>
      <c r="I432" s="108">
        <v>0</v>
      </c>
      <c r="J432" s="108">
        <v>0</v>
      </c>
      <c r="K432" s="108">
        <v>0</v>
      </c>
      <c r="L432" s="108">
        <v>0</v>
      </c>
      <c r="M432" t="s">
        <v>16</v>
      </c>
      <c r="N432">
        <v>5</v>
      </c>
      <c r="O432" t="s">
        <v>17</v>
      </c>
      <c r="P432">
        <v>431</v>
      </c>
    </row>
    <row r="433" spans="1:16">
      <c r="A433" s="10">
        <v>22</v>
      </c>
      <c r="B433" s="37">
        <v>10</v>
      </c>
      <c r="C433" s="5">
        <v>2017</v>
      </c>
      <c r="D433" s="60">
        <v>43030</v>
      </c>
      <c r="E433" s="30">
        <v>0</v>
      </c>
      <c r="F433" s="108">
        <v>0</v>
      </c>
      <c r="G433" s="108">
        <v>0</v>
      </c>
      <c r="H433" s="108">
        <v>0</v>
      </c>
      <c r="I433" s="108">
        <v>0</v>
      </c>
      <c r="J433" s="108">
        <v>0</v>
      </c>
      <c r="K433" s="108">
        <v>0</v>
      </c>
      <c r="L433" s="108">
        <v>0</v>
      </c>
      <c r="M433" t="s">
        <v>16</v>
      </c>
      <c r="N433">
        <v>5</v>
      </c>
      <c r="O433" t="s">
        <v>17</v>
      </c>
      <c r="P433">
        <v>432</v>
      </c>
    </row>
    <row r="434" spans="1:16">
      <c r="A434" s="10">
        <v>30</v>
      </c>
      <c r="B434" s="37">
        <v>10</v>
      </c>
      <c r="C434" s="5">
        <v>2017</v>
      </c>
      <c r="D434" s="60">
        <v>43038</v>
      </c>
      <c r="E434" s="30">
        <v>0</v>
      </c>
      <c r="F434" s="108">
        <v>0</v>
      </c>
      <c r="G434" s="108">
        <v>0</v>
      </c>
      <c r="H434" s="108">
        <v>0</v>
      </c>
      <c r="I434" s="108">
        <v>0</v>
      </c>
      <c r="J434" s="108">
        <v>0</v>
      </c>
      <c r="K434" s="108">
        <v>0</v>
      </c>
      <c r="L434" s="108">
        <v>0</v>
      </c>
      <c r="M434" t="s">
        <v>16</v>
      </c>
      <c r="N434">
        <v>5</v>
      </c>
      <c r="O434" t="s">
        <v>17</v>
      </c>
      <c r="P434">
        <v>433</v>
      </c>
    </row>
    <row r="435" spans="1:16">
      <c r="A435" s="10">
        <v>9</v>
      </c>
      <c r="B435" s="37">
        <v>11</v>
      </c>
      <c r="C435" s="5">
        <v>2017</v>
      </c>
      <c r="D435" s="60">
        <v>43048</v>
      </c>
      <c r="E435" s="109" t="s">
        <v>18</v>
      </c>
      <c r="F435" s="109" t="s">
        <v>18</v>
      </c>
      <c r="G435" s="109" t="s">
        <v>18</v>
      </c>
      <c r="H435" s="109" t="s">
        <v>18</v>
      </c>
      <c r="I435" s="109" t="s">
        <v>18</v>
      </c>
      <c r="J435" s="109" t="s">
        <v>18</v>
      </c>
      <c r="K435" s="109" t="s">
        <v>18</v>
      </c>
      <c r="L435" s="109" t="s">
        <v>18</v>
      </c>
      <c r="M435" t="s">
        <v>16</v>
      </c>
      <c r="N435">
        <v>5</v>
      </c>
      <c r="O435" t="s">
        <v>17</v>
      </c>
      <c r="P435">
        <v>434</v>
      </c>
    </row>
    <row r="436" spans="1:16">
      <c r="A436" s="10">
        <v>21</v>
      </c>
      <c r="B436" s="37">
        <v>11</v>
      </c>
      <c r="C436" s="5">
        <v>2017</v>
      </c>
      <c r="D436" s="60">
        <v>43060</v>
      </c>
      <c r="E436" s="30">
        <v>0</v>
      </c>
      <c r="F436" s="108">
        <v>0</v>
      </c>
      <c r="G436" s="108">
        <v>0</v>
      </c>
      <c r="H436" s="108">
        <v>1</v>
      </c>
      <c r="I436" s="108">
        <v>0</v>
      </c>
      <c r="J436" s="108">
        <v>0</v>
      </c>
      <c r="K436" s="108">
        <v>0</v>
      </c>
      <c r="L436" s="108">
        <v>0</v>
      </c>
      <c r="M436" t="s">
        <v>16</v>
      </c>
      <c r="N436">
        <v>5</v>
      </c>
      <c r="O436" t="s">
        <v>17</v>
      </c>
      <c r="P436">
        <v>435</v>
      </c>
    </row>
    <row r="437" spans="1:16">
      <c r="A437" s="10">
        <v>30</v>
      </c>
      <c r="B437" s="37">
        <v>11</v>
      </c>
      <c r="C437" s="5">
        <v>2017</v>
      </c>
      <c r="D437" s="60">
        <v>43069</v>
      </c>
      <c r="E437" s="30">
        <v>0</v>
      </c>
      <c r="F437" s="108">
        <v>0</v>
      </c>
      <c r="G437" s="108">
        <v>0</v>
      </c>
      <c r="H437" s="108">
        <v>1</v>
      </c>
      <c r="I437" s="108">
        <v>0</v>
      </c>
      <c r="J437" s="108">
        <v>0</v>
      </c>
      <c r="K437" s="108">
        <v>0</v>
      </c>
      <c r="L437" s="108">
        <v>0</v>
      </c>
      <c r="M437" t="s">
        <v>16</v>
      </c>
      <c r="N437">
        <v>5</v>
      </c>
      <c r="O437" t="s">
        <v>17</v>
      </c>
      <c r="P437">
        <v>436</v>
      </c>
    </row>
    <row r="438" spans="1:16">
      <c r="A438" s="10">
        <v>13</v>
      </c>
      <c r="B438" s="37">
        <v>2</v>
      </c>
      <c r="C438" s="5">
        <v>2018</v>
      </c>
      <c r="D438" s="60">
        <v>43144</v>
      </c>
      <c r="E438" s="30">
        <v>1</v>
      </c>
      <c r="F438" s="108">
        <v>0</v>
      </c>
      <c r="G438" s="108">
        <v>0</v>
      </c>
      <c r="H438" s="108">
        <v>0</v>
      </c>
      <c r="I438" s="108">
        <v>0</v>
      </c>
      <c r="J438" s="108">
        <v>0</v>
      </c>
      <c r="K438" s="108">
        <v>0</v>
      </c>
      <c r="L438" s="108">
        <v>0</v>
      </c>
      <c r="M438" t="s">
        <v>16</v>
      </c>
      <c r="N438">
        <v>5</v>
      </c>
      <c r="O438" t="s">
        <v>17</v>
      </c>
      <c r="P438">
        <v>437</v>
      </c>
    </row>
    <row r="439" spans="1:16">
      <c r="A439" s="10">
        <v>20</v>
      </c>
      <c r="B439" s="37">
        <v>3</v>
      </c>
      <c r="C439" s="5">
        <v>2018</v>
      </c>
      <c r="D439" s="60">
        <v>43179</v>
      </c>
      <c r="E439" s="109" t="s">
        <v>18</v>
      </c>
      <c r="F439" s="109" t="s">
        <v>18</v>
      </c>
      <c r="G439" s="109" t="s">
        <v>18</v>
      </c>
      <c r="H439" s="109" t="s">
        <v>18</v>
      </c>
      <c r="I439" s="109" t="s">
        <v>18</v>
      </c>
      <c r="J439" s="109" t="s">
        <v>18</v>
      </c>
      <c r="K439" s="109" t="s">
        <v>18</v>
      </c>
      <c r="L439" s="109" t="s">
        <v>18</v>
      </c>
      <c r="M439" t="s">
        <v>16</v>
      </c>
      <c r="N439">
        <v>5</v>
      </c>
      <c r="O439" t="s">
        <v>17</v>
      </c>
      <c r="P439">
        <v>438</v>
      </c>
    </row>
    <row r="440" spans="1:16">
      <c r="A440" s="10">
        <v>29</v>
      </c>
      <c r="B440" s="37">
        <v>3</v>
      </c>
      <c r="C440" s="5">
        <v>2018</v>
      </c>
      <c r="D440" s="60">
        <v>43188</v>
      </c>
      <c r="E440" s="109" t="s">
        <v>18</v>
      </c>
      <c r="F440" s="109" t="s">
        <v>18</v>
      </c>
      <c r="G440" s="109" t="s">
        <v>18</v>
      </c>
      <c r="H440" s="109" t="s">
        <v>18</v>
      </c>
      <c r="I440" s="109" t="s">
        <v>18</v>
      </c>
      <c r="J440" s="109" t="s">
        <v>18</v>
      </c>
      <c r="K440" s="109" t="s">
        <v>18</v>
      </c>
      <c r="L440" s="109" t="s">
        <v>18</v>
      </c>
      <c r="M440" t="s">
        <v>16</v>
      </c>
      <c r="N440">
        <v>5</v>
      </c>
      <c r="O440" t="s">
        <v>17</v>
      </c>
      <c r="P440">
        <v>439</v>
      </c>
    </row>
    <row r="441" spans="1:16">
      <c r="A441" s="10">
        <v>18</v>
      </c>
      <c r="B441" s="37">
        <v>4</v>
      </c>
      <c r="C441" s="5">
        <v>2018</v>
      </c>
      <c r="D441" s="60">
        <v>43208</v>
      </c>
      <c r="E441" s="30">
        <v>4</v>
      </c>
      <c r="F441" s="108">
        <v>0</v>
      </c>
      <c r="G441" s="108">
        <v>0</v>
      </c>
      <c r="H441" s="108">
        <v>0</v>
      </c>
      <c r="I441" s="108">
        <v>0</v>
      </c>
      <c r="J441" s="108">
        <v>0</v>
      </c>
      <c r="K441" s="108">
        <v>0</v>
      </c>
      <c r="L441" s="108">
        <v>10</v>
      </c>
      <c r="M441" t="s">
        <v>16</v>
      </c>
      <c r="N441">
        <v>5</v>
      </c>
      <c r="O441" t="s">
        <v>17</v>
      </c>
      <c r="P441">
        <v>440</v>
      </c>
    </row>
    <row r="442" spans="1:16">
      <c r="A442" s="10">
        <v>26</v>
      </c>
      <c r="B442" s="37">
        <v>4</v>
      </c>
      <c r="C442" s="5">
        <v>2018</v>
      </c>
      <c r="D442" s="60">
        <v>43216</v>
      </c>
      <c r="E442" s="30">
        <v>3</v>
      </c>
      <c r="F442" s="108">
        <v>0</v>
      </c>
      <c r="G442" s="108">
        <v>0</v>
      </c>
      <c r="H442" s="108">
        <v>6</v>
      </c>
      <c r="I442" s="108">
        <v>0</v>
      </c>
      <c r="J442" s="108">
        <v>0</v>
      </c>
      <c r="K442" s="108">
        <v>0</v>
      </c>
      <c r="L442" s="108">
        <v>10</v>
      </c>
      <c r="M442" t="s">
        <v>16</v>
      </c>
      <c r="N442">
        <v>5</v>
      </c>
      <c r="O442" t="s">
        <v>17</v>
      </c>
      <c r="P442">
        <v>441</v>
      </c>
    </row>
    <row r="443" spans="1:16">
      <c r="A443" s="10">
        <v>12</v>
      </c>
      <c r="B443" s="37">
        <v>5</v>
      </c>
      <c r="C443" s="5">
        <v>2018</v>
      </c>
      <c r="D443" s="51">
        <v>43232</v>
      </c>
      <c r="E443" s="30">
        <v>2</v>
      </c>
      <c r="F443" s="108">
        <v>0</v>
      </c>
      <c r="G443" s="108">
        <v>70</v>
      </c>
      <c r="H443" s="108">
        <v>34</v>
      </c>
      <c r="I443" s="108">
        <v>0</v>
      </c>
      <c r="J443" s="108">
        <v>0</v>
      </c>
      <c r="K443" s="108">
        <v>1</v>
      </c>
      <c r="L443" s="108">
        <v>5000</v>
      </c>
      <c r="M443" t="s">
        <v>16</v>
      </c>
      <c r="N443">
        <v>5</v>
      </c>
      <c r="O443" t="s">
        <v>17</v>
      </c>
      <c r="P443">
        <v>442</v>
      </c>
    </row>
    <row r="444" spans="1:16">
      <c r="A444" s="10">
        <v>20</v>
      </c>
      <c r="B444" s="37">
        <v>5</v>
      </c>
      <c r="C444" s="5">
        <v>2018</v>
      </c>
      <c r="D444" s="51">
        <v>43240</v>
      </c>
      <c r="E444" s="30">
        <v>5</v>
      </c>
      <c r="F444" s="108">
        <v>0</v>
      </c>
      <c r="G444" s="108">
        <v>120</v>
      </c>
      <c r="H444" s="108">
        <v>0</v>
      </c>
      <c r="I444" s="108">
        <v>0</v>
      </c>
      <c r="J444" s="108">
        <v>100</v>
      </c>
      <c r="K444" s="108">
        <v>800</v>
      </c>
      <c r="L444" s="108">
        <v>10400</v>
      </c>
      <c r="M444" t="s">
        <v>16</v>
      </c>
      <c r="N444">
        <v>5</v>
      </c>
      <c r="O444" t="s">
        <v>17</v>
      </c>
      <c r="P444">
        <v>443</v>
      </c>
    </row>
    <row r="445" spans="1:16">
      <c r="A445" s="10">
        <v>31</v>
      </c>
      <c r="B445" s="37">
        <v>5</v>
      </c>
      <c r="C445" s="5">
        <v>2018</v>
      </c>
      <c r="D445" s="51">
        <v>43251</v>
      </c>
      <c r="E445" s="30">
        <v>0</v>
      </c>
      <c r="F445" s="108">
        <v>0</v>
      </c>
      <c r="G445" s="108">
        <v>0</v>
      </c>
      <c r="H445" s="108">
        <v>0</v>
      </c>
      <c r="I445" s="108">
        <v>4</v>
      </c>
      <c r="J445" s="108">
        <v>100</v>
      </c>
      <c r="K445" s="108">
        <v>300</v>
      </c>
      <c r="L445" s="108">
        <v>3800</v>
      </c>
      <c r="M445" t="s">
        <v>16</v>
      </c>
      <c r="N445">
        <v>5</v>
      </c>
      <c r="O445" t="s">
        <v>17</v>
      </c>
      <c r="P445">
        <v>444</v>
      </c>
    </row>
    <row r="446" spans="1:16">
      <c r="A446" s="10">
        <v>10</v>
      </c>
      <c r="B446" s="37">
        <v>6</v>
      </c>
      <c r="C446" s="5">
        <v>2018</v>
      </c>
      <c r="D446" s="51">
        <v>43261</v>
      </c>
      <c r="E446" s="30">
        <v>0</v>
      </c>
      <c r="F446" s="108">
        <v>0</v>
      </c>
      <c r="G446" s="108">
        <v>0</v>
      </c>
      <c r="H446" s="108">
        <v>0</v>
      </c>
      <c r="I446" s="108">
        <v>7</v>
      </c>
      <c r="J446" s="108">
        <v>3</v>
      </c>
      <c r="K446" s="108">
        <v>0</v>
      </c>
      <c r="L446" s="108">
        <v>0</v>
      </c>
      <c r="M446" t="s">
        <v>16</v>
      </c>
      <c r="N446">
        <v>5</v>
      </c>
      <c r="O446" t="s">
        <v>17</v>
      </c>
      <c r="P446">
        <v>445</v>
      </c>
    </row>
    <row r="447" spans="1:16">
      <c r="A447" s="10">
        <v>21</v>
      </c>
      <c r="B447" s="37">
        <v>6</v>
      </c>
      <c r="C447" s="5">
        <v>2018</v>
      </c>
      <c r="D447" s="51">
        <v>43272</v>
      </c>
      <c r="E447" s="30">
        <v>0</v>
      </c>
      <c r="F447" s="108">
        <v>0</v>
      </c>
      <c r="G447" s="108">
        <v>0</v>
      </c>
      <c r="H447" s="108">
        <v>42</v>
      </c>
      <c r="I447" s="108">
        <v>32</v>
      </c>
      <c r="J447" s="108">
        <v>2</v>
      </c>
      <c r="K447" s="108">
        <v>0</v>
      </c>
      <c r="L447" s="108">
        <v>0</v>
      </c>
      <c r="M447" t="s">
        <v>16</v>
      </c>
      <c r="N447">
        <v>5</v>
      </c>
      <c r="O447" t="s">
        <v>17</v>
      </c>
      <c r="P447">
        <v>446</v>
      </c>
    </row>
    <row r="448" spans="1:16">
      <c r="A448" s="10">
        <v>1</v>
      </c>
      <c r="B448" s="37">
        <v>7</v>
      </c>
      <c r="C448" s="5">
        <v>2018</v>
      </c>
      <c r="D448" s="51">
        <v>43282</v>
      </c>
      <c r="E448" s="30">
        <v>0</v>
      </c>
      <c r="F448" s="108">
        <v>0</v>
      </c>
      <c r="G448" s="108">
        <v>0</v>
      </c>
      <c r="H448" s="108">
        <v>1</v>
      </c>
      <c r="I448" s="108">
        <v>0</v>
      </c>
      <c r="J448" s="108">
        <v>0</v>
      </c>
      <c r="K448" s="108">
        <v>1</v>
      </c>
      <c r="L448" s="108">
        <v>0</v>
      </c>
      <c r="M448" t="s">
        <v>16</v>
      </c>
      <c r="N448">
        <v>5</v>
      </c>
      <c r="O448" t="s">
        <v>17</v>
      </c>
      <c r="P448">
        <v>447</v>
      </c>
    </row>
    <row r="449" spans="1:16">
      <c r="A449" s="10">
        <v>10</v>
      </c>
      <c r="B449" s="37">
        <v>7</v>
      </c>
      <c r="C449" s="5">
        <v>2018</v>
      </c>
      <c r="D449" s="51">
        <v>43291</v>
      </c>
      <c r="E449" s="30">
        <v>0</v>
      </c>
      <c r="F449" s="108">
        <v>0</v>
      </c>
      <c r="G449" s="108">
        <v>0</v>
      </c>
      <c r="H449" s="108">
        <v>0</v>
      </c>
      <c r="I449" s="108">
        <v>0</v>
      </c>
      <c r="J449" s="108">
        <v>0</v>
      </c>
      <c r="K449" s="108">
        <v>0</v>
      </c>
      <c r="L449" s="108">
        <v>0</v>
      </c>
      <c r="M449" t="s">
        <v>16</v>
      </c>
      <c r="N449">
        <v>5</v>
      </c>
      <c r="O449" t="s">
        <v>17</v>
      </c>
      <c r="P449">
        <v>448</v>
      </c>
    </row>
    <row r="450" spans="1:16">
      <c r="A450" s="10">
        <v>21</v>
      </c>
      <c r="B450" s="37">
        <v>7</v>
      </c>
      <c r="C450" s="5">
        <v>2018</v>
      </c>
      <c r="D450" s="51">
        <v>43302</v>
      </c>
      <c r="E450" s="30">
        <v>0</v>
      </c>
      <c r="F450" s="108">
        <v>0</v>
      </c>
      <c r="G450" s="108">
        <v>0</v>
      </c>
      <c r="H450" s="108">
        <v>0</v>
      </c>
      <c r="I450" s="108">
        <v>0</v>
      </c>
      <c r="J450" s="108">
        <v>0</v>
      </c>
      <c r="K450" s="108">
        <v>0</v>
      </c>
      <c r="L450" s="108">
        <v>0</v>
      </c>
      <c r="M450" t="s">
        <v>16</v>
      </c>
      <c r="N450">
        <v>5</v>
      </c>
      <c r="O450" t="s">
        <v>17</v>
      </c>
      <c r="P450">
        <v>449</v>
      </c>
    </row>
    <row r="451" spans="1:16">
      <c r="A451" s="10">
        <v>30</v>
      </c>
      <c r="B451" s="37">
        <v>7</v>
      </c>
      <c r="C451" s="5">
        <v>2018</v>
      </c>
      <c r="D451" s="51">
        <v>43311</v>
      </c>
      <c r="E451" s="30">
        <v>0</v>
      </c>
      <c r="F451" s="108">
        <v>0</v>
      </c>
      <c r="G451" s="108">
        <v>0</v>
      </c>
      <c r="H451" s="108">
        <v>0</v>
      </c>
      <c r="I451" s="108">
        <v>0</v>
      </c>
      <c r="J451" s="108">
        <v>0</v>
      </c>
      <c r="K451" s="108">
        <v>0</v>
      </c>
      <c r="L451" s="108">
        <v>0</v>
      </c>
      <c r="M451" t="s">
        <v>16</v>
      </c>
      <c r="N451">
        <v>5</v>
      </c>
      <c r="O451" t="s">
        <v>17</v>
      </c>
      <c r="P451">
        <v>450</v>
      </c>
    </row>
    <row r="452" spans="1:16">
      <c r="A452" s="10">
        <v>9</v>
      </c>
      <c r="B452" s="37">
        <v>8</v>
      </c>
      <c r="C452" s="5">
        <v>2018</v>
      </c>
      <c r="D452" s="51">
        <v>43321</v>
      </c>
      <c r="E452" s="30">
        <v>0</v>
      </c>
      <c r="F452" s="108">
        <v>0</v>
      </c>
      <c r="G452" s="108">
        <v>0</v>
      </c>
      <c r="H452" s="108">
        <v>0</v>
      </c>
      <c r="I452" s="108">
        <v>0</v>
      </c>
      <c r="J452" s="108">
        <v>0</v>
      </c>
      <c r="K452" s="108">
        <v>0</v>
      </c>
      <c r="L452" s="108">
        <v>0</v>
      </c>
      <c r="M452" t="s">
        <v>16</v>
      </c>
      <c r="N452">
        <v>5</v>
      </c>
      <c r="O452" t="s">
        <v>17</v>
      </c>
      <c r="P452">
        <v>451</v>
      </c>
    </row>
    <row r="453" spans="1:16">
      <c r="A453" s="10">
        <v>20</v>
      </c>
      <c r="B453" s="37">
        <v>8</v>
      </c>
      <c r="C453" s="5">
        <v>2018</v>
      </c>
      <c r="D453" s="51">
        <v>43332</v>
      </c>
      <c r="E453" s="30">
        <v>0</v>
      </c>
      <c r="F453" s="108">
        <v>0</v>
      </c>
      <c r="G453" s="108">
        <v>0</v>
      </c>
      <c r="H453" s="108">
        <v>0</v>
      </c>
      <c r="I453" s="108">
        <v>0</v>
      </c>
      <c r="J453" s="108">
        <v>0</v>
      </c>
      <c r="K453" s="108">
        <v>0</v>
      </c>
      <c r="L453" s="108">
        <v>0</v>
      </c>
      <c r="M453" t="s">
        <v>16</v>
      </c>
      <c r="N453">
        <v>5</v>
      </c>
      <c r="O453" t="s">
        <v>17</v>
      </c>
      <c r="P453">
        <v>452</v>
      </c>
    </row>
    <row r="454" spans="1:16">
      <c r="A454" s="10">
        <v>30</v>
      </c>
      <c r="B454" s="37">
        <v>8</v>
      </c>
      <c r="C454" s="5">
        <v>2018</v>
      </c>
      <c r="D454" s="51">
        <v>43342</v>
      </c>
      <c r="E454" s="30">
        <v>0</v>
      </c>
      <c r="F454" s="108">
        <v>0</v>
      </c>
      <c r="G454" s="108">
        <v>0</v>
      </c>
      <c r="H454" s="108">
        <v>0</v>
      </c>
      <c r="I454" s="108">
        <v>0</v>
      </c>
      <c r="J454" s="108">
        <v>0</v>
      </c>
      <c r="K454" s="108">
        <v>0</v>
      </c>
      <c r="L454" s="108">
        <v>0</v>
      </c>
      <c r="M454" t="s">
        <v>16</v>
      </c>
      <c r="N454">
        <v>5</v>
      </c>
      <c r="O454" t="s">
        <v>17</v>
      </c>
      <c r="P454">
        <v>453</v>
      </c>
    </row>
    <row r="455" spans="1:16">
      <c r="A455" s="10">
        <v>10</v>
      </c>
      <c r="B455" s="37">
        <v>9</v>
      </c>
      <c r="C455" s="5">
        <v>2018</v>
      </c>
      <c r="D455" s="51">
        <v>43353</v>
      </c>
      <c r="E455" s="30">
        <v>0</v>
      </c>
      <c r="F455" s="108">
        <v>0</v>
      </c>
      <c r="G455" s="108">
        <v>0</v>
      </c>
      <c r="H455" s="108">
        <v>0</v>
      </c>
      <c r="I455" s="108">
        <v>0</v>
      </c>
      <c r="J455" s="108">
        <v>0</v>
      </c>
      <c r="K455" s="108">
        <v>0</v>
      </c>
      <c r="L455" s="108">
        <v>0</v>
      </c>
      <c r="M455" t="s">
        <v>16</v>
      </c>
      <c r="N455">
        <v>5</v>
      </c>
      <c r="O455" t="s">
        <v>17</v>
      </c>
      <c r="P455">
        <v>454</v>
      </c>
    </row>
    <row r="456" spans="1:16">
      <c r="A456" s="10">
        <v>20</v>
      </c>
      <c r="B456" s="37">
        <v>9</v>
      </c>
      <c r="C456" s="5">
        <v>2018</v>
      </c>
      <c r="D456" s="51">
        <v>43363</v>
      </c>
      <c r="E456" s="30">
        <v>0</v>
      </c>
      <c r="F456" s="108">
        <v>0</v>
      </c>
      <c r="G456" s="108">
        <v>0</v>
      </c>
      <c r="H456" s="108">
        <v>0</v>
      </c>
      <c r="I456" s="108">
        <v>0</v>
      </c>
      <c r="J456" s="108">
        <v>0</v>
      </c>
      <c r="K456" s="108">
        <v>0</v>
      </c>
      <c r="L456" s="108">
        <v>0</v>
      </c>
      <c r="M456" t="s">
        <v>16</v>
      </c>
      <c r="N456">
        <v>5</v>
      </c>
      <c r="O456" t="s">
        <v>17</v>
      </c>
      <c r="P456">
        <v>455</v>
      </c>
    </row>
    <row r="457" spans="1:16">
      <c r="A457" s="10">
        <v>1</v>
      </c>
      <c r="B457" s="37">
        <v>10</v>
      </c>
      <c r="C457" s="5">
        <v>2018</v>
      </c>
      <c r="D457" s="51">
        <v>43374</v>
      </c>
      <c r="E457" s="30">
        <v>0</v>
      </c>
      <c r="F457" s="108">
        <v>0</v>
      </c>
      <c r="G457" s="108">
        <v>0</v>
      </c>
      <c r="H457" s="110">
        <v>0</v>
      </c>
      <c r="I457" s="110">
        <v>0</v>
      </c>
      <c r="J457" s="110">
        <v>0</v>
      </c>
      <c r="K457" s="110">
        <v>0</v>
      </c>
      <c r="L457" s="110">
        <v>0</v>
      </c>
      <c r="M457" t="s">
        <v>16</v>
      </c>
      <c r="N457">
        <v>5</v>
      </c>
      <c r="O457" t="s">
        <v>17</v>
      </c>
      <c r="P457">
        <v>456</v>
      </c>
    </row>
    <row r="458" spans="1:16">
      <c r="A458" s="10">
        <v>10</v>
      </c>
      <c r="B458" s="37">
        <v>10</v>
      </c>
      <c r="C458" s="5">
        <v>2018</v>
      </c>
      <c r="D458" s="51">
        <v>43383</v>
      </c>
      <c r="E458" s="30">
        <v>0</v>
      </c>
      <c r="F458" s="108">
        <v>0</v>
      </c>
      <c r="G458" s="108">
        <v>0</v>
      </c>
      <c r="H458" s="108">
        <v>0</v>
      </c>
      <c r="I458" s="108">
        <v>0</v>
      </c>
      <c r="J458" s="108">
        <v>0</v>
      </c>
      <c r="K458" s="108">
        <v>0</v>
      </c>
      <c r="L458" s="108">
        <v>0</v>
      </c>
      <c r="M458" t="s">
        <v>16</v>
      </c>
      <c r="N458">
        <v>5</v>
      </c>
      <c r="O458" t="s">
        <v>17</v>
      </c>
      <c r="P458">
        <v>457</v>
      </c>
    </row>
    <row r="459" spans="1:16">
      <c r="A459" s="10">
        <v>23</v>
      </c>
      <c r="B459" s="37">
        <v>10</v>
      </c>
      <c r="C459" s="5">
        <v>2018</v>
      </c>
      <c r="D459" s="51">
        <v>43396</v>
      </c>
      <c r="E459" s="30">
        <v>0</v>
      </c>
      <c r="F459" s="55">
        <v>0</v>
      </c>
      <c r="G459" s="55">
        <v>0</v>
      </c>
      <c r="H459" s="55">
        <v>0</v>
      </c>
      <c r="I459" s="55">
        <v>0</v>
      </c>
      <c r="J459" s="55">
        <v>0</v>
      </c>
      <c r="K459" s="55">
        <v>0</v>
      </c>
      <c r="L459" s="55">
        <v>0</v>
      </c>
      <c r="M459" t="s">
        <v>16</v>
      </c>
      <c r="N459">
        <v>5</v>
      </c>
      <c r="O459" t="s">
        <v>17</v>
      </c>
      <c r="P459">
        <v>458</v>
      </c>
    </row>
    <row r="460" spans="1:16">
      <c r="A460" s="10">
        <v>31</v>
      </c>
      <c r="B460" s="37">
        <v>10</v>
      </c>
      <c r="C460" s="5">
        <v>2018</v>
      </c>
      <c r="D460" s="51">
        <v>43404</v>
      </c>
      <c r="E460" s="30">
        <v>0</v>
      </c>
      <c r="F460" s="108">
        <v>0</v>
      </c>
      <c r="G460" s="108">
        <v>0</v>
      </c>
      <c r="H460" s="108">
        <v>0</v>
      </c>
      <c r="I460" s="108">
        <v>0</v>
      </c>
      <c r="J460" s="108">
        <v>0</v>
      </c>
      <c r="K460" s="108">
        <v>0</v>
      </c>
      <c r="L460" s="108">
        <v>0</v>
      </c>
      <c r="M460" t="s">
        <v>16</v>
      </c>
      <c r="N460">
        <v>5</v>
      </c>
      <c r="O460" t="s">
        <v>17</v>
      </c>
      <c r="P460">
        <v>459</v>
      </c>
    </row>
    <row r="461" spans="1:16">
      <c r="A461" s="10">
        <v>10</v>
      </c>
      <c r="B461" s="37">
        <v>11</v>
      </c>
      <c r="C461" s="5">
        <v>2018</v>
      </c>
      <c r="D461" s="51">
        <v>43414</v>
      </c>
      <c r="E461" s="30">
        <v>0</v>
      </c>
      <c r="F461" s="108">
        <v>0</v>
      </c>
      <c r="G461" s="108">
        <v>0</v>
      </c>
      <c r="H461" s="108">
        <v>0</v>
      </c>
      <c r="I461" s="108">
        <v>0</v>
      </c>
      <c r="J461" s="108">
        <v>0</v>
      </c>
      <c r="K461" s="108">
        <v>0</v>
      </c>
      <c r="L461" s="108">
        <v>0</v>
      </c>
      <c r="M461" t="s">
        <v>16</v>
      </c>
      <c r="N461">
        <v>5</v>
      </c>
      <c r="O461" t="s">
        <v>17</v>
      </c>
      <c r="P461">
        <v>460</v>
      </c>
    </row>
    <row r="462" spans="1:16">
      <c r="A462" s="10">
        <v>20</v>
      </c>
      <c r="B462" s="37">
        <v>11</v>
      </c>
      <c r="C462" s="5">
        <v>2018</v>
      </c>
      <c r="D462" s="51">
        <v>43424</v>
      </c>
      <c r="E462" s="30">
        <v>0</v>
      </c>
      <c r="F462" s="108">
        <v>0</v>
      </c>
      <c r="G462" s="108">
        <v>0</v>
      </c>
      <c r="H462" s="108">
        <v>0</v>
      </c>
      <c r="I462" s="108">
        <v>0</v>
      </c>
      <c r="J462" s="108">
        <v>0</v>
      </c>
      <c r="K462" s="108">
        <v>0</v>
      </c>
      <c r="L462" s="108">
        <v>0</v>
      </c>
      <c r="M462" t="s">
        <v>16</v>
      </c>
      <c r="N462">
        <v>5</v>
      </c>
      <c r="O462" t="s">
        <v>17</v>
      </c>
      <c r="P462">
        <v>461</v>
      </c>
    </row>
    <row r="463" spans="1:16">
      <c r="A463" s="10">
        <v>11</v>
      </c>
      <c r="B463" s="37">
        <v>2</v>
      </c>
      <c r="C463" s="5">
        <v>2019</v>
      </c>
      <c r="D463" s="51">
        <v>43507</v>
      </c>
      <c r="E463" s="30">
        <v>1</v>
      </c>
      <c r="F463" s="108">
        <v>0</v>
      </c>
      <c r="G463" s="108">
        <v>0</v>
      </c>
      <c r="H463" s="108">
        <v>0</v>
      </c>
      <c r="I463" s="108">
        <v>0</v>
      </c>
      <c r="J463" s="108">
        <v>0</v>
      </c>
      <c r="K463" s="108">
        <v>0</v>
      </c>
      <c r="L463" s="108">
        <v>0</v>
      </c>
      <c r="M463" t="s">
        <v>16</v>
      </c>
      <c r="N463">
        <v>5</v>
      </c>
      <c r="O463" t="s">
        <v>17</v>
      </c>
      <c r="P463">
        <v>462</v>
      </c>
    </row>
    <row r="464" spans="1:16">
      <c r="A464" s="10">
        <v>14</v>
      </c>
      <c r="B464" s="37">
        <v>3</v>
      </c>
      <c r="C464" s="5">
        <v>2019</v>
      </c>
      <c r="D464" s="51">
        <v>43538</v>
      </c>
      <c r="E464" s="30">
        <v>0</v>
      </c>
      <c r="F464" s="108">
        <v>0</v>
      </c>
      <c r="G464" s="108">
        <v>0</v>
      </c>
      <c r="H464" s="108">
        <v>0</v>
      </c>
      <c r="I464" s="108">
        <v>0</v>
      </c>
      <c r="J464" s="108">
        <v>0</v>
      </c>
      <c r="K464" s="108">
        <v>0</v>
      </c>
      <c r="L464" s="108">
        <v>0</v>
      </c>
      <c r="M464" t="s">
        <v>16</v>
      </c>
      <c r="N464">
        <v>5</v>
      </c>
      <c r="O464" t="s">
        <v>17</v>
      </c>
      <c r="P464">
        <v>463</v>
      </c>
    </row>
    <row r="465" spans="1:16">
      <c r="A465" s="10">
        <v>22</v>
      </c>
      <c r="B465" s="37">
        <v>3</v>
      </c>
      <c r="C465" s="5">
        <v>2019</v>
      </c>
      <c r="D465" s="51">
        <v>43546</v>
      </c>
      <c r="E465" s="30">
        <v>3</v>
      </c>
      <c r="F465" s="108">
        <v>0</v>
      </c>
      <c r="G465" s="108">
        <v>0</v>
      </c>
      <c r="H465" s="108">
        <v>0</v>
      </c>
      <c r="I465" s="108">
        <v>0</v>
      </c>
      <c r="J465" s="108">
        <v>0</v>
      </c>
      <c r="K465" s="108">
        <v>0</v>
      </c>
      <c r="L465" s="108">
        <v>0</v>
      </c>
      <c r="M465" t="s">
        <v>16</v>
      </c>
      <c r="N465">
        <v>5</v>
      </c>
      <c r="O465" t="s">
        <v>17</v>
      </c>
      <c r="P465">
        <v>464</v>
      </c>
    </row>
    <row r="466" spans="1:16">
      <c r="A466" s="10">
        <v>30</v>
      </c>
      <c r="B466" s="37">
        <v>3</v>
      </c>
      <c r="C466" s="5">
        <v>2019</v>
      </c>
      <c r="D466" s="51">
        <v>43554</v>
      </c>
      <c r="E466" s="30">
        <v>1</v>
      </c>
      <c r="F466" s="108">
        <v>0</v>
      </c>
      <c r="G466" s="108">
        <v>0</v>
      </c>
      <c r="H466" s="108">
        <v>0</v>
      </c>
      <c r="I466" s="108">
        <v>0</v>
      </c>
      <c r="J466" s="108">
        <v>0</v>
      </c>
      <c r="K466" s="108">
        <v>0</v>
      </c>
      <c r="L466" s="108">
        <v>0</v>
      </c>
      <c r="M466" t="s">
        <v>16</v>
      </c>
      <c r="N466">
        <v>5</v>
      </c>
      <c r="O466" t="s">
        <v>17</v>
      </c>
      <c r="P466">
        <v>465</v>
      </c>
    </row>
    <row r="467" spans="1:16">
      <c r="A467" s="10">
        <v>10</v>
      </c>
      <c r="B467" s="37">
        <v>4</v>
      </c>
      <c r="C467" s="5">
        <v>2019</v>
      </c>
      <c r="D467" s="51">
        <v>43565</v>
      </c>
      <c r="E467" s="30">
        <v>2</v>
      </c>
      <c r="F467" s="108">
        <v>0</v>
      </c>
      <c r="G467" s="108">
        <v>0</v>
      </c>
      <c r="H467" s="108">
        <v>1</v>
      </c>
      <c r="I467" s="108">
        <v>0</v>
      </c>
      <c r="J467" s="108">
        <v>0</v>
      </c>
      <c r="K467" s="108">
        <v>0</v>
      </c>
      <c r="L467" s="108">
        <v>0</v>
      </c>
      <c r="M467" t="s">
        <v>16</v>
      </c>
      <c r="N467">
        <v>5</v>
      </c>
      <c r="O467" t="s">
        <v>17</v>
      </c>
      <c r="P467">
        <v>466</v>
      </c>
    </row>
    <row r="468" spans="1:16">
      <c r="A468" s="10">
        <v>18</v>
      </c>
      <c r="B468" s="37">
        <v>4</v>
      </c>
      <c r="C468" s="5">
        <v>2019</v>
      </c>
      <c r="D468" s="51">
        <v>43573</v>
      </c>
      <c r="E468" s="30">
        <v>1</v>
      </c>
      <c r="F468" s="108">
        <v>0</v>
      </c>
      <c r="G468" s="108">
        <v>0</v>
      </c>
      <c r="H468" s="108">
        <v>0</v>
      </c>
      <c r="I468" s="108">
        <v>0</v>
      </c>
      <c r="J468" s="108">
        <v>0</v>
      </c>
      <c r="K468" s="108">
        <v>0</v>
      </c>
      <c r="L468" s="108">
        <v>0</v>
      </c>
      <c r="M468" t="s">
        <v>16</v>
      </c>
      <c r="N468">
        <v>5</v>
      </c>
      <c r="O468" t="s">
        <v>17</v>
      </c>
      <c r="P468">
        <v>467</v>
      </c>
    </row>
    <row r="469" spans="1:16">
      <c r="A469" s="10">
        <v>14</v>
      </c>
      <c r="B469" s="37">
        <v>5</v>
      </c>
      <c r="C469" s="5">
        <v>2019</v>
      </c>
      <c r="D469" s="51">
        <v>43599</v>
      </c>
      <c r="E469" s="30">
        <v>3</v>
      </c>
      <c r="F469" s="108">
        <v>0</v>
      </c>
      <c r="G469" s="108">
        <v>40</v>
      </c>
      <c r="H469" s="108">
        <v>3</v>
      </c>
      <c r="I469" s="108">
        <v>0</v>
      </c>
      <c r="J469" s="108">
        <v>0</v>
      </c>
      <c r="K469" s="108">
        <v>0</v>
      </c>
      <c r="L469" s="108">
        <v>1100</v>
      </c>
      <c r="M469" t="s">
        <v>16</v>
      </c>
      <c r="N469">
        <v>5</v>
      </c>
      <c r="O469" t="s">
        <v>17</v>
      </c>
      <c r="P469">
        <v>468</v>
      </c>
    </row>
    <row r="470" spans="1:16">
      <c r="A470" s="10">
        <v>21</v>
      </c>
      <c r="B470" s="37">
        <v>5</v>
      </c>
      <c r="C470" s="5">
        <v>2019</v>
      </c>
      <c r="D470" s="51">
        <v>43606</v>
      </c>
      <c r="E470" s="30">
        <v>1</v>
      </c>
      <c r="F470" s="108">
        <v>0</v>
      </c>
      <c r="G470" s="108">
        <v>158</v>
      </c>
      <c r="H470" s="108">
        <v>1</v>
      </c>
      <c r="I470" s="108">
        <v>0</v>
      </c>
      <c r="J470" s="108">
        <v>0</v>
      </c>
      <c r="K470" s="108">
        <v>60</v>
      </c>
      <c r="L470" s="108">
        <v>5100</v>
      </c>
      <c r="M470" t="s">
        <v>16</v>
      </c>
      <c r="N470">
        <v>5</v>
      </c>
      <c r="O470" t="s">
        <v>17</v>
      </c>
      <c r="P470">
        <v>469</v>
      </c>
    </row>
    <row r="471" spans="1:16">
      <c r="A471" s="10">
        <v>2</v>
      </c>
      <c r="B471" s="37">
        <v>6</v>
      </c>
      <c r="C471" s="5">
        <v>2019</v>
      </c>
      <c r="D471" s="51">
        <v>43618</v>
      </c>
      <c r="E471" s="30">
        <v>4</v>
      </c>
      <c r="F471" s="108">
        <v>0</v>
      </c>
      <c r="G471" s="108">
        <v>96</v>
      </c>
      <c r="H471" s="108">
        <v>0</v>
      </c>
      <c r="I471" s="108">
        <v>0</v>
      </c>
      <c r="J471" s="108">
        <v>200</v>
      </c>
      <c r="K471" s="108">
        <v>200</v>
      </c>
      <c r="L471" s="108">
        <v>60</v>
      </c>
      <c r="M471" t="s">
        <v>16</v>
      </c>
      <c r="N471">
        <v>5</v>
      </c>
      <c r="O471" t="s">
        <v>17</v>
      </c>
      <c r="P471">
        <v>470</v>
      </c>
    </row>
    <row r="472" spans="1:16">
      <c r="A472" s="10">
        <v>10</v>
      </c>
      <c r="B472" s="37">
        <v>6</v>
      </c>
      <c r="C472" s="5">
        <v>2019</v>
      </c>
      <c r="D472" s="51">
        <v>43626</v>
      </c>
      <c r="E472" s="30">
        <v>2</v>
      </c>
      <c r="F472" s="108">
        <v>0</v>
      </c>
      <c r="G472" s="108">
        <v>14</v>
      </c>
      <c r="H472" s="108">
        <v>0</v>
      </c>
      <c r="I472" s="108">
        <v>30</v>
      </c>
      <c r="J472" s="108">
        <v>30</v>
      </c>
      <c r="K472" s="108">
        <v>10</v>
      </c>
      <c r="L472" s="108">
        <v>0</v>
      </c>
      <c r="M472" t="s">
        <v>16</v>
      </c>
      <c r="N472">
        <v>5</v>
      </c>
      <c r="O472" t="s">
        <v>17</v>
      </c>
      <c r="P472">
        <v>471</v>
      </c>
    </row>
    <row r="473" spans="1:16">
      <c r="A473" s="10">
        <v>18</v>
      </c>
      <c r="B473" s="37">
        <v>6</v>
      </c>
      <c r="C473" s="5">
        <v>2019</v>
      </c>
      <c r="D473" s="51">
        <v>43634</v>
      </c>
      <c r="E473" s="30">
        <v>0</v>
      </c>
      <c r="F473" s="108">
        <v>0</v>
      </c>
      <c r="G473" s="108">
        <v>0</v>
      </c>
      <c r="H473" s="108">
        <v>0</v>
      </c>
      <c r="I473" s="108">
        <v>0</v>
      </c>
      <c r="J473" s="108">
        <v>1</v>
      </c>
      <c r="K473" s="108">
        <v>0</v>
      </c>
      <c r="L473" s="108">
        <v>0</v>
      </c>
      <c r="M473" t="s">
        <v>16</v>
      </c>
      <c r="N473">
        <v>5</v>
      </c>
      <c r="O473" t="s">
        <v>17</v>
      </c>
      <c r="P473">
        <v>472</v>
      </c>
    </row>
    <row r="474" spans="1:16">
      <c r="A474" s="10">
        <v>29</v>
      </c>
      <c r="B474" s="37">
        <v>6</v>
      </c>
      <c r="C474" s="5">
        <v>2019</v>
      </c>
      <c r="D474" s="51">
        <v>43645</v>
      </c>
      <c r="E474" s="30">
        <v>0</v>
      </c>
      <c r="F474" s="108">
        <v>0</v>
      </c>
      <c r="G474" s="108">
        <v>0</v>
      </c>
      <c r="H474" s="108">
        <v>0</v>
      </c>
      <c r="I474" s="108">
        <v>0</v>
      </c>
      <c r="J474" s="108">
        <v>0</v>
      </c>
      <c r="K474" s="108">
        <v>0</v>
      </c>
      <c r="L474" s="108">
        <v>0</v>
      </c>
      <c r="M474" t="s">
        <v>16</v>
      </c>
      <c r="N474">
        <v>5</v>
      </c>
      <c r="O474" t="s">
        <v>17</v>
      </c>
      <c r="P474">
        <v>473</v>
      </c>
    </row>
    <row r="475" spans="1:16">
      <c r="A475" s="10">
        <v>9</v>
      </c>
      <c r="B475" s="37">
        <v>7</v>
      </c>
      <c r="C475" s="5">
        <v>2019</v>
      </c>
      <c r="D475" s="51">
        <v>43655</v>
      </c>
      <c r="E475" s="30">
        <v>0</v>
      </c>
      <c r="F475" s="108">
        <v>0</v>
      </c>
      <c r="G475" s="108">
        <v>0</v>
      </c>
      <c r="H475" s="108">
        <v>0</v>
      </c>
      <c r="I475" s="108">
        <v>0</v>
      </c>
      <c r="J475" s="108">
        <v>0</v>
      </c>
      <c r="K475" s="108">
        <v>0</v>
      </c>
      <c r="L475" s="108">
        <v>0</v>
      </c>
      <c r="M475" t="s">
        <v>16</v>
      </c>
      <c r="N475">
        <v>5</v>
      </c>
      <c r="O475" t="s">
        <v>17</v>
      </c>
      <c r="P475">
        <v>474</v>
      </c>
    </row>
    <row r="476" spans="1:16">
      <c r="A476" s="10">
        <v>20</v>
      </c>
      <c r="B476" s="37">
        <v>7</v>
      </c>
      <c r="C476" s="5">
        <v>2019</v>
      </c>
      <c r="D476" s="51">
        <v>43666</v>
      </c>
      <c r="E476" s="30">
        <v>0</v>
      </c>
      <c r="F476" s="108">
        <v>0</v>
      </c>
      <c r="G476" s="108">
        <v>0</v>
      </c>
      <c r="H476" s="108">
        <v>0</v>
      </c>
      <c r="I476" s="108">
        <v>0</v>
      </c>
      <c r="J476" s="108">
        <v>0</v>
      </c>
      <c r="K476" s="108">
        <v>0</v>
      </c>
      <c r="L476" s="108">
        <v>0</v>
      </c>
      <c r="M476" t="s">
        <v>16</v>
      </c>
      <c r="N476">
        <v>5</v>
      </c>
      <c r="O476" t="s">
        <v>17</v>
      </c>
      <c r="P476">
        <v>475</v>
      </c>
    </row>
    <row r="477" spans="1:16">
      <c r="A477" s="10">
        <v>1</v>
      </c>
      <c r="B477" s="37">
        <v>8</v>
      </c>
      <c r="C477" s="5">
        <v>2019</v>
      </c>
      <c r="D477" s="51">
        <v>43678</v>
      </c>
      <c r="E477" s="30">
        <v>0</v>
      </c>
      <c r="F477" s="108">
        <v>0</v>
      </c>
      <c r="G477" s="108">
        <v>0</v>
      </c>
      <c r="H477" s="108">
        <v>0</v>
      </c>
      <c r="I477" s="108">
        <v>0</v>
      </c>
      <c r="J477" s="108">
        <v>0</v>
      </c>
      <c r="K477" s="108">
        <v>0</v>
      </c>
      <c r="L477" s="108">
        <v>0</v>
      </c>
      <c r="M477" t="s">
        <v>16</v>
      </c>
      <c r="N477">
        <v>5</v>
      </c>
      <c r="O477" t="s">
        <v>17</v>
      </c>
      <c r="P477">
        <v>476</v>
      </c>
    </row>
    <row r="478" spans="1:16">
      <c r="A478" s="10">
        <v>10</v>
      </c>
      <c r="B478" s="37">
        <v>8</v>
      </c>
      <c r="C478" s="5">
        <v>2019</v>
      </c>
      <c r="D478" s="51">
        <v>43687</v>
      </c>
      <c r="E478" s="30">
        <v>0</v>
      </c>
      <c r="F478" s="108">
        <v>0</v>
      </c>
      <c r="G478" s="108">
        <v>0</v>
      </c>
      <c r="H478" s="108">
        <v>0</v>
      </c>
      <c r="I478" s="108">
        <v>0</v>
      </c>
      <c r="J478" s="108">
        <v>0</v>
      </c>
      <c r="K478" s="108">
        <v>0</v>
      </c>
      <c r="L478" s="108">
        <v>0</v>
      </c>
      <c r="M478" t="s">
        <v>16</v>
      </c>
      <c r="N478">
        <v>5</v>
      </c>
      <c r="O478" t="s">
        <v>17</v>
      </c>
      <c r="P478">
        <v>477</v>
      </c>
    </row>
    <row r="479" spans="1:16">
      <c r="A479" s="10">
        <v>20</v>
      </c>
      <c r="B479" s="37">
        <v>8</v>
      </c>
      <c r="C479" s="5">
        <v>2019</v>
      </c>
      <c r="D479" s="51">
        <v>43697</v>
      </c>
      <c r="E479" s="30">
        <v>0</v>
      </c>
      <c r="F479" s="108">
        <v>0</v>
      </c>
      <c r="G479" s="108">
        <v>0</v>
      </c>
      <c r="H479" s="108">
        <v>0</v>
      </c>
      <c r="I479" s="108">
        <v>0</v>
      </c>
      <c r="J479" s="108">
        <v>0</v>
      </c>
      <c r="K479" s="108">
        <v>0</v>
      </c>
      <c r="L479" s="108">
        <v>0</v>
      </c>
      <c r="M479" t="s">
        <v>16</v>
      </c>
      <c r="N479">
        <v>5</v>
      </c>
      <c r="O479" t="s">
        <v>17</v>
      </c>
      <c r="P479">
        <v>478</v>
      </c>
    </row>
    <row r="480" spans="1:16">
      <c r="A480" s="10">
        <v>31</v>
      </c>
      <c r="B480" s="37">
        <v>8</v>
      </c>
      <c r="C480" s="5">
        <v>2019</v>
      </c>
      <c r="D480" s="51">
        <v>43708</v>
      </c>
      <c r="E480" s="30">
        <v>0</v>
      </c>
      <c r="F480" s="108">
        <v>0</v>
      </c>
      <c r="G480" s="108">
        <v>0</v>
      </c>
      <c r="H480" s="108">
        <v>0</v>
      </c>
      <c r="I480" s="108">
        <v>0</v>
      </c>
      <c r="J480" s="108">
        <v>0</v>
      </c>
      <c r="K480" s="108">
        <v>0</v>
      </c>
      <c r="L480" s="108">
        <v>0</v>
      </c>
      <c r="M480" t="s">
        <v>16</v>
      </c>
      <c r="N480">
        <v>5</v>
      </c>
      <c r="O480" t="s">
        <v>17</v>
      </c>
      <c r="P480">
        <v>479</v>
      </c>
    </row>
    <row r="481" spans="1:16">
      <c r="A481" s="10">
        <v>10</v>
      </c>
      <c r="B481" s="37">
        <v>9</v>
      </c>
      <c r="C481" s="5">
        <v>2019</v>
      </c>
      <c r="D481" s="51">
        <v>43718</v>
      </c>
      <c r="E481" s="30">
        <v>0</v>
      </c>
      <c r="F481" s="108">
        <v>0</v>
      </c>
      <c r="G481" s="108">
        <v>0</v>
      </c>
      <c r="H481" s="108">
        <v>0</v>
      </c>
      <c r="I481" s="108">
        <v>0</v>
      </c>
      <c r="J481" s="108">
        <v>0</v>
      </c>
      <c r="K481" s="108">
        <v>0</v>
      </c>
      <c r="L481" s="108">
        <v>0</v>
      </c>
      <c r="M481" t="s">
        <v>16</v>
      </c>
      <c r="N481">
        <v>5</v>
      </c>
      <c r="O481" t="s">
        <v>17</v>
      </c>
      <c r="P481">
        <v>480</v>
      </c>
    </row>
    <row r="482" spans="1:16">
      <c r="A482" s="10">
        <v>21</v>
      </c>
      <c r="B482" s="37">
        <v>9</v>
      </c>
      <c r="C482" s="5">
        <v>2019</v>
      </c>
      <c r="D482" s="51">
        <v>43729</v>
      </c>
      <c r="E482" s="30">
        <v>0</v>
      </c>
      <c r="F482" s="108">
        <v>0</v>
      </c>
      <c r="G482" s="108">
        <v>0</v>
      </c>
      <c r="H482" s="108">
        <v>0</v>
      </c>
      <c r="I482" s="108">
        <v>0</v>
      </c>
      <c r="J482" s="108">
        <v>0</v>
      </c>
      <c r="K482" s="108">
        <v>0</v>
      </c>
      <c r="L482" s="108">
        <v>0</v>
      </c>
      <c r="M482" t="s">
        <v>16</v>
      </c>
      <c r="N482">
        <v>5</v>
      </c>
      <c r="O482" t="s">
        <v>17</v>
      </c>
      <c r="P482">
        <v>481</v>
      </c>
    </row>
    <row r="483" spans="1:16">
      <c r="A483" s="10">
        <v>3</v>
      </c>
      <c r="B483" s="37">
        <v>10</v>
      </c>
      <c r="C483" s="5">
        <v>2019</v>
      </c>
      <c r="D483" s="51">
        <v>43741</v>
      </c>
      <c r="E483" s="55">
        <v>0</v>
      </c>
      <c r="F483" s="55">
        <v>0</v>
      </c>
      <c r="G483" s="55">
        <v>0</v>
      </c>
      <c r="H483" s="55">
        <v>0</v>
      </c>
      <c r="I483" s="55">
        <v>0</v>
      </c>
      <c r="J483" s="55">
        <v>0</v>
      </c>
      <c r="K483" s="55">
        <v>0</v>
      </c>
      <c r="L483" s="55">
        <v>0</v>
      </c>
      <c r="M483" t="s">
        <v>16</v>
      </c>
      <c r="N483">
        <v>5</v>
      </c>
      <c r="O483" t="s">
        <v>17</v>
      </c>
      <c r="P483">
        <v>482</v>
      </c>
    </row>
    <row r="484" spans="1:16">
      <c r="A484" s="10">
        <v>10</v>
      </c>
      <c r="B484" s="37">
        <v>10</v>
      </c>
      <c r="C484" s="5">
        <v>2019</v>
      </c>
      <c r="D484" s="51">
        <v>43748</v>
      </c>
      <c r="E484" s="30">
        <v>0</v>
      </c>
      <c r="F484" s="108">
        <v>0</v>
      </c>
      <c r="G484" s="108">
        <v>0</v>
      </c>
      <c r="H484" s="108">
        <v>0</v>
      </c>
      <c r="I484" s="108">
        <v>0</v>
      </c>
      <c r="J484" s="108">
        <v>0</v>
      </c>
      <c r="K484" s="108">
        <v>0</v>
      </c>
      <c r="L484" s="108">
        <v>0</v>
      </c>
      <c r="M484" t="s">
        <v>16</v>
      </c>
      <c r="N484">
        <v>5</v>
      </c>
      <c r="O484" t="s">
        <v>17</v>
      </c>
      <c r="P484">
        <v>483</v>
      </c>
    </row>
    <row r="485" spans="1:16">
      <c r="A485" s="10">
        <v>21</v>
      </c>
      <c r="B485" s="37">
        <v>10</v>
      </c>
      <c r="C485" s="5">
        <v>2019</v>
      </c>
      <c r="D485" s="51">
        <v>43759</v>
      </c>
      <c r="E485" s="30">
        <v>0</v>
      </c>
      <c r="F485" s="108">
        <v>0</v>
      </c>
      <c r="G485" s="108">
        <v>0</v>
      </c>
      <c r="H485" s="108">
        <v>0</v>
      </c>
      <c r="I485" s="108">
        <v>0</v>
      </c>
      <c r="J485" s="108">
        <v>0</v>
      </c>
      <c r="K485" s="108">
        <v>0</v>
      </c>
      <c r="L485" s="108">
        <v>0</v>
      </c>
      <c r="M485" t="s">
        <v>16</v>
      </c>
      <c r="N485">
        <v>5</v>
      </c>
      <c r="O485" t="s">
        <v>17</v>
      </c>
      <c r="P485">
        <v>484</v>
      </c>
    </row>
    <row r="486" ht="15.15" spans="1:16">
      <c r="A486" s="10">
        <v>29</v>
      </c>
      <c r="B486" s="37">
        <v>10</v>
      </c>
      <c r="C486" s="5">
        <v>2019</v>
      </c>
      <c r="D486" s="51">
        <v>43767</v>
      </c>
      <c r="E486" s="109" t="s">
        <v>18</v>
      </c>
      <c r="F486" s="109" t="s">
        <v>18</v>
      </c>
      <c r="G486" s="109" t="s">
        <v>18</v>
      </c>
      <c r="H486" s="109" t="s">
        <v>18</v>
      </c>
      <c r="I486" s="109" t="s">
        <v>18</v>
      </c>
      <c r="J486" s="109" t="s">
        <v>18</v>
      </c>
      <c r="K486" s="109" t="s">
        <v>18</v>
      </c>
      <c r="L486" s="109" t="s">
        <v>18</v>
      </c>
      <c r="M486" t="s">
        <v>16</v>
      </c>
      <c r="N486">
        <v>5</v>
      </c>
      <c r="O486" t="s">
        <v>17</v>
      </c>
      <c r="P486">
        <v>485</v>
      </c>
    </row>
    <row r="487" spans="1:16">
      <c r="A487" s="1">
        <v>20</v>
      </c>
      <c r="B487" s="2">
        <v>6</v>
      </c>
      <c r="C487" s="3">
        <v>1998</v>
      </c>
      <c r="D487" s="4">
        <v>35966</v>
      </c>
      <c r="E487" s="111">
        <v>1</v>
      </c>
      <c r="F487" s="111">
        <v>0</v>
      </c>
      <c r="G487" s="111">
        <v>9</v>
      </c>
      <c r="H487" s="111">
        <v>0</v>
      </c>
      <c r="I487" s="111">
        <v>5</v>
      </c>
      <c r="J487" s="111">
        <v>2</v>
      </c>
      <c r="K487" s="111">
        <v>0</v>
      </c>
      <c r="L487" s="111">
        <v>13</v>
      </c>
      <c r="M487" t="s">
        <v>20</v>
      </c>
      <c r="N487" s="61">
        <f>35/2</f>
        <v>17.5</v>
      </c>
      <c r="O487" t="s">
        <v>17</v>
      </c>
      <c r="P487">
        <v>486</v>
      </c>
    </row>
    <row r="488" spans="1:16">
      <c r="A488" s="1">
        <v>30</v>
      </c>
      <c r="B488" s="2">
        <v>6</v>
      </c>
      <c r="C488" s="5">
        <v>1998</v>
      </c>
      <c r="D488" s="6">
        <v>35976</v>
      </c>
      <c r="E488" s="111">
        <v>0</v>
      </c>
      <c r="F488" s="111">
        <v>0</v>
      </c>
      <c r="G488" s="111">
        <v>0</v>
      </c>
      <c r="H488" s="111">
        <v>12</v>
      </c>
      <c r="I488" s="111">
        <v>110</v>
      </c>
      <c r="J488" s="111">
        <v>28</v>
      </c>
      <c r="K488" s="111">
        <v>1</v>
      </c>
      <c r="L488" s="111">
        <v>35</v>
      </c>
      <c r="M488" t="s">
        <v>20</v>
      </c>
      <c r="N488" s="61">
        <f t="shared" ref="N488:N497" si="0">35/2</f>
        <v>17.5</v>
      </c>
      <c r="O488" t="s">
        <v>17</v>
      </c>
      <c r="P488">
        <v>487</v>
      </c>
    </row>
    <row r="489" spans="1:16">
      <c r="A489" s="1">
        <v>9</v>
      </c>
      <c r="B489" s="2">
        <v>7</v>
      </c>
      <c r="C489" s="5">
        <v>1998</v>
      </c>
      <c r="D489" s="6">
        <v>35985</v>
      </c>
      <c r="E489" s="111">
        <v>0</v>
      </c>
      <c r="F489" s="111">
        <v>0</v>
      </c>
      <c r="G489" s="111">
        <v>0</v>
      </c>
      <c r="H489" s="111">
        <v>1</v>
      </c>
      <c r="I489" s="111">
        <v>22</v>
      </c>
      <c r="J489" s="111">
        <v>25</v>
      </c>
      <c r="K489" s="111">
        <v>0</v>
      </c>
      <c r="L489" s="111">
        <v>7</v>
      </c>
      <c r="M489" t="s">
        <v>20</v>
      </c>
      <c r="N489" s="61">
        <f t="shared" si="0"/>
        <v>17.5</v>
      </c>
      <c r="O489" t="s">
        <v>17</v>
      </c>
      <c r="P489">
        <v>488</v>
      </c>
    </row>
    <row r="490" spans="1:16">
      <c r="A490" s="1">
        <v>20</v>
      </c>
      <c r="B490" s="2">
        <v>7</v>
      </c>
      <c r="C490" s="5">
        <v>1998</v>
      </c>
      <c r="D490" s="6">
        <v>35996</v>
      </c>
      <c r="E490" s="111">
        <v>0</v>
      </c>
      <c r="F490" s="111">
        <v>0</v>
      </c>
      <c r="G490" s="111">
        <v>0</v>
      </c>
      <c r="H490" s="111">
        <v>0</v>
      </c>
      <c r="I490" s="111">
        <v>9</v>
      </c>
      <c r="J490" s="111">
        <v>1</v>
      </c>
      <c r="K490" s="111">
        <v>0</v>
      </c>
      <c r="L490" s="111">
        <v>0</v>
      </c>
      <c r="M490" t="s">
        <v>20</v>
      </c>
      <c r="N490" s="61">
        <f t="shared" si="0"/>
        <v>17.5</v>
      </c>
      <c r="O490" t="s">
        <v>17</v>
      </c>
      <c r="P490">
        <v>489</v>
      </c>
    </row>
    <row r="491" spans="1:16">
      <c r="A491" s="1">
        <v>30</v>
      </c>
      <c r="B491" s="2">
        <v>7</v>
      </c>
      <c r="C491" s="5">
        <v>1998</v>
      </c>
      <c r="D491" s="6">
        <v>36006</v>
      </c>
      <c r="E491" s="111">
        <v>0</v>
      </c>
      <c r="F491" s="111">
        <v>0</v>
      </c>
      <c r="G491" s="111">
        <v>0</v>
      </c>
      <c r="H491" s="111">
        <v>20</v>
      </c>
      <c r="I491" s="111">
        <v>31</v>
      </c>
      <c r="J491" s="111">
        <v>0</v>
      </c>
      <c r="K491" s="111">
        <v>0</v>
      </c>
      <c r="L491" s="111">
        <v>0</v>
      </c>
      <c r="M491" t="s">
        <v>20</v>
      </c>
      <c r="N491" s="61">
        <f t="shared" si="0"/>
        <v>17.5</v>
      </c>
      <c r="O491" t="s">
        <v>17</v>
      </c>
      <c r="P491">
        <v>490</v>
      </c>
    </row>
    <row r="492" spans="1:16">
      <c r="A492" s="1">
        <v>9</v>
      </c>
      <c r="B492" s="2">
        <v>8</v>
      </c>
      <c r="C492" s="5">
        <v>1998</v>
      </c>
      <c r="D492" s="7">
        <v>36016</v>
      </c>
      <c r="E492" s="112">
        <v>0</v>
      </c>
      <c r="F492" s="112">
        <v>0</v>
      </c>
      <c r="G492" s="112">
        <v>0</v>
      </c>
      <c r="H492" s="112">
        <v>0</v>
      </c>
      <c r="I492" s="113">
        <v>0</v>
      </c>
      <c r="J492" s="113">
        <v>0</v>
      </c>
      <c r="K492" s="113">
        <v>0</v>
      </c>
      <c r="L492" s="113">
        <v>0</v>
      </c>
      <c r="M492" t="s">
        <v>20</v>
      </c>
      <c r="N492" s="61">
        <f t="shared" si="0"/>
        <v>17.5</v>
      </c>
      <c r="O492" t="s">
        <v>17</v>
      </c>
      <c r="P492">
        <v>491</v>
      </c>
    </row>
    <row r="493" spans="1:16">
      <c r="A493" s="1">
        <v>20</v>
      </c>
      <c r="B493" s="2">
        <v>8</v>
      </c>
      <c r="C493" s="5">
        <v>1998</v>
      </c>
      <c r="D493" s="7">
        <v>36027</v>
      </c>
      <c r="E493" s="112">
        <v>0</v>
      </c>
      <c r="F493" s="112">
        <v>0</v>
      </c>
      <c r="G493" s="112">
        <v>0</v>
      </c>
      <c r="H493" s="112">
        <v>0</v>
      </c>
      <c r="I493" s="113">
        <v>0</v>
      </c>
      <c r="J493" s="113">
        <v>0</v>
      </c>
      <c r="K493" s="113">
        <v>0</v>
      </c>
      <c r="L493" s="113">
        <v>0</v>
      </c>
      <c r="M493" t="s">
        <v>20</v>
      </c>
      <c r="N493" s="61">
        <f t="shared" si="0"/>
        <v>17.5</v>
      </c>
      <c r="O493" t="s">
        <v>17</v>
      </c>
      <c r="P493">
        <v>492</v>
      </c>
    </row>
    <row r="494" spans="1:16">
      <c r="A494" s="1">
        <v>30</v>
      </c>
      <c r="B494" s="2">
        <v>8</v>
      </c>
      <c r="C494" s="5">
        <v>1998</v>
      </c>
      <c r="D494" s="7">
        <v>36037</v>
      </c>
      <c r="E494" s="113">
        <v>0</v>
      </c>
      <c r="F494" s="113">
        <v>0</v>
      </c>
      <c r="G494" s="113">
        <v>0</v>
      </c>
      <c r="H494" s="113">
        <v>0</v>
      </c>
      <c r="I494" s="113">
        <v>0</v>
      </c>
      <c r="J494" s="113">
        <v>0</v>
      </c>
      <c r="K494" s="113">
        <v>0</v>
      </c>
      <c r="L494" s="113">
        <v>0</v>
      </c>
      <c r="M494" t="s">
        <v>20</v>
      </c>
      <c r="N494" s="61">
        <f t="shared" si="0"/>
        <v>17.5</v>
      </c>
      <c r="O494" t="s">
        <v>17</v>
      </c>
      <c r="P494">
        <v>493</v>
      </c>
    </row>
    <row r="495" spans="1:16">
      <c r="A495" s="1">
        <v>10</v>
      </c>
      <c r="B495" s="2">
        <v>9</v>
      </c>
      <c r="C495" s="5">
        <v>1998</v>
      </c>
      <c r="D495" s="7">
        <v>36048</v>
      </c>
      <c r="E495" s="113">
        <v>0</v>
      </c>
      <c r="F495" s="113">
        <v>0</v>
      </c>
      <c r="G495" s="113">
        <v>0</v>
      </c>
      <c r="H495" s="113">
        <v>0</v>
      </c>
      <c r="I495" s="113">
        <v>0</v>
      </c>
      <c r="J495" s="113">
        <v>0</v>
      </c>
      <c r="K495" s="113">
        <v>0</v>
      </c>
      <c r="L495" s="113">
        <v>0</v>
      </c>
      <c r="M495" t="s">
        <v>20</v>
      </c>
      <c r="N495" s="61">
        <f t="shared" si="0"/>
        <v>17.5</v>
      </c>
      <c r="O495" t="s">
        <v>17</v>
      </c>
      <c r="P495">
        <v>494</v>
      </c>
    </row>
    <row r="496" spans="1:16">
      <c r="A496" s="1">
        <v>21</v>
      </c>
      <c r="B496" s="2">
        <v>9</v>
      </c>
      <c r="C496" s="5">
        <v>1998</v>
      </c>
      <c r="D496" s="7">
        <v>36059</v>
      </c>
      <c r="E496" s="113">
        <v>0</v>
      </c>
      <c r="F496" s="113">
        <v>0</v>
      </c>
      <c r="G496" s="113">
        <v>0</v>
      </c>
      <c r="H496" s="113">
        <v>0</v>
      </c>
      <c r="I496" s="113">
        <v>0</v>
      </c>
      <c r="J496" s="113">
        <v>0</v>
      </c>
      <c r="K496" s="113">
        <v>0</v>
      </c>
      <c r="L496" s="113">
        <v>0</v>
      </c>
      <c r="M496" t="s">
        <v>20</v>
      </c>
      <c r="N496" s="61">
        <f t="shared" si="0"/>
        <v>17.5</v>
      </c>
      <c r="O496" t="s">
        <v>17</v>
      </c>
      <c r="P496">
        <v>495</v>
      </c>
    </row>
    <row r="497" spans="1:16">
      <c r="A497" s="1">
        <v>30</v>
      </c>
      <c r="B497" s="2">
        <v>9</v>
      </c>
      <c r="C497" s="5">
        <v>1998</v>
      </c>
      <c r="D497" s="7">
        <v>36068</v>
      </c>
      <c r="E497" s="113">
        <v>0</v>
      </c>
      <c r="F497" s="113">
        <v>0</v>
      </c>
      <c r="G497" s="113">
        <v>0</v>
      </c>
      <c r="H497" s="113">
        <v>0</v>
      </c>
      <c r="I497" s="113">
        <v>0</v>
      </c>
      <c r="J497" s="113">
        <v>0</v>
      </c>
      <c r="K497" s="113">
        <v>0</v>
      </c>
      <c r="L497" s="113">
        <v>0</v>
      </c>
      <c r="M497" t="s">
        <v>20</v>
      </c>
      <c r="N497" s="61">
        <f t="shared" si="0"/>
        <v>17.5</v>
      </c>
      <c r="O497" t="s">
        <v>17</v>
      </c>
      <c r="P497">
        <v>496</v>
      </c>
    </row>
    <row r="498" spans="1:16">
      <c r="A498" s="1">
        <v>9</v>
      </c>
      <c r="B498" s="2">
        <v>10</v>
      </c>
      <c r="C498" s="5">
        <v>1998</v>
      </c>
      <c r="D498" s="7">
        <v>36077</v>
      </c>
      <c r="E498" s="113">
        <v>0</v>
      </c>
      <c r="F498" s="113">
        <v>0</v>
      </c>
      <c r="G498" s="113">
        <v>0</v>
      </c>
      <c r="H498" s="113">
        <v>0</v>
      </c>
      <c r="I498" s="113">
        <v>0</v>
      </c>
      <c r="J498" s="113">
        <v>0</v>
      </c>
      <c r="K498" s="113">
        <v>0</v>
      </c>
      <c r="L498" s="113">
        <v>0</v>
      </c>
      <c r="M498" t="s">
        <v>20</v>
      </c>
      <c r="N498" s="61">
        <f t="shared" ref="N498:N507" si="1">35/2</f>
        <v>17.5</v>
      </c>
      <c r="O498" t="s">
        <v>17</v>
      </c>
      <c r="P498">
        <v>497</v>
      </c>
    </row>
    <row r="499" spans="1:16">
      <c r="A499" s="1">
        <v>20</v>
      </c>
      <c r="B499" s="2">
        <v>10</v>
      </c>
      <c r="C499" s="5">
        <v>1998</v>
      </c>
      <c r="D499" s="7">
        <v>36088</v>
      </c>
      <c r="E499" s="113">
        <v>0</v>
      </c>
      <c r="F499" s="113">
        <v>0</v>
      </c>
      <c r="G499" s="113">
        <v>0</v>
      </c>
      <c r="H499" s="113">
        <v>0</v>
      </c>
      <c r="I499" s="113">
        <v>0</v>
      </c>
      <c r="J499" s="113">
        <v>0</v>
      </c>
      <c r="K499" s="113">
        <v>0</v>
      </c>
      <c r="L499" s="113">
        <v>0</v>
      </c>
      <c r="M499" t="s">
        <v>20</v>
      </c>
      <c r="N499" s="61">
        <f t="shared" si="1"/>
        <v>17.5</v>
      </c>
      <c r="O499" t="s">
        <v>17</v>
      </c>
      <c r="P499">
        <v>498</v>
      </c>
    </row>
    <row r="500" spans="1:16">
      <c r="A500" s="1">
        <v>1</v>
      </c>
      <c r="B500" s="2">
        <v>11</v>
      </c>
      <c r="C500" s="5">
        <v>1998</v>
      </c>
      <c r="D500" s="7">
        <v>36100</v>
      </c>
      <c r="E500" s="113">
        <v>0</v>
      </c>
      <c r="F500" s="113">
        <v>0</v>
      </c>
      <c r="G500" s="113">
        <v>0</v>
      </c>
      <c r="H500" s="113">
        <v>1</v>
      </c>
      <c r="I500" s="113">
        <v>0</v>
      </c>
      <c r="J500" s="113">
        <v>0</v>
      </c>
      <c r="K500" s="113">
        <v>0</v>
      </c>
      <c r="L500" s="113">
        <v>0</v>
      </c>
      <c r="M500" t="s">
        <v>20</v>
      </c>
      <c r="N500" s="61">
        <f t="shared" si="1"/>
        <v>17.5</v>
      </c>
      <c r="O500" t="s">
        <v>17</v>
      </c>
      <c r="P500">
        <v>499</v>
      </c>
    </row>
    <row r="501" spans="1:16">
      <c r="A501" s="1">
        <v>11</v>
      </c>
      <c r="B501" s="2">
        <v>11</v>
      </c>
      <c r="C501" s="5">
        <v>1998</v>
      </c>
      <c r="D501" s="7">
        <v>36110</v>
      </c>
      <c r="E501" s="113">
        <v>0</v>
      </c>
      <c r="F501" s="113">
        <v>0</v>
      </c>
      <c r="G501" s="113">
        <v>0</v>
      </c>
      <c r="H501" s="113">
        <v>0</v>
      </c>
      <c r="I501" s="113">
        <v>0</v>
      </c>
      <c r="J501" s="113">
        <v>0</v>
      </c>
      <c r="K501" s="113">
        <v>0</v>
      </c>
      <c r="L501" s="113">
        <v>0</v>
      </c>
      <c r="M501" t="s">
        <v>20</v>
      </c>
      <c r="N501" s="61">
        <f t="shared" si="1"/>
        <v>17.5</v>
      </c>
      <c r="O501" t="s">
        <v>17</v>
      </c>
      <c r="P501">
        <v>500</v>
      </c>
    </row>
    <row r="502" spans="1:16">
      <c r="A502" s="1">
        <v>26</v>
      </c>
      <c r="B502" s="8">
        <v>1</v>
      </c>
      <c r="C502" s="5">
        <v>1999</v>
      </c>
      <c r="D502" s="9">
        <v>36186</v>
      </c>
      <c r="E502" s="110">
        <v>3.33333333333333</v>
      </c>
      <c r="F502" s="114">
        <v>0</v>
      </c>
      <c r="G502" s="114">
        <v>0</v>
      </c>
      <c r="H502" s="113">
        <v>1.33333333333333</v>
      </c>
      <c r="I502" s="113">
        <v>0</v>
      </c>
      <c r="J502" s="113">
        <v>0</v>
      </c>
      <c r="K502" s="113">
        <v>0</v>
      </c>
      <c r="L502" s="113">
        <v>0</v>
      </c>
      <c r="M502" t="s">
        <v>20</v>
      </c>
      <c r="N502" s="61">
        <f t="shared" si="1"/>
        <v>17.5</v>
      </c>
      <c r="O502" t="s">
        <v>17</v>
      </c>
      <c r="P502">
        <v>501</v>
      </c>
    </row>
    <row r="503" spans="1:16">
      <c r="A503" s="1">
        <v>10</v>
      </c>
      <c r="B503" s="8">
        <v>2</v>
      </c>
      <c r="C503" s="5">
        <v>1999</v>
      </c>
      <c r="D503" s="9">
        <v>36201</v>
      </c>
      <c r="E503" s="113">
        <v>0</v>
      </c>
      <c r="F503" s="113">
        <v>0</v>
      </c>
      <c r="G503" s="113">
        <v>0</v>
      </c>
      <c r="H503" s="113">
        <v>0.666666666666667</v>
      </c>
      <c r="I503" s="113">
        <v>0</v>
      </c>
      <c r="J503" s="113">
        <v>0</v>
      </c>
      <c r="K503" s="113">
        <v>0</v>
      </c>
      <c r="L503" s="113">
        <v>0</v>
      </c>
      <c r="M503" t="s">
        <v>20</v>
      </c>
      <c r="N503" s="61">
        <f t="shared" si="1"/>
        <v>17.5</v>
      </c>
      <c r="O503" t="s">
        <v>17</v>
      </c>
      <c r="P503">
        <v>502</v>
      </c>
    </row>
    <row r="504" spans="1:16">
      <c r="A504" s="1">
        <v>17</v>
      </c>
      <c r="B504" s="8">
        <v>3</v>
      </c>
      <c r="C504" s="5">
        <v>1999</v>
      </c>
      <c r="D504" s="9">
        <v>36236</v>
      </c>
      <c r="E504" s="113">
        <v>1.33333333333333</v>
      </c>
      <c r="F504" s="113">
        <v>0</v>
      </c>
      <c r="G504" s="113">
        <v>0</v>
      </c>
      <c r="H504" s="113">
        <v>0.666666666666667</v>
      </c>
      <c r="I504" s="113">
        <v>0</v>
      </c>
      <c r="J504" s="113">
        <v>0</v>
      </c>
      <c r="K504" s="113">
        <v>0</v>
      </c>
      <c r="L504" s="113">
        <v>0</v>
      </c>
      <c r="M504" t="s">
        <v>20</v>
      </c>
      <c r="N504" s="61">
        <f t="shared" si="1"/>
        <v>17.5</v>
      </c>
      <c r="O504" t="s">
        <v>17</v>
      </c>
      <c r="P504">
        <v>503</v>
      </c>
    </row>
    <row r="505" spans="1:16">
      <c r="A505" s="1">
        <v>7</v>
      </c>
      <c r="B505" s="8">
        <v>4</v>
      </c>
      <c r="C505" s="5">
        <v>1999</v>
      </c>
      <c r="D505" s="9">
        <v>36257</v>
      </c>
      <c r="E505" s="113">
        <v>3.33333333333333</v>
      </c>
      <c r="F505" s="113">
        <v>0</v>
      </c>
      <c r="G505" s="113">
        <v>0</v>
      </c>
      <c r="H505" s="113">
        <v>10</v>
      </c>
      <c r="I505" s="113">
        <v>0</v>
      </c>
      <c r="J505" s="113">
        <v>0</v>
      </c>
      <c r="K505" s="113">
        <v>0</v>
      </c>
      <c r="L505" s="113">
        <v>0</v>
      </c>
      <c r="M505" t="s">
        <v>20</v>
      </c>
      <c r="N505" s="61">
        <f t="shared" si="1"/>
        <v>17.5</v>
      </c>
      <c r="O505" t="s">
        <v>17</v>
      </c>
      <c r="P505">
        <v>504</v>
      </c>
    </row>
    <row r="506" spans="1:16">
      <c r="A506" s="1">
        <v>22</v>
      </c>
      <c r="B506" s="8">
        <v>5</v>
      </c>
      <c r="C506" s="5">
        <v>1999</v>
      </c>
      <c r="D506" s="9">
        <v>36302</v>
      </c>
      <c r="E506" s="113">
        <v>2</v>
      </c>
      <c r="F506" s="113">
        <v>0</v>
      </c>
      <c r="G506" s="113">
        <v>30.6666666666667</v>
      </c>
      <c r="H506" s="113">
        <v>68</v>
      </c>
      <c r="I506" s="113">
        <v>0</v>
      </c>
      <c r="J506" s="113">
        <v>0</v>
      </c>
      <c r="K506" s="113">
        <v>0</v>
      </c>
      <c r="L506" s="113">
        <v>0</v>
      </c>
      <c r="M506" t="s">
        <v>20</v>
      </c>
      <c r="N506" s="61">
        <f t="shared" si="1"/>
        <v>17.5</v>
      </c>
      <c r="O506" t="s">
        <v>17</v>
      </c>
      <c r="P506">
        <v>505</v>
      </c>
    </row>
    <row r="507" spans="1:16">
      <c r="A507" s="1">
        <v>1</v>
      </c>
      <c r="B507" s="8">
        <v>6</v>
      </c>
      <c r="C507" s="5">
        <v>1999</v>
      </c>
      <c r="D507" s="9">
        <v>36312</v>
      </c>
      <c r="E507" s="113">
        <v>22</v>
      </c>
      <c r="F507" s="113">
        <v>0</v>
      </c>
      <c r="G507" s="113">
        <v>85</v>
      </c>
      <c r="H507" s="113">
        <v>10</v>
      </c>
      <c r="I507" s="113">
        <v>0</v>
      </c>
      <c r="J507" s="113">
        <v>0</v>
      </c>
      <c r="K507" s="113">
        <v>0</v>
      </c>
      <c r="L507" s="113">
        <v>0</v>
      </c>
      <c r="M507" t="s">
        <v>20</v>
      </c>
      <c r="N507" s="61">
        <f t="shared" si="1"/>
        <v>17.5</v>
      </c>
      <c r="O507" t="s">
        <v>17</v>
      </c>
      <c r="P507">
        <v>506</v>
      </c>
    </row>
    <row r="508" spans="1:16">
      <c r="A508" s="1">
        <v>10</v>
      </c>
      <c r="B508" s="8">
        <v>6</v>
      </c>
      <c r="C508" s="5">
        <v>1999</v>
      </c>
      <c r="D508" s="9">
        <v>36321</v>
      </c>
      <c r="E508" s="113">
        <v>16</v>
      </c>
      <c r="F508" s="113">
        <v>0</v>
      </c>
      <c r="G508" s="113">
        <v>3</v>
      </c>
      <c r="H508" s="113">
        <v>1</v>
      </c>
      <c r="I508" s="113">
        <v>0</v>
      </c>
      <c r="J508" s="113">
        <v>0</v>
      </c>
      <c r="K508" s="113">
        <v>0</v>
      </c>
      <c r="L508" s="113">
        <v>3</v>
      </c>
      <c r="M508" t="s">
        <v>20</v>
      </c>
      <c r="N508" s="61">
        <f t="shared" ref="N508:N517" si="2">35/2</f>
        <v>17.5</v>
      </c>
      <c r="O508" t="s">
        <v>17</v>
      </c>
      <c r="P508">
        <v>507</v>
      </c>
    </row>
    <row r="509" spans="1:16">
      <c r="A509" s="1">
        <v>21</v>
      </c>
      <c r="B509" s="8">
        <v>6</v>
      </c>
      <c r="C509" s="5">
        <v>1999</v>
      </c>
      <c r="D509" s="9">
        <v>36332</v>
      </c>
      <c r="E509" s="113">
        <v>5</v>
      </c>
      <c r="F509" s="113">
        <v>0</v>
      </c>
      <c r="G509" s="113">
        <v>52</v>
      </c>
      <c r="H509" s="113">
        <v>0</v>
      </c>
      <c r="I509" s="113">
        <v>0</v>
      </c>
      <c r="J509" s="113">
        <v>0</v>
      </c>
      <c r="K509" s="113">
        <v>0</v>
      </c>
      <c r="L509" s="113">
        <v>0</v>
      </c>
      <c r="M509" t="s">
        <v>20</v>
      </c>
      <c r="N509" s="61">
        <f t="shared" si="2"/>
        <v>17.5</v>
      </c>
      <c r="O509" t="s">
        <v>17</v>
      </c>
      <c r="P509">
        <v>508</v>
      </c>
    </row>
    <row r="510" spans="1:16">
      <c r="A510" s="1">
        <v>1</v>
      </c>
      <c r="B510" s="8">
        <v>7</v>
      </c>
      <c r="C510" s="5">
        <v>1999</v>
      </c>
      <c r="D510" s="9">
        <v>36342</v>
      </c>
      <c r="E510" s="113">
        <v>1</v>
      </c>
      <c r="F510" s="113">
        <v>0</v>
      </c>
      <c r="G510" s="113">
        <v>78</v>
      </c>
      <c r="H510" s="113">
        <v>1</v>
      </c>
      <c r="I510" s="113">
        <v>7</v>
      </c>
      <c r="J510" s="113">
        <v>0</v>
      </c>
      <c r="K510" s="113">
        <v>0</v>
      </c>
      <c r="L510" s="113">
        <v>14</v>
      </c>
      <c r="M510" t="s">
        <v>20</v>
      </c>
      <c r="N510" s="61">
        <f t="shared" si="2"/>
        <v>17.5</v>
      </c>
      <c r="O510" t="s">
        <v>17</v>
      </c>
      <c r="P510">
        <v>509</v>
      </c>
    </row>
    <row r="511" spans="1:16">
      <c r="A511" s="1">
        <v>10</v>
      </c>
      <c r="B511" s="8">
        <v>7</v>
      </c>
      <c r="C511" s="5">
        <v>1999</v>
      </c>
      <c r="D511" s="9">
        <v>36351</v>
      </c>
      <c r="E511" s="113">
        <v>0</v>
      </c>
      <c r="F511" s="113">
        <v>0</v>
      </c>
      <c r="G511" s="113">
        <v>10</v>
      </c>
      <c r="H511" s="113">
        <v>0</v>
      </c>
      <c r="I511" s="113">
        <v>0</v>
      </c>
      <c r="J511" s="113">
        <v>0</v>
      </c>
      <c r="K511" s="113">
        <v>0</v>
      </c>
      <c r="L511" s="113">
        <v>0</v>
      </c>
      <c r="M511" t="s">
        <v>20</v>
      </c>
      <c r="N511" s="61">
        <f t="shared" si="2"/>
        <v>17.5</v>
      </c>
      <c r="O511" t="s">
        <v>17</v>
      </c>
      <c r="P511">
        <v>510</v>
      </c>
    </row>
    <row r="512" spans="1:16">
      <c r="A512" s="1">
        <v>20</v>
      </c>
      <c r="B512" s="8">
        <v>7</v>
      </c>
      <c r="C512" s="5">
        <v>1999</v>
      </c>
      <c r="D512" s="9">
        <v>36361</v>
      </c>
      <c r="E512" s="113">
        <v>0</v>
      </c>
      <c r="F512" s="113">
        <v>0</v>
      </c>
      <c r="G512" s="113">
        <v>8</v>
      </c>
      <c r="H512" s="113">
        <v>27</v>
      </c>
      <c r="I512" s="113">
        <v>7</v>
      </c>
      <c r="J512" s="113">
        <v>0</v>
      </c>
      <c r="K512" s="113">
        <v>0</v>
      </c>
      <c r="L512" s="113">
        <v>0</v>
      </c>
      <c r="M512" t="s">
        <v>20</v>
      </c>
      <c r="N512" s="61">
        <f t="shared" si="2"/>
        <v>17.5</v>
      </c>
      <c r="O512" t="s">
        <v>17</v>
      </c>
      <c r="P512">
        <v>511</v>
      </c>
    </row>
    <row r="513" spans="1:16">
      <c r="A513" s="1">
        <v>31</v>
      </c>
      <c r="B513" s="8">
        <v>7</v>
      </c>
      <c r="C513" s="5">
        <v>1999</v>
      </c>
      <c r="D513" s="9">
        <v>36372</v>
      </c>
      <c r="E513" s="113">
        <v>0</v>
      </c>
      <c r="F513" s="113">
        <v>0</v>
      </c>
      <c r="G513" s="113">
        <v>5</v>
      </c>
      <c r="H513" s="113">
        <v>10</v>
      </c>
      <c r="I513" s="113">
        <v>0</v>
      </c>
      <c r="J513" s="113">
        <v>0</v>
      </c>
      <c r="K513" s="113">
        <v>0</v>
      </c>
      <c r="L513" s="113">
        <v>0</v>
      </c>
      <c r="M513" t="s">
        <v>20</v>
      </c>
      <c r="N513" s="61">
        <f t="shared" si="2"/>
        <v>17.5</v>
      </c>
      <c r="O513" t="s">
        <v>17</v>
      </c>
      <c r="P513">
        <v>512</v>
      </c>
    </row>
    <row r="514" spans="1:16">
      <c r="A514" s="1">
        <v>10</v>
      </c>
      <c r="B514" s="8">
        <v>8</v>
      </c>
      <c r="C514" s="5">
        <v>1999</v>
      </c>
      <c r="D514" s="9">
        <v>36382</v>
      </c>
      <c r="E514" s="113">
        <v>0</v>
      </c>
      <c r="F514" s="113">
        <v>0</v>
      </c>
      <c r="G514" s="113">
        <v>1</v>
      </c>
      <c r="H514" s="113">
        <v>4</v>
      </c>
      <c r="I514" s="113">
        <v>0</v>
      </c>
      <c r="J514" s="113">
        <v>0</v>
      </c>
      <c r="K514" s="113">
        <v>0</v>
      </c>
      <c r="L514" s="113">
        <v>0</v>
      </c>
      <c r="M514" t="s">
        <v>20</v>
      </c>
      <c r="N514" s="61">
        <f t="shared" si="2"/>
        <v>17.5</v>
      </c>
      <c r="O514" t="s">
        <v>17</v>
      </c>
      <c r="P514">
        <v>513</v>
      </c>
    </row>
    <row r="515" spans="1:16">
      <c r="A515" s="1">
        <v>19</v>
      </c>
      <c r="B515" s="8">
        <v>8</v>
      </c>
      <c r="C515" s="5">
        <v>1999</v>
      </c>
      <c r="D515" s="9">
        <v>36391</v>
      </c>
      <c r="E515" s="113">
        <v>0</v>
      </c>
      <c r="F515" s="113">
        <v>0</v>
      </c>
      <c r="G515" s="113">
        <v>0</v>
      </c>
      <c r="H515" s="113">
        <v>0</v>
      </c>
      <c r="I515" s="113">
        <v>0</v>
      </c>
      <c r="J515" s="113">
        <v>0</v>
      </c>
      <c r="K515" s="113">
        <v>0</v>
      </c>
      <c r="L515" s="113">
        <v>0</v>
      </c>
      <c r="M515" t="s">
        <v>20</v>
      </c>
      <c r="N515" s="61">
        <f t="shared" si="2"/>
        <v>17.5</v>
      </c>
      <c r="O515" t="s">
        <v>17</v>
      </c>
      <c r="P515">
        <v>514</v>
      </c>
    </row>
    <row r="516" spans="1:16">
      <c r="A516" s="1">
        <v>30</v>
      </c>
      <c r="B516" s="8">
        <v>8</v>
      </c>
      <c r="C516" s="5">
        <v>1999</v>
      </c>
      <c r="D516" s="9">
        <v>36402</v>
      </c>
      <c r="E516" s="113">
        <v>0</v>
      </c>
      <c r="F516" s="113">
        <v>0</v>
      </c>
      <c r="G516" s="113">
        <v>5</v>
      </c>
      <c r="H516" s="113">
        <v>8</v>
      </c>
      <c r="I516" s="113">
        <v>0</v>
      </c>
      <c r="J516" s="113">
        <v>0</v>
      </c>
      <c r="K516" s="113">
        <v>0</v>
      </c>
      <c r="L516" s="113">
        <v>0</v>
      </c>
      <c r="M516" t="s">
        <v>20</v>
      </c>
      <c r="N516" s="61">
        <f t="shared" si="2"/>
        <v>17.5</v>
      </c>
      <c r="O516" t="s">
        <v>17</v>
      </c>
      <c r="P516">
        <v>515</v>
      </c>
    </row>
    <row r="517" spans="1:16">
      <c r="A517" s="1">
        <v>9</v>
      </c>
      <c r="B517" s="8">
        <v>9</v>
      </c>
      <c r="C517" s="5">
        <v>1999</v>
      </c>
      <c r="D517" s="9">
        <v>36412</v>
      </c>
      <c r="E517" s="113">
        <v>0</v>
      </c>
      <c r="F517" s="113">
        <v>0</v>
      </c>
      <c r="G517" s="113">
        <v>0</v>
      </c>
      <c r="H517" s="113">
        <v>3</v>
      </c>
      <c r="I517" s="113">
        <v>0</v>
      </c>
      <c r="J517" s="113">
        <v>0</v>
      </c>
      <c r="K517" s="113">
        <v>0</v>
      </c>
      <c r="L517" s="113">
        <v>0</v>
      </c>
      <c r="M517" t="s">
        <v>20</v>
      </c>
      <c r="N517" s="61">
        <f t="shared" si="2"/>
        <v>17.5</v>
      </c>
      <c r="O517" t="s">
        <v>17</v>
      </c>
      <c r="P517">
        <v>516</v>
      </c>
    </row>
    <row r="518" spans="1:16">
      <c r="A518" s="1">
        <v>20</v>
      </c>
      <c r="B518" s="8">
        <v>9</v>
      </c>
      <c r="C518" s="5">
        <v>1999</v>
      </c>
      <c r="D518" s="9">
        <v>36423</v>
      </c>
      <c r="E518" s="113">
        <v>0</v>
      </c>
      <c r="F518" s="113">
        <v>0</v>
      </c>
      <c r="G518" s="113">
        <v>1</v>
      </c>
      <c r="H518" s="113">
        <v>7</v>
      </c>
      <c r="I518" s="113">
        <v>0</v>
      </c>
      <c r="J518" s="113">
        <v>0</v>
      </c>
      <c r="K518" s="113">
        <v>0</v>
      </c>
      <c r="L518" s="113">
        <v>0</v>
      </c>
      <c r="M518" t="s">
        <v>20</v>
      </c>
      <c r="N518" s="61">
        <f t="shared" ref="N518:N527" si="3">35/2</f>
        <v>17.5</v>
      </c>
      <c r="O518" t="s">
        <v>17</v>
      </c>
      <c r="P518">
        <v>517</v>
      </c>
    </row>
    <row r="519" spans="1:16">
      <c r="A519" s="1">
        <v>29</v>
      </c>
      <c r="B519" s="8">
        <v>9</v>
      </c>
      <c r="C519" s="5">
        <v>1999</v>
      </c>
      <c r="D519" s="9">
        <v>36432</v>
      </c>
      <c r="E519" s="113">
        <v>0</v>
      </c>
      <c r="F519" s="113">
        <v>0</v>
      </c>
      <c r="G519" s="113">
        <v>0</v>
      </c>
      <c r="H519" s="113">
        <v>0</v>
      </c>
      <c r="I519" s="113">
        <v>0</v>
      </c>
      <c r="J519" s="113">
        <v>0</v>
      </c>
      <c r="K519" s="113">
        <v>0</v>
      </c>
      <c r="L519" s="113">
        <v>0</v>
      </c>
      <c r="M519" t="s">
        <v>20</v>
      </c>
      <c r="N519" s="61">
        <f t="shared" si="3"/>
        <v>17.5</v>
      </c>
      <c r="O519" t="s">
        <v>17</v>
      </c>
      <c r="P519">
        <v>518</v>
      </c>
    </row>
    <row r="520" spans="1:16">
      <c r="A520" s="1">
        <v>11</v>
      </c>
      <c r="B520" s="8">
        <v>10</v>
      </c>
      <c r="C520" s="5">
        <v>1999</v>
      </c>
      <c r="D520" s="9">
        <v>36444</v>
      </c>
      <c r="E520" s="113">
        <v>0</v>
      </c>
      <c r="F520" s="113">
        <v>0</v>
      </c>
      <c r="G520" s="113">
        <v>0</v>
      </c>
      <c r="H520" s="113">
        <v>1</v>
      </c>
      <c r="I520" s="113">
        <v>0</v>
      </c>
      <c r="J520" s="113">
        <v>0</v>
      </c>
      <c r="K520" s="113">
        <v>0</v>
      </c>
      <c r="L520" s="113">
        <v>0</v>
      </c>
      <c r="M520" t="s">
        <v>20</v>
      </c>
      <c r="N520" s="61">
        <f t="shared" si="3"/>
        <v>17.5</v>
      </c>
      <c r="O520" t="s">
        <v>17</v>
      </c>
      <c r="P520">
        <v>519</v>
      </c>
    </row>
    <row r="521" spans="1:16">
      <c r="A521" s="1">
        <v>20</v>
      </c>
      <c r="B521" s="8">
        <v>10</v>
      </c>
      <c r="C521" s="5">
        <v>1999</v>
      </c>
      <c r="D521" s="9">
        <v>36453</v>
      </c>
      <c r="E521" s="113">
        <v>0</v>
      </c>
      <c r="F521" s="113">
        <v>0</v>
      </c>
      <c r="G521" s="113">
        <v>0</v>
      </c>
      <c r="H521" s="113">
        <v>0</v>
      </c>
      <c r="I521" s="113">
        <v>0</v>
      </c>
      <c r="J521" s="113">
        <v>0</v>
      </c>
      <c r="K521" s="113">
        <v>0</v>
      </c>
      <c r="L521" s="113">
        <v>0</v>
      </c>
      <c r="M521" t="s">
        <v>20</v>
      </c>
      <c r="N521" s="61">
        <f t="shared" si="3"/>
        <v>17.5</v>
      </c>
      <c r="O521" t="s">
        <v>17</v>
      </c>
      <c r="P521">
        <v>520</v>
      </c>
    </row>
    <row r="522" spans="1:16">
      <c r="A522" s="1">
        <v>30</v>
      </c>
      <c r="B522" s="8">
        <v>10</v>
      </c>
      <c r="C522" s="5">
        <v>1999</v>
      </c>
      <c r="D522" s="9">
        <v>36463</v>
      </c>
      <c r="E522" s="113">
        <v>0</v>
      </c>
      <c r="F522" s="113">
        <v>0</v>
      </c>
      <c r="G522" s="113">
        <v>0</v>
      </c>
      <c r="H522" s="113">
        <v>1</v>
      </c>
      <c r="I522" s="113">
        <v>0</v>
      </c>
      <c r="J522" s="113">
        <v>0</v>
      </c>
      <c r="K522" s="113">
        <v>0</v>
      </c>
      <c r="L522" s="113">
        <v>0</v>
      </c>
      <c r="M522" t="s">
        <v>20</v>
      </c>
      <c r="N522" s="61">
        <f t="shared" si="3"/>
        <v>17.5</v>
      </c>
      <c r="O522" t="s">
        <v>17</v>
      </c>
      <c r="P522">
        <v>521</v>
      </c>
    </row>
    <row r="523" spans="1:16">
      <c r="A523" s="1">
        <v>15</v>
      </c>
      <c r="B523" s="8">
        <v>11</v>
      </c>
      <c r="C523" s="5">
        <v>1999</v>
      </c>
      <c r="D523" s="9">
        <v>36479</v>
      </c>
      <c r="E523" s="113">
        <v>0</v>
      </c>
      <c r="F523" s="113">
        <v>0</v>
      </c>
      <c r="G523" s="113">
        <v>1</v>
      </c>
      <c r="H523" s="113">
        <v>1</v>
      </c>
      <c r="I523" s="113">
        <v>0</v>
      </c>
      <c r="J523" s="113">
        <v>0</v>
      </c>
      <c r="K523" s="113">
        <v>0</v>
      </c>
      <c r="L523" s="113">
        <v>0</v>
      </c>
      <c r="M523" t="s">
        <v>20</v>
      </c>
      <c r="N523" s="61">
        <f t="shared" si="3"/>
        <v>17.5</v>
      </c>
      <c r="O523" t="s">
        <v>17</v>
      </c>
      <c r="P523">
        <v>522</v>
      </c>
    </row>
    <row r="524" spans="1:16">
      <c r="A524" s="1">
        <v>27</v>
      </c>
      <c r="B524" s="8">
        <v>11</v>
      </c>
      <c r="C524" s="5">
        <v>1999</v>
      </c>
      <c r="D524" s="9">
        <v>36491</v>
      </c>
      <c r="E524" s="113">
        <v>0</v>
      </c>
      <c r="F524" s="113">
        <v>0</v>
      </c>
      <c r="G524" s="113">
        <v>3</v>
      </c>
      <c r="H524" s="113">
        <v>1</v>
      </c>
      <c r="I524" s="113">
        <v>0</v>
      </c>
      <c r="J524" s="113">
        <v>0</v>
      </c>
      <c r="K524" s="113">
        <v>0</v>
      </c>
      <c r="L524" s="113">
        <v>0</v>
      </c>
      <c r="M524" t="s">
        <v>20</v>
      </c>
      <c r="N524" s="61">
        <f t="shared" si="3"/>
        <v>17.5</v>
      </c>
      <c r="O524" t="s">
        <v>17</v>
      </c>
      <c r="P524">
        <v>523</v>
      </c>
    </row>
    <row r="525" spans="1:16">
      <c r="A525" s="10">
        <v>13</v>
      </c>
      <c r="B525" s="11">
        <v>3</v>
      </c>
      <c r="C525" s="12">
        <v>2000</v>
      </c>
      <c r="D525" s="9">
        <v>36598</v>
      </c>
      <c r="E525" s="113">
        <v>3</v>
      </c>
      <c r="F525" s="113">
        <v>0</v>
      </c>
      <c r="G525" s="113">
        <v>0</v>
      </c>
      <c r="H525" s="113">
        <v>0</v>
      </c>
      <c r="I525" s="113">
        <v>0</v>
      </c>
      <c r="J525" s="113">
        <v>0</v>
      </c>
      <c r="K525" s="113">
        <v>0</v>
      </c>
      <c r="L525" s="113">
        <v>0</v>
      </c>
      <c r="M525" t="s">
        <v>20</v>
      </c>
      <c r="N525" s="61">
        <f t="shared" si="3"/>
        <v>17.5</v>
      </c>
      <c r="O525" t="s">
        <v>17</v>
      </c>
      <c r="P525">
        <v>524</v>
      </c>
    </row>
    <row r="526" spans="1:16">
      <c r="A526" s="10">
        <v>17</v>
      </c>
      <c r="B526" s="11">
        <v>4</v>
      </c>
      <c r="C526" s="12">
        <v>2000</v>
      </c>
      <c r="D526" s="9">
        <v>36633</v>
      </c>
      <c r="E526" s="113">
        <v>0</v>
      </c>
      <c r="F526" s="113">
        <v>0</v>
      </c>
      <c r="G526" s="113">
        <v>0</v>
      </c>
      <c r="H526" s="113">
        <v>1</v>
      </c>
      <c r="I526" s="113">
        <v>0</v>
      </c>
      <c r="J526" s="113">
        <v>0</v>
      </c>
      <c r="K526" s="113">
        <v>0</v>
      </c>
      <c r="L526" s="113">
        <v>0</v>
      </c>
      <c r="M526" t="s">
        <v>20</v>
      </c>
      <c r="N526" s="61">
        <f t="shared" si="3"/>
        <v>17.5</v>
      </c>
      <c r="O526" t="s">
        <v>17</v>
      </c>
      <c r="P526">
        <v>525</v>
      </c>
    </row>
    <row r="527" spans="1:16">
      <c r="A527" s="10">
        <v>11</v>
      </c>
      <c r="B527" s="11">
        <v>5</v>
      </c>
      <c r="C527" s="12">
        <v>2000</v>
      </c>
      <c r="D527" s="9">
        <v>36657</v>
      </c>
      <c r="E527" s="113">
        <v>3</v>
      </c>
      <c r="F527" s="113">
        <v>0</v>
      </c>
      <c r="G527" s="113">
        <v>3</v>
      </c>
      <c r="H527" s="113">
        <v>3</v>
      </c>
      <c r="I527" s="113">
        <v>0</v>
      </c>
      <c r="J527" s="113">
        <v>0</v>
      </c>
      <c r="K527" s="113">
        <v>0</v>
      </c>
      <c r="L527" s="113">
        <v>134</v>
      </c>
      <c r="M527" t="s">
        <v>20</v>
      </c>
      <c r="N527" s="61">
        <f t="shared" si="3"/>
        <v>17.5</v>
      </c>
      <c r="O527" t="s">
        <v>17</v>
      </c>
      <c r="P527">
        <v>526</v>
      </c>
    </row>
    <row r="528" spans="1:16">
      <c r="A528" s="10">
        <v>20</v>
      </c>
      <c r="B528" s="11">
        <v>5</v>
      </c>
      <c r="C528" s="12">
        <v>2000</v>
      </c>
      <c r="D528" s="9">
        <v>36666</v>
      </c>
      <c r="E528" s="113">
        <v>1</v>
      </c>
      <c r="F528" s="113">
        <v>0</v>
      </c>
      <c r="G528" s="113">
        <v>4</v>
      </c>
      <c r="H528" s="113">
        <v>1</v>
      </c>
      <c r="I528" s="113">
        <v>0</v>
      </c>
      <c r="J528" s="113">
        <v>0</v>
      </c>
      <c r="K528" s="113">
        <v>0</v>
      </c>
      <c r="L528" s="113">
        <v>0</v>
      </c>
      <c r="M528" t="s">
        <v>20</v>
      </c>
      <c r="N528" s="61">
        <f t="shared" ref="N528:N537" si="4">35/2</f>
        <v>17.5</v>
      </c>
      <c r="O528" t="s">
        <v>17</v>
      </c>
      <c r="P528">
        <v>527</v>
      </c>
    </row>
    <row r="529" spans="1:16">
      <c r="A529" s="10">
        <v>30</v>
      </c>
      <c r="B529" s="11">
        <v>5</v>
      </c>
      <c r="C529" s="12">
        <v>2000</v>
      </c>
      <c r="D529" s="9">
        <v>36676</v>
      </c>
      <c r="E529" s="113">
        <v>0</v>
      </c>
      <c r="F529" s="113">
        <v>0</v>
      </c>
      <c r="G529" s="113">
        <v>3</v>
      </c>
      <c r="H529" s="113">
        <v>0</v>
      </c>
      <c r="I529" s="113">
        <v>0</v>
      </c>
      <c r="J529" s="113">
        <v>7</v>
      </c>
      <c r="K529" s="113">
        <v>13</v>
      </c>
      <c r="L529" s="113">
        <v>400</v>
      </c>
      <c r="M529" t="s">
        <v>20</v>
      </c>
      <c r="N529" s="61">
        <f t="shared" si="4"/>
        <v>17.5</v>
      </c>
      <c r="O529" t="s">
        <v>17</v>
      </c>
      <c r="P529">
        <v>528</v>
      </c>
    </row>
    <row r="530" spans="1:16">
      <c r="A530" s="10">
        <v>10</v>
      </c>
      <c r="B530" s="11">
        <v>6</v>
      </c>
      <c r="C530" s="12">
        <v>2000</v>
      </c>
      <c r="D530" s="9">
        <v>36687</v>
      </c>
      <c r="E530" s="113">
        <v>0</v>
      </c>
      <c r="F530" s="113">
        <v>0</v>
      </c>
      <c r="G530" s="113">
        <v>0</v>
      </c>
      <c r="H530" s="113">
        <v>0</v>
      </c>
      <c r="I530" s="113">
        <v>67</v>
      </c>
      <c r="J530" s="113">
        <v>134</v>
      </c>
      <c r="K530" s="113">
        <v>200</v>
      </c>
      <c r="L530" s="113">
        <v>67</v>
      </c>
      <c r="M530" t="s">
        <v>20</v>
      </c>
      <c r="N530" s="61">
        <f t="shared" si="4"/>
        <v>17.5</v>
      </c>
      <c r="O530" t="s">
        <v>17</v>
      </c>
      <c r="P530">
        <v>529</v>
      </c>
    </row>
    <row r="531" spans="1:16">
      <c r="A531" s="10">
        <v>20</v>
      </c>
      <c r="B531" s="11">
        <v>6</v>
      </c>
      <c r="C531" s="12">
        <v>2000</v>
      </c>
      <c r="D531" s="9">
        <v>36697</v>
      </c>
      <c r="E531" s="113">
        <v>1</v>
      </c>
      <c r="F531" s="113">
        <v>0</v>
      </c>
      <c r="G531" s="113">
        <v>2</v>
      </c>
      <c r="H531" s="113">
        <v>54</v>
      </c>
      <c r="I531" s="113">
        <v>134</v>
      </c>
      <c r="J531" s="113">
        <v>13</v>
      </c>
      <c r="K531" s="113">
        <v>0</v>
      </c>
      <c r="L531" s="113">
        <v>40</v>
      </c>
      <c r="M531" t="s">
        <v>20</v>
      </c>
      <c r="N531" s="61">
        <f t="shared" si="4"/>
        <v>17.5</v>
      </c>
      <c r="O531" t="s">
        <v>17</v>
      </c>
      <c r="P531">
        <v>530</v>
      </c>
    </row>
    <row r="532" spans="1:16">
      <c r="A532" s="10">
        <v>28</v>
      </c>
      <c r="B532" s="11">
        <v>6</v>
      </c>
      <c r="C532" s="12">
        <v>2000</v>
      </c>
      <c r="D532" s="9">
        <v>36705</v>
      </c>
      <c r="E532" s="113">
        <v>0</v>
      </c>
      <c r="F532" s="113">
        <v>0</v>
      </c>
      <c r="G532" s="113">
        <v>0</v>
      </c>
      <c r="H532" s="113">
        <v>355</v>
      </c>
      <c r="I532" s="113">
        <v>536</v>
      </c>
      <c r="J532" s="113">
        <v>0</v>
      </c>
      <c r="K532" s="113">
        <v>0</v>
      </c>
      <c r="L532" s="113">
        <v>0</v>
      </c>
      <c r="M532" t="s">
        <v>20</v>
      </c>
      <c r="N532" s="61">
        <f t="shared" si="4"/>
        <v>17.5</v>
      </c>
      <c r="O532" t="s">
        <v>17</v>
      </c>
      <c r="P532">
        <v>531</v>
      </c>
    </row>
    <row r="533" spans="1:16">
      <c r="A533" s="10">
        <v>11</v>
      </c>
      <c r="B533" s="11">
        <v>7</v>
      </c>
      <c r="C533" s="12">
        <v>2000</v>
      </c>
      <c r="D533" s="9">
        <v>36718</v>
      </c>
      <c r="E533" s="113">
        <v>0</v>
      </c>
      <c r="F533" s="113">
        <v>0</v>
      </c>
      <c r="G533" s="113">
        <v>0</v>
      </c>
      <c r="H533" s="113">
        <v>440</v>
      </c>
      <c r="I533" s="113">
        <v>67</v>
      </c>
      <c r="J533" s="113">
        <v>0</v>
      </c>
      <c r="K533" s="113">
        <v>0</v>
      </c>
      <c r="L533" s="113">
        <v>0</v>
      </c>
      <c r="M533" t="s">
        <v>20</v>
      </c>
      <c r="N533" s="61">
        <f t="shared" si="4"/>
        <v>17.5</v>
      </c>
      <c r="O533" t="s">
        <v>17</v>
      </c>
      <c r="P533">
        <v>532</v>
      </c>
    </row>
    <row r="534" spans="1:16">
      <c r="A534" s="10">
        <v>20</v>
      </c>
      <c r="B534" s="11">
        <v>7</v>
      </c>
      <c r="C534" s="12">
        <v>2000</v>
      </c>
      <c r="D534" s="9">
        <v>36727</v>
      </c>
      <c r="E534" s="97" t="s">
        <v>18</v>
      </c>
      <c r="F534" s="97" t="s">
        <v>18</v>
      </c>
      <c r="G534" s="97" t="s">
        <v>18</v>
      </c>
      <c r="H534" s="97" t="s">
        <v>18</v>
      </c>
      <c r="I534" s="97" t="s">
        <v>18</v>
      </c>
      <c r="J534" s="97" t="s">
        <v>18</v>
      </c>
      <c r="K534" s="97" t="s">
        <v>18</v>
      </c>
      <c r="L534" s="97" t="s">
        <v>18</v>
      </c>
      <c r="M534" t="s">
        <v>20</v>
      </c>
      <c r="N534" s="61">
        <f t="shared" si="4"/>
        <v>17.5</v>
      </c>
      <c r="O534" t="s">
        <v>17</v>
      </c>
      <c r="P534">
        <v>533</v>
      </c>
    </row>
    <row r="535" spans="1:16">
      <c r="A535" s="10">
        <v>1</v>
      </c>
      <c r="B535" s="11">
        <v>8</v>
      </c>
      <c r="C535" s="12">
        <v>2000</v>
      </c>
      <c r="D535" s="9">
        <v>36739</v>
      </c>
      <c r="E535" s="113">
        <v>0</v>
      </c>
      <c r="F535" s="113">
        <v>0</v>
      </c>
      <c r="G535" s="113">
        <v>0</v>
      </c>
      <c r="H535" s="113">
        <v>0</v>
      </c>
      <c r="I535" s="113">
        <v>0</v>
      </c>
      <c r="J535" s="113">
        <v>0</v>
      </c>
      <c r="K535" s="113">
        <v>0</v>
      </c>
      <c r="L535" s="113">
        <v>0</v>
      </c>
      <c r="M535" t="s">
        <v>20</v>
      </c>
      <c r="N535" s="61">
        <f t="shared" si="4"/>
        <v>17.5</v>
      </c>
      <c r="O535" t="s">
        <v>17</v>
      </c>
      <c r="P535">
        <v>534</v>
      </c>
    </row>
    <row r="536" spans="1:16">
      <c r="A536" s="10">
        <v>9</v>
      </c>
      <c r="B536" s="11">
        <v>8</v>
      </c>
      <c r="C536" s="12">
        <v>2000</v>
      </c>
      <c r="D536" s="9">
        <v>36747</v>
      </c>
      <c r="E536" s="113">
        <v>0</v>
      </c>
      <c r="F536" s="113">
        <v>0</v>
      </c>
      <c r="G536" s="113">
        <v>0</v>
      </c>
      <c r="H536" s="113">
        <v>3</v>
      </c>
      <c r="I536" s="113">
        <v>1</v>
      </c>
      <c r="J536" s="113">
        <v>0</v>
      </c>
      <c r="K536" s="113">
        <v>0</v>
      </c>
      <c r="L536" s="113">
        <v>0</v>
      </c>
      <c r="M536" t="s">
        <v>20</v>
      </c>
      <c r="N536" s="61">
        <f t="shared" si="4"/>
        <v>17.5</v>
      </c>
      <c r="O536" t="s">
        <v>17</v>
      </c>
      <c r="P536">
        <v>535</v>
      </c>
    </row>
    <row r="537" spans="1:16">
      <c r="A537" s="10">
        <v>21</v>
      </c>
      <c r="B537" s="11">
        <v>8</v>
      </c>
      <c r="C537" s="12">
        <v>2000</v>
      </c>
      <c r="D537" s="9">
        <v>36759</v>
      </c>
      <c r="E537" s="113">
        <v>0</v>
      </c>
      <c r="F537" s="113">
        <v>0</v>
      </c>
      <c r="G537" s="113">
        <v>0</v>
      </c>
      <c r="H537" s="113">
        <v>1</v>
      </c>
      <c r="I537" s="113">
        <v>0</v>
      </c>
      <c r="J537" s="113">
        <v>0</v>
      </c>
      <c r="K537" s="113">
        <v>0</v>
      </c>
      <c r="L537" s="113">
        <v>0</v>
      </c>
      <c r="M537" t="s">
        <v>20</v>
      </c>
      <c r="N537" s="61">
        <f t="shared" si="4"/>
        <v>17.5</v>
      </c>
      <c r="O537" t="s">
        <v>17</v>
      </c>
      <c r="P537">
        <v>536</v>
      </c>
    </row>
    <row r="538" spans="1:16">
      <c r="A538" s="10">
        <v>30</v>
      </c>
      <c r="B538" s="11">
        <v>8</v>
      </c>
      <c r="C538" s="12">
        <v>2000</v>
      </c>
      <c r="D538" s="9">
        <v>36768</v>
      </c>
      <c r="E538" s="113">
        <v>0</v>
      </c>
      <c r="F538" s="113">
        <v>0</v>
      </c>
      <c r="G538" s="113">
        <v>0</v>
      </c>
      <c r="H538" s="113">
        <v>0</v>
      </c>
      <c r="I538" s="113">
        <v>0</v>
      </c>
      <c r="J538" s="113">
        <v>0</v>
      </c>
      <c r="K538" s="113">
        <v>0</v>
      </c>
      <c r="L538" s="113">
        <v>0</v>
      </c>
      <c r="M538" t="s">
        <v>20</v>
      </c>
      <c r="N538" s="61">
        <f t="shared" ref="N538:N547" si="5">35/2</f>
        <v>17.5</v>
      </c>
      <c r="O538" t="s">
        <v>17</v>
      </c>
      <c r="P538">
        <v>537</v>
      </c>
    </row>
    <row r="539" spans="1:16">
      <c r="A539" s="10">
        <v>10</v>
      </c>
      <c r="B539" s="11">
        <v>9</v>
      </c>
      <c r="C539" s="12">
        <v>2000</v>
      </c>
      <c r="D539" s="9">
        <v>36779</v>
      </c>
      <c r="E539" s="113">
        <v>0</v>
      </c>
      <c r="F539" s="113">
        <v>0</v>
      </c>
      <c r="G539" s="113">
        <v>0</v>
      </c>
      <c r="H539" s="113">
        <v>1</v>
      </c>
      <c r="I539" s="113">
        <v>0</v>
      </c>
      <c r="J539" s="113">
        <v>0</v>
      </c>
      <c r="K539" s="113">
        <v>0</v>
      </c>
      <c r="L539" s="113">
        <v>0</v>
      </c>
      <c r="M539" t="s">
        <v>20</v>
      </c>
      <c r="N539" s="61">
        <f t="shared" si="5"/>
        <v>17.5</v>
      </c>
      <c r="O539" t="s">
        <v>17</v>
      </c>
      <c r="P539">
        <v>538</v>
      </c>
    </row>
    <row r="540" spans="1:16">
      <c r="A540" s="10">
        <v>20</v>
      </c>
      <c r="B540" s="11">
        <v>9</v>
      </c>
      <c r="C540" s="12">
        <v>2000</v>
      </c>
      <c r="D540" s="9">
        <v>36789</v>
      </c>
      <c r="E540" s="113">
        <v>0</v>
      </c>
      <c r="F540" s="113">
        <v>0</v>
      </c>
      <c r="G540" s="113">
        <v>0</v>
      </c>
      <c r="H540" s="113">
        <v>3</v>
      </c>
      <c r="I540" s="113">
        <v>0</v>
      </c>
      <c r="J540" s="113">
        <v>0</v>
      </c>
      <c r="K540" s="113">
        <v>0</v>
      </c>
      <c r="L540" s="113">
        <v>0</v>
      </c>
      <c r="M540" t="s">
        <v>20</v>
      </c>
      <c r="N540" s="61">
        <f t="shared" si="5"/>
        <v>17.5</v>
      </c>
      <c r="O540" t="s">
        <v>17</v>
      </c>
      <c r="P540">
        <v>539</v>
      </c>
    </row>
    <row r="541" spans="1:16">
      <c r="A541" s="10">
        <v>1</v>
      </c>
      <c r="B541" s="11">
        <v>10</v>
      </c>
      <c r="C541" s="12">
        <v>2000</v>
      </c>
      <c r="D541" s="9">
        <v>36800</v>
      </c>
      <c r="E541" s="113">
        <v>0</v>
      </c>
      <c r="F541" s="113">
        <v>0</v>
      </c>
      <c r="G541" s="113">
        <v>0</v>
      </c>
      <c r="H541" s="113">
        <v>9</v>
      </c>
      <c r="I541" s="113">
        <v>0</v>
      </c>
      <c r="J541" s="113">
        <v>0</v>
      </c>
      <c r="K541" s="113">
        <v>0</v>
      </c>
      <c r="L541" s="113">
        <v>0</v>
      </c>
      <c r="M541" t="s">
        <v>20</v>
      </c>
      <c r="N541" s="61">
        <f t="shared" si="5"/>
        <v>17.5</v>
      </c>
      <c r="O541" t="s">
        <v>17</v>
      </c>
      <c r="P541">
        <v>540</v>
      </c>
    </row>
    <row r="542" spans="1:16">
      <c r="A542" s="10">
        <v>10</v>
      </c>
      <c r="B542" s="11">
        <v>10</v>
      </c>
      <c r="C542" s="12">
        <v>2000</v>
      </c>
      <c r="D542" s="9">
        <v>36809</v>
      </c>
      <c r="E542" s="113">
        <v>0</v>
      </c>
      <c r="F542" s="113">
        <v>0</v>
      </c>
      <c r="G542" s="113">
        <v>0</v>
      </c>
      <c r="H542" s="113">
        <v>3</v>
      </c>
      <c r="I542" s="113">
        <v>0</v>
      </c>
      <c r="J542" s="113">
        <v>0</v>
      </c>
      <c r="K542" s="113">
        <v>0</v>
      </c>
      <c r="L542" s="113">
        <v>0</v>
      </c>
      <c r="M542" t="s">
        <v>20</v>
      </c>
      <c r="N542" s="61">
        <f t="shared" si="5"/>
        <v>17.5</v>
      </c>
      <c r="O542" t="s">
        <v>17</v>
      </c>
      <c r="P542">
        <v>541</v>
      </c>
    </row>
    <row r="543" spans="1:16">
      <c r="A543" s="10">
        <v>19</v>
      </c>
      <c r="B543" s="11">
        <v>10</v>
      </c>
      <c r="C543" s="12">
        <v>2000</v>
      </c>
      <c r="D543" s="9">
        <v>36818</v>
      </c>
      <c r="E543" s="113">
        <v>0</v>
      </c>
      <c r="F543" s="113">
        <v>0</v>
      </c>
      <c r="G543" s="113">
        <v>0</v>
      </c>
      <c r="H543" s="113">
        <v>0</v>
      </c>
      <c r="I543" s="113">
        <v>0</v>
      </c>
      <c r="J543" s="113">
        <v>0</v>
      </c>
      <c r="K543" s="113">
        <v>0</v>
      </c>
      <c r="L543" s="113">
        <v>0</v>
      </c>
      <c r="M543" t="s">
        <v>20</v>
      </c>
      <c r="N543" s="61">
        <f t="shared" si="5"/>
        <v>17.5</v>
      </c>
      <c r="O543" t="s">
        <v>17</v>
      </c>
      <c r="P543">
        <v>542</v>
      </c>
    </row>
    <row r="544" spans="1:16">
      <c r="A544" s="10">
        <v>30</v>
      </c>
      <c r="B544" s="11">
        <v>10</v>
      </c>
      <c r="C544" s="12">
        <v>2000</v>
      </c>
      <c r="D544" s="9">
        <v>36829</v>
      </c>
      <c r="E544" s="113">
        <v>0</v>
      </c>
      <c r="F544" s="113">
        <v>0</v>
      </c>
      <c r="G544" s="113">
        <v>0</v>
      </c>
      <c r="H544" s="113">
        <v>0</v>
      </c>
      <c r="I544" s="113">
        <v>0</v>
      </c>
      <c r="J544" s="113">
        <v>0</v>
      </c>
      <c r="K544" s="113">
        <v>0</v>
      </c>
      <c r="L544" s="113">
        <v>0</v>
      </c>
      <c r="M544" t="s">
        <v>20</v>
      </c>
      <c r="N544" s="61">
        <f t="shared" si="5"/>
        <v>17.5</v>
      </c>
      <c r="O544" t="s">
        <v>17</v>
      </c>
      <c r="P544">
        <v>543</v>
      </c>
    </row>
    <row r="545" spans="1:16">
      <c r="A545" s="10">
        <v>13</v>
      </c>
      <c r="B545" s="11">
        <v>11</v>
      </c>
      <c r="C545" s="12">
        <v>2000</v>
      </c>
      <c r="D545" s="9">
        <v>36843</v>
      </c>
      <c r="E545" s="113">
        <v>0</v>
      </c>
      <c r="F545" s="113">
        <v>0</v>
      </c>
      <c r="G545" s="113">
        <v>0</v>
      </c>
      <c r="H545" s="113">
        <v>2</v>
      </c>
      <c r="I545" s="113">
        <v>0</v>
      </c>
      <c r="J545" s="113">
        <v>0</v>
      </c>
      <c r="K545" s="113">
        <v>0</v>
      </c>
      <c r="L545" s="113">
        <v>0</v>
      </c>
      <c r="M545" t="s">
        <v>20</v>
      </c>
      <c r="N545" s="61">
        <f t="shared" si="5"/>
        <v>17.5</v>
      </c>
      <c r="O545" t="s">
        <v>17</v>
      </c>
      <c r="P545">
        <v>544</v>
      </c>
    </row>
    <row r="546" spans="1:16">
      <c r="A546" s="12">
        <v>9</v>
      </c>
      <c r="B546" s="13" t="s">
        <v>19</v>
      </c>
      <c r="C546" s="12">
        <v>2000</v>
      </c>
      <c r="D546" s="14">
        <v>36869</v>
      </c>
      <c r="E546" s="113">
        <v>0</v>
      </c>
      <c r="F546" s="113">
        <v>0</v>
      </c>
      <c r="G546" s="113">
        <v>0</v>
      </c>
      <c r="H546" s="113">
        <v>1</v>
      </c>
      <c r="I546" s="113">
        <v>0</v>
      </c>
      <c r="J546" s="113">
        <v>0</v>
      </c>
      <c r="K546" s="113">
        <v>0</v>
      </c>
      <c r="L546" s="113">
        <v>0</v>
      </c>
      <c r="M546" t="s">
        <v>20</v>
      </c>
      <c r="N546" s="61">
        <f t="shared" si="5"/>
        <v>17.5</v>
      </c>
      <c r="O546" t="s">
        <v>17</v>
      </c>
      <c r="P546">
        <v>545</v>
      </c>
    </row>
    <row r="547" spans="1:16">
      <c r="A547" s="10">
        <v>2</v>
      </c>
      <c r="B547" s="11">
        <v>4</v>
      </c>
      <c r="C547" s="12">
        <v>2001</v>
      </c>
      <c r="D547" s="9">
        <v>36983</v>
      </c>
      <c r="E547" s="113">
        <v>15</v>
      </c>
      <c r="F547" s="113">
        <v>0</v>
      </c>
      <c r="G547" s="113">
        <v>0</v>
      </c>
      <c r="H547" s="113">
        <v>0</v>
      </c>
      <c r="I547" s="113">
        <v>0</v>
      </c>
      <c r="J547" s="113">
        <v>0</v>
      </c>
      <c r="K547" s="113">
        <v>0</v>
      </c>
      <c r="L547" s="113">
        <v>0</v>
      </c>
      <c r="M547" t="s">
        <v>20</v>
      </c>
      <c r="N547" s="61">
        <f t="shared" si="5"/>
        <v>17.5</v>
      </c>
      <c r="O547" t="s">
        <v>17</v>
      </c>
      <c r="P547">
        <v>546</v>
      </c>
    </row>
    <row r="548" spans="1:16">
      <c r="A548" s="10">
        <v>22</v>
      </c>
      <c r="B548" s="11">
        <v>5</v>
      </c>
      <c r="C548" s="12">
        <v>2001</v>
      </c>
      <c r="D548" s="9">
        <v>37033</v>
      </c>
      <c r="E548" s="113">
        <v>0</v>
      </c>
      <c r="F548" s="113">
        <v>0</v>
      </c>
      <c r="G548" s="113">
        <v>0</v>
      </c>
      <c r="H548" s="113">
        <v>0</v>
      </c>
      <c r="I548" s="113">
        <v>0</v>
      </c>
      <c r="J548" s="113">
        <v>0</v>
      </c>
      <c r="K548" s="113">
        <v>0</v>
      </c>
      <c r="L548" s="113">
        <v>670</v>
      </c>
      <c r="M548" t="s">
        <v>20</v>
      </c>
      <c r="N548" s="61">
        <f t="shared" ref="N548:N557" si="6">35/2</f>
        <v>17.5</v>
      </c>
      <c r="O548" t="s">
        <v>17</v>
      </c>
      <c r="P548">
        <v>547</v>
      </c>
    </row>
    <row r="549" spans="1:16">
      <c r="A549" s="12">
        <v>2</v>
      </c>
      <c r="B549" s="11">
        <v>6</v>
      </c>
      <c r="C549" s="12">
        <v>2001</v>
      </c>
      <c r="D549" s="9">
        <v>37044</v>
      </c>
      <c r="E549" s="113">
        <v>1</v>
      </c>
      <c r="F549" s="113">
        <v>0</v>
      </c>
      <c r="G549" s="113">
        <v>19</v>
      </c>
      <c r="H549" s="113">
        <v>0</v>
      </c>
      <c r="I549" s="113">
        <v>0</v>
      </c>
      <c r="J549" s="113">
        <v>3</v>
      </c>
      <c r="K549" s="113">
        <v>27</v>
      </c>
      <c r="L549" s="113">
        <v>1400</v>
      </c>
      <c r="M549" t="s">
        <v>20</v>
      </c>
      <c r="N549" s="61">
        <f t="shared" si="6"/>
        <v>17.5</v>
      </c>
      <c r="O549" t="s">
        <v>17</v>
      </c>
      <c r="P549">
        <v>548</v>
      </c>
    </row>
    <row r="550" spans="1:16">
      <c r="A550" s="10">
        <v>11</v>
      </c>
      <c r="B550" s="11">
        <v>6</v>
      </c>
      <c r="C550" s="12">
        <v>2001</v>
      </c>
      <c r="D550" s="9">
        <v>37053</v>
      </c>
      <c r="E550" s="113">
        <v>2</v>
      </c>
      <c r="F550" s="113">
        <v>0</v>
      </c>
      <c r="G550" s="113">
        <v>42</v>
      </c>
      <c r="H550" s="113">
        <v>1</v>
      </c>
      <c r="I550" s="113">
        <v>0</v>
      </c>
      <c r="J550" s="113">
        <v>7</v>
      </c>
      <c r="K550" s="113">
        <v>13</v>
      </c>
      <c r="L550" s="113">
        <v>134</v>
      </c>
      <c r="M550" t="s">
        <v>20</v>
      </c>
      <c r="N550" s="61">
        <f t="shared" si="6"/>
        <v>17.5</v>
      </c>
      <c r="O550" t="s">
        <v>17</v>
      </c>
      <c r="P550">
        <v>549</v>
      </c>
    </row>
    <row r="551" spans="1:16">
      <c r="A551" s="10">
        <v>21</v>
      </c>
      <c r="B551" s="11">
        <v>6</v>
      </c>
      <c r="C551" s="12">
        <v>2001</v>
      </c>
      <c r="D551" s="9">
        <v>37063</v>
      </c>
      <c r="E551" s="113">
        <v>0</v>
      </c>
      <c r="F551" s="113">
        <v>0</v>
      </c>
      <c r="G551" s="113">
        <v>87</v>
      </c>
      <c r="H551" s="113">
        <v>7</v>
      </c>
      <c r="I551" s="113">
        <v>67</v>
      </c>
      <c r="J551" s="113">
        <v>134</v>
      </c>
      <c r="K551" s="113">
        <v>67</v>
      </c>
      <c r="L551" s="113">
        <v>134</v>
      </c>
      <c r="M551" t="s">
        <v>20</v>
      </c>
      <c r="N551" s="61">
        <f t="shared" si="6"/>
        <v>17.5</v>
      </c>
      <c r="O551" t="s">
        <v>17</v>
      </c>
      <c r="P551">
        <v>550</v>
      </c>
    </row>
    <row r="552" spans="1:16">
      <c r="A552" s="10">
        <v>30</v>
      </c>
      <c r="B552" s="11">
        <v>6</v>
      </c>
      <c r="C552" s="12">
        <v>2001</v>
      </c>
      <c r="D552" s="9">
        <v>37072</v>
      </c>
      <c r="E552" s="113">
        <v>1</v>
      </c>
      <c r="F552" s="113">
        <v>0</v>
      </c>
      <c r="G552" s="113">
        <v>17</v>
      </c>
      <c r="H552" s="113">
        <v>74</v>
      </c>
      <c r="I552" s="113">
        <v>600</v>
      </c>
      <c r="J552" s="113">
        <v>67</v>
      </c>
      <c r="K552" s="113">
        <v>0</v>
      </c>
      <c r="L552" s="113">
        <v>0</v>
      </c>
      <c r="M552" t="s">
        <v>20</v>
      </c>
      <c r="N552" s="61">
        <f t="shared" si="6"/>
        <v>17.5</v>
      </c>
      <c r="O552" t="s">
        <v>17</v>
      </c>
      <c r="P552">
        <v>551</v>
      </c>
    </row>
    <row r="553" spans="1:16">
      <c r="A553" s="10">
        <v>10</v>
      </c>
      <c r="B553" s="11">
        <v>7</v>
      </c>
      <c r="C553" s="12">
        <v>2001</v>
      </c>
      <c r="D553" s="9">
        <v>37082</v>
      </c>
      <c r="E553" s="113">
        <v>0</v>
      </c>
      <c r="F553" s="113">
        <v>0</v>
      </c>
      <c r="G553" s="113">
        <v>7</v>
      </c>
      <c r="H553" s="113">
        <v>160</v>
      </c>
      <c r="I553" s="113">
        <v>470</v>
      </c>
      <c r="J553" s="113">
        <v>67</v>
      </c>
      <c r="K553" s="113">
        <v>0</v>
      </c>
      <c r="L553" s="113">
        <v>0</v>
      </c>
      <c r="M553" t="s">
        <v>20</v>
      </c>
      <c r="N553" s="61">
        <f t="shared" si="6"/>
        <v>17.5</v>
      </c>
      <c r="O553" t="s">
        <v>17</v>
      </c>
      <c r="P553">
        <v>552</v>
      </c>
    </row>
    <row r="554" spans="1:16">
      <c r="A554" s="10">
        <v>23</v>
      </c>
      <c r="B554" s="11">
        <v>7</v>
      </c>
      <c r="C554" s="12">
        <v>2001</v>
      </c>
      <c r="D554" s="9">
        <v>37095</v>
      </c>
      <c r="E554" s="113">
        <v>0</v>
      </c>
      <c r="F554" s="113">
        <v>0</v>
      </c>
      <c r="G554" s="113">
        <v>0</v>
      </c>
      <c r="H554" s="113">
        <v>3</v>
      </c>
      <c r="I554" s="113">
        <v>1</v>
      </c>
      <c r="J554" s="113">
        <v>0</v>
      </c>
      <c r="K554" s="113">
        <v>0</v>
      </c>
      <c r="L554" s="113">
        <v>0</v>
      </c>
      <c r="M554" t="s">
        <v>20</v>
      </c>
      <c r="N554" s="61">
        <f t="shared" si="6"/>
        <v>17.5</v>
      </c>
      <c r="O554" t="s">
        <v>17</v>
      </c>
      <c r="P554">
        <v>553</v>
      </c>
    </row>
    <row r="555" spans="1:16">
      <c r="A555" s="10">
        <v>30</v>
      </c>
      <c r="B555" s="11">
        <v>7</v>
      </c>
      <c r="C555" s="12">
        <v>2001</v>
      </c>
      <c r="D555" s="9">
        <v>37102</v>
      </c>
      <c r="E555" s="113">
        <v>0</v>
      </c>
      <c r="F555" s="113">
        <v>0</v>
      </c>
      <c r="G555" s="113">
        <v>0</v>
      </c>
      <c r="H555" s="113">
        <v>0</v>
      </c>
      <c r="I555" s="113">
        <v>0</v>
      </c>
      <c r="J555" s="113">
        <v>0</v>
      </c>
      <c r="K555" s="113">
        <v>0</v>
      </c>
      <c r="L555" s="113">
        <v>0</v>
      </c>
      <c r="M555" t="s">
        <v>20</v>
      </c>
      <c r="N555" s="61">
        <f t="shared" si="6"/>
        <v>17.5</v>
      </c>
      <c r="O555" t="s">
        <v>17</v>
      </c>
      <c r="P555">
        <v>554</v>
      </c>
    </row>
    <row r="556" spans="1:16">
      <c r="A556" s="10">
        <v>9</v>
      </c>
      <c r="B556" s="11">
        <v>8</v>
      </c>
      <c r="C556" s="12">
        <v>2001</v>
      </c>
      <c r="D556" s="9">
        <v>37112</v>
      </c>
      <c r="E556" s="113">
        <v>0</v>
      </c>
      <c r="F556" s="113">
        <v>0</v>
      </c>
      <c r="G556" s="113">
        <v>0</v>
      </c>
      <c r="H556" s="113">
        <v>13</v>
      </c>
      <c r="I556" s="113">
        <v>0</v>
      </c>
      <c r="J556" s="113">
        <v>0</v>
      </c>
      <c r="K556" s="113">
        <v>0</v>
      </c>
      <c r="L556" s="113">
        <v>0</v>
      </c>
      <c r="M556" t="s">
        <v>20</v>
      </c>
      <c r="N556" s="61">
        <f t="shared" si="6"/>
        <v>17.5</v>
      </c>
      <c r="O556" t="s">
        <v>17</v>
      </c>
      <c r="P556">
        <v>555</v>
      </c>
    </row>
    <row r="557" spans="1:16">
      <c r="A557" s="10">
        <v>21</v>
      </c>
      <c r="B557" s="11">
        <v>8</v>
      </c>
      <c r="C557" s="12">
        <v>2001</v>
      </c>
      <c r="D557" s="9">
        <v>37124</v>
      </c>
      <c r="E557" s="113">
        <v>0</v>
      </c>
      <c r="F557" s="113">
        <v>0</v>
      </c>
      <c r="G557" s="113">
        <v>0</v>
      </c>
      <c r="H557" s="113">
        <v>0</v>
      </c>
      <c r="I557" s="113">
        <v>0</v>
      </c>
      <c r="J557" s="113">
        <v>0</v>
      </c>
      <c r="K557" s="113">
        <v>0</v>
      </c>
      <c r="L557" s="113">
        <v>0</v>
      </c>
      <c r="M557" t="s">
        <v>20</v>
      </c>
      <c r="N557" s="61">
        <f t="shared" si="6"/>
        <v>17.5</v>
      </c>
      <c r="O557" t="s">
        <v>17</v>
      </c>
      <c r="P557">
        <v>556</v>
      </c>
    </row>
    <row r="558" spans="1:16">
      <c r="A558" s="10">
        <v>30</v>
      </c>
      <c r="B558" s="11">
        <v>8</v>
      </c>
      <c r="C558" s="12">
        <v>2001</v>
      </c>
      <c r="D558" s="14">
        <v>37133</v>
      </c>
      <c r="E558" s="113">
        <v>0</v>
      </c>
      <c r="F558" s="113">
        <v>0</v>
      </c>
      <c r="G558" s="113">
        <v>0</v>
      </c>
      <c r="H558" s="113">
        <v>42</v>
      </c>
      <c r="I558" s="113">
        <v>0</v>
      </c>
      <c r="J558" s="113">
        <v>0</v>
      </c>
      <c r="K558" s="113">
        <v>0</v>
      </c>
      <c r="L558" s="113">
        <v>0</v>
      </c>
      <c r="M558" t="s">
        <v>20</v>
      </c>
      <c r="N558" s="61">
        <f t="shared" ref="N558:N567" si="7">35/2</f>
        <v>17.5</v>
      </c>
      <c r="O558" t="s">
        <v>17</v>
      </c>
      <c r="P558">
        <v>557</v>
      </c>
    </row>
    <row r="559" spans="1:16">
      <c r="A559" s="10">
        <v>10</v>
      </c>
      <c r="B559" s="11">
        <v>9</v>
      </c>
      <c r="C559" s="5">
        <v>2001</v>
      </c>
      <c r="D559" s="14">
        <v>37144</v>
      </c>
      <c r="E559" s="113">
        <v>0</v>
      </c>
      <c r="F559" s="113">
        <v>0</v>
      </c>
      <c r="G559" s="113">
        <v>0</v>
      </c>
      <c r="H559" s="113">
        <v>50</v>
      </c>
      <c r="I559" s="113">
        <v>0</v>
      </c>
      <c r="J559" s="113">
        <v>0</v>
      </c>
      <c r="K559" s="113">
        <v>0</v>
      </c>
      <c r="L559" s="113">
        <v>0</v>
      </c>
      <c r="M559" t="s">
        <v>20</v>
      </c>
      <c r="N559" s="61">
        <f t="shared" si="7"/>
        <v>17.5</v>
      </c>
      <c r="O559" t="s">
        <v>17</v>
      </c>
      <c r="P559">
        <v>558</v>
      </c>
    </row>
    <row r="560" spans="1:16">
      <c r="A560" s="10">
        <v>20</v>
      </c>
      <c r="B560" s="11">
        <v>9</v>
      </c>
      <c r="C560" s="5">
        <v>2001</v>
      </c>
      <c r="D560" s="14">
        <v>37154</v>
      </c>
      <c r="E560" s="113">
        <v>0</v>
      </c>
      <c r="F560" s="113">
        <v>0</v>
      </c>
      <c r="G560" s="113">
        <v>0</v>
      </c>
      <c r="H560" s="113">
        <v>1</v>
      </c>
      <c r="I560" s="113">
        <v>0</v>
      </c>
      <c r="J560" s="113">
        <v>0</v>
      </c>
      <c r="K560" s="113">
        <v>0</v>
      </c>
      <c r="L560" s="113">
        <v>0</v>
      </c>
      <c r="M560" t="s">
        <v>20</v>
      </c>
      <c r="N560" s="61">
        <f t="shared" si="7"/>
        <v>17.5</v>
      </c>
      <c r="O560" t="s">
        <v>17</v>
      </c>
      <c r="P560">
        <v>559</v>
      </c>
    </row>
    <row r="561" spans="1:16">
      <c r="A561" s="10">
        <v>2</v>
      </c>
      <c r="B561" s="11">
        <v>10</v>
      </c>
      <c r="C561" s="5">
        <v>2001</v>
      </c>
      <c r="D561" s="14">
        <v>37166</v>
      </c>
      <c r="E561" s="113">
        <v>0</v>
      </c>
      <c r="F561" s="113">
        <v>0</v>
      </c>
      <c r="G561" s="113">
        <v>0</v>
      </c>
      <c r="H561" s="113">
        <v>3</v>
      </c>
      <c r="I561" s="113">
        <v>0</v>
      </c>
      <c r="J561" s="113">
        <v>0</v>
      </c>
      <c r="K561" s="113">
        <v>0</v>
      </c>
      <c r="L561" s="113">
        <v>0</v>
      </c>
      <c r="M561" t="s">
        <v>20</v>
      </c>
      <c r="N561" s="61">
        <f t="shared" si="7"/>
        <v>17.5</v>
      </c>
      <c r="O561" t="s">
        <v>17</v>
      </c>
      <c r="P561">
        <v>560</v>
      </c>
    </row>
    <row r="562" spans="1:16">
      <c r="A562" s="12">
        <v>11</v>
      </c>
      <c r="B562" s="11">
        <v>10</v>
      </c>
      <c r="C562" s="12">
        <v>2001</v>
      </c>
      <c r="D562" s="9">
        <v>37175</v>
      </c>
      <c r="E562" s="97" t="s">
        <v>18</v>
      </c>
      <c r="F562" s="97" t="s">
        <v>18</v>
      </c>
      <c r="G562" s="97" t="s">
        <v>18</v>
      </c>
      <c r="H562" s="97" t="s">
        <v>18</v>
      </c>
      <c r="I562" s="97" t="s">
        <v>18</v>
      </c>
      <c r="J562" s="97" t="s">
        <v>18</v>
      </c>
      <c r="K562" s="97" t="s">
        <v>18</v>
      </c>
      <c r="L562" s="97" t="s">
        <v>18</v>
      </c>
      <c r="M562" t="s">
        <v>20</v>
      </c>
      <c r="N562" s="61">
        <f t="shared" si="7"/>
        <v>17.5</v>
      </c>
      <c r="O562" t="s">
        <v>17</v>
      </c>
      <c r="P562">
        <v>561</v>
      </c>
    </row>
    <row r="563" spans="1:16">
      <c r="A563" s="12">
        <v>20</v>
      </c>
      <c r="B563" s="11">
        <v>10</v>
      </c>
      <c r="C563" s="12">
        <v>2001</v>
      </c>
      <c r="D563" s="9">
        <v>37184</v>
      </c>
      <c r="E563" s="97" t="s">
        <v>18</v>
      </c>
      <c r="F563" s="97" t="s">
        <v>18</v>
      </c>
      <c r="G563" s="97" t="s">
        <v>18</v>
      </c>
      <c r="H563" s="97" t="s">
        <v>18</v>
      </c>
      <c r="I563" s="97" t="s">
        <v>18</v>
      </c>
      <c r="J563" s="97" t="s">
        <v>18</v>
      </c>
      <c r="K563" s="97" t="s">
        <v>18</v>
      </c>
      <c r="L563" s="97" t="s">
        <v>18</v>
      </c>
      <c r="M563" t="s">
        <v>20</v>
      </c>
      <c r="N563" s="61">
        <f t="shared" si="7"/>
        <v>17.5</v>
      </c>
      <c r="O563" t="s">
        <v>17</v>
      </c>
      <c r="P563">
        <v>562</v>
      </c>
    </row>
    <row r="564" spans="1:16">
      <c r="A564" s="12">
        <v>30</v>
      </c>
      <c r="B564" s="11">
        <v>10</v>
      </c>
      <c r="C564" s="12">
        <v>2001</v>
      </c>
      <c r="D564" s="9">
        <v>37194</v>
      </c>
      <c r="E564" s="97" t="s">
        <v>18</v>
      </c>
      <c r="F564" s="97" t="s">
        <v>18</v>
      </c>
      <c r="G564" s="97" t="s">
        <v>18</v>
      </c>
      <c r="H564" s="97" t="s">
        <v>18</v>
      </c>
      <c r="I564" s="97" t="s">
        <v>18</v>
      </c>
      <c r="J564" s="97" t="s">
        <v>18</v>
      </c>
      <c r="K564" s="97" t="s">
        <v>18</v>
      </c>
      <c r="L564" s="97" t="s">
        <v>18</v>
      </c>
      <c r="M564" t="s">
        <v>20</v>
      </c>
      <c r="N564" s="61">
        <f t="shared" si="7"/>
        <v>17.5</v>
      </c>
      <c r="O564" t="s">
        <v>17</v>
      </c>
      <c r="P564">
        <v>563</v>
      </c>
    </row>
    <row r="565" spans="1:16">
      <c r="A565" s="12">
        <v>15</v>
      </c>
      <c r="B565" s="11">
        <v>11</v>
      </c>
      <c r="C565" s="12">
        <v>2001</v>
      </c>
      <c r="D565" s="9">
        <v>37210</v>
      </c>
      <c r="E565" s="113">
        <v>0</v>
      </c>
      <c r="F565" s="113">
        <v>0</v>
      </c>
      <c r="G565" s="113">
        <v>0</v>
      </c>
      <c r="H565" s="113">
        <v>0</v>
      </c>
      <c r="I565" s="113">
        <v>0</v>
      </c>
      <c r="J565" s="113">
        <v>0</v>
      </c>
      <c r="K565" s="113">
        <v>0</v>
      </c>
      <c r="L565" s="113">
        <v>0</v>
      </c>
      <c r="M565" t="s">
        <v>20</v>
      </c>
      <c r="N565" s="61">
        <f t="shared" si="7"/>
        <v>17.5</v>
      </c>
      <c r="O565" t="s">
        <v>17</v>
      </c>
      <c r="P565">
        <v>564</v>
      </c>
    </row>
    <row r="566" spans="1:16">
      <c r="A566" s="12">
        <v>1</v>
      </c>
      <c r="B566" s="11">
        <v>12</v>
      </c>
      <c r="C566" s="12">
        <v>2001</v>
      </c>
      <c r="D566" s="9">
        <v>37226</v>
      </c>
      <c r="E566" s="113">
        <v>0</v>
      </c>
      <c r="F566" s="113">
        <v>1</v>
      </c>
      <c r="G566" s="113">
        <v>0</v>
      </c>
      <c r="H566" s="113">
        <v>1</v>
      </c>
      <c r="I566" s="113">
        <v>0</v>
      </c>
      <c r="J566" s="113">
        <v>0</v>
      </c>
      <c r="K566" s="113">
        <v>0</v>
      </c>
      <c r="L566" s="113">
        <v>0</v>
      </c>
      <c r="M566" t="s">
        <v>20</v>
      </c>
      <c r="N566" s="61">
        <f t="shared" si="7"/>
        <v>17.5</v>
      </c>
      <c r="O566" t="s">
        <v>17</v>
      </c>
      <c r="P566">
        <v>565</v>
      </c>
    </row>
    <row r="567" spans="1:16">
      <c r="A567" s="12">
        <v>20</v>
      </c>
      <c r="B567" s="11">
        <v>1</v>
      </c>
      <c r="C567" s="12">
        <v>2002</v>
      </c>
      <c r="D567" s="9">
        <v>37276</v>
      </c>
      <c r="E567" s="113">
        <v>3</v>
      </c>
      <c r="F567" s="113">
        <v>0</v>
      </c>
      <c r="G567" s="113">
        <v>3</v>
      </c>
      <c r="H567" s="113">
        <v>2</v>
      </c>
      <c r="I567" s="113">
        <v>0</v>
      </c>
      <c r="J567" s="113">
        <v>0</v>
      </c>
      <c r="K567" s="113">
        <v>0</v>
      </c>
      <c r="L567" s="113">
        <v>0</v>
      </c>
      <c r="M567" t="s">
        <v>20</v>
      </c>
      <c r="N567" s="61">
        <f t="shared" si="7"/>
        <v>17.5</v>
      </c>
      <c r="O567" t="s">
        <v>17</v>
      </c>
      <c r="P567">
        <v>566</v>
      </c>
    </row>
    <row r="568" spans="1:16">
      <c r="A568" s="12">
        <v>5</v>
      </c>
      <c r="B568" s="11">
        <v>2</v>
      </c>
      <c r="C568" s="12">
        <v>2002</v>
      </c>
      <c r="D568" s="9">
        <v>37292</v>
      </c>
      <c r="E568" s="113">
        <v>2</v>
      </c>
      <c r="F568" s="113">
        <v>0</v>
      </c>
      <c r="G568" s="113">
        <v>1</v>
      </c>
      <c r="H568" s="113">
        <v>1</v>
      </c>
      <c r="I568" s="113">
        <v>0</v>
      </c>
      <c r="J568" s="113">
        <v>0</v>
      </c>
      <c r="K568" s="113">
        <v>0</v>
      </c>
      <c r="L568" s="113">
        <v>0</v>
      </c>
      <c r="M568" t="s">
        <v>20</v>
      </c>
      <c r="N568" s="61">
        <f t="shared" ref="N568:N577" si="8">35/2</f>
        <v>17.5</v>
      </c>
      <c r="O568" t="s">
        <v>17</v>
      </c>
      <c r="P568">
        <v>567</v>
      </c>
    </row>
    <row r="569" spans="1:16">
      <c r="A569" s="12">
        <v>17</v>
      </c>
      <c r="B569" s="11">
        <v>3</v>
      </c>
      <c r="C569" s="12">
        <v>2002</v>
      </c>
      <c r="D569" s="9">
        <v>37332</v>
      </c>
      <c r="E569" s="113">
        <v>1</v>
      </c>
      <c r="F569" s="113">
        <v>0</v>
      </c>
      <c r="G569" s="113">
        <v>0</v>
      </c>
      <c r="H569" s="113">
        <v>1</v>
      </c>
      <c r="I569" s="113">
        <v>0</v>
      </c>
      <c r="J569" s="113">
        <v>0</v>
      </c>
      <c r="K569" s="113">
        <v>0</v>
      </c>
      <c r="L569" s="113">
        <v>0</v>
      </c>
      <c r="M569" t="s">
        <v>20</v>
      </c>
      <c r="N569" s="61">
        <f t="shared" si="8"/>
        <v>17.5</v>
      </c>
      <c r="O569" t="s">
        <v>17</v>
      </c>
      <c r="P569">
        <v>568</v>
      </c>
    </row>
    <row r="570" spans="1:16">
      <c r="A570" s="12">
        <v>12</v>
      </c>
      <c r="B570" s="11">
        <v>4</v>
      </c>
      <c r="C570" s="12">
        <v>2002</v>
      </c>
      <c r="D570" s="9">
        <v>37358</v>
      </c>
      <c r="E570" s="113">
        <v>0</v>
      </c>
      <c r="F570" s="113">
        <v>0</v>
      </c>
      <c r="G570" s="113">
        <v>0</v>
      </c>
      <c r="H570" s="113">
        <v>1</v>
      </c>
      <c r="I570" s="113">
        <v>0</v>
      </c>
      <c r="J570" s="113">
        <v>0</v>
      </c>
      <c r="K570" s="113">
        <v>0</v>
      </c>
      <c r="L570" s="113">
        <v>0</v>
      </c>
      <c r="M570" t="s">
        <v>20</v>
      </c>
      <c r="N570" s="61">
        <f t="shared" si="8"/>
        <v>17.5</v>
      </c>
      <c r="O570" t="s">
        <v>17</v>
      </c>
      <c r="P570">
        <v>569</v>
      </c>
    </row>
    <row r="571" spans="1:16">
      <c r="A571" s="12">
        <v>14</v>
      </c>
      <c r="B571" s="11">
        <v>5</v>
      </c>
      <c r="C571" s="12">
        <v>2002</v>
      </c>
      <c r="D571" s="9">
        <v>37390</v>
      </c>
      <c r="E571" s="113">
        <v>1</v>
      </c>
      <c r="F571" s="113">
        <v>0</v>
      </c>
      <c r="G571" s="113">
        <v>1</v>
      </c>
      <c r="H571" s="113">
        <v>0</v>
      </c>
      <c r="I571" s="113">
        <v>0</v>
      </c>
      <c r="J571" s="113">
        <v>1</v>
      </c>
      <c r="K571" s="113">
        <v>0</v>
      </c>
      <c r="L571" s="113">
        <v>3</v>
      </c>
      <c r="M571" t="s">
        <v>20</v>
      </c>
      <c r="N571" s="61">
        <f t="shared" si="8"/>
        <v>17.5</v>
      </c>
      <c r="O571" t="s">
        <v>17</v>
      </c>
      <c r="P571">
        <v>570</v>
      </c>
    </row>
    <row r="572" spans="1:16">
      <c r="A572" s="12">
        <v>1</v>
      </c>
      <c r="B572" s="11">
        <v>6</v>
      </c>
      <c r="C572" s="12">
        <v>2002</v>
      </c>
      <c r="D572" s="9">
        <v>37408</v>
      </c>
      <c r="E572" s="97" t="s">
        <v>18</v>
      </c>
      <c r="F572" s="97" t="s">
        <v>18</v>
      </c>
      <c r="G572" s="97" t="s">
        <v>18</v>
      </c>
      <c r="H572" s="97" t="s">
        <v>18</v>
      </c>
      <c r="I572" s="97" t="s">
        <v>18</v>
      </c>
      <c r="J572" s="97" t="s">
        <v>18</v>
      </c>
      <c r="K572" s="97" t="s">
        <v>18</v>
      </c>
      <c r="L572" s="97" t="s">
        <v>18</v>
      </c>
      <c r="M572" t="s">
        <v>20</v>
      </c>
      <c r="N572" s="61">
        <f t="shared" si="8"/>
        <v>17.5</v>
      </c>
      <c r="O572" t="s">
        <v>17</v>
      </c>
      <c r="P572">
        <v>571</v>
      </c>
    </row>
    <row r="573" spans="1:16">
      <c r="A573" s="12">
        <v>11</v>
      </c>
      <c r="B573" s="11">
        <v>6</v>
      </c>
      <c r="C573" s="12">
        <v>2002</v>
      </c>
      <c r="D573" s="9">
        <v>37418</v>
      </c>
      <c r="E573" s="97" t="s">
        <v>18</v>
      </c>
      <c r="F573" s="97" t="s">
        <v>18</v>
      </c>
      <c r="G573" s="97" t="s">
        <v>18</v>
      </c>
      <c r="H573" s="97" t="s">
        <v>18</v>
      </c>
      <c r="I573" s="97" t="s">
        <v>18</v>
      </c>
      <c r="J573" s="97" t="s">
        <v>18</v>
      </c>
      <c r="K573" s="97" t="s">
        <v>18</v>
      </c>
      <c r="L573" s="97" t="s">
        <v>18</v>
      </c>
      <c r="M573" t="s">
        <v>20</v>
      </c>
      <c r="N573" s="61">
        <f t="shared" si="8"/>
        <v>17.5</v>
      </c>
      <c r="O573" t="s">
        <v>17</v>
      </c>
      <c r="P573">
        <v>572</v>
      </c>
    </row>
    <row r="574" spans="1:16">
      <c r="A574" s="12">
        <v>20</v>
      </c>
      <c r="B574" s="11">
        <v>6</v>
      </c>
      <c r="C574" s="12">
        <v>2002</v>
      </c>
      <c r="D574" s="9">
        <v>37427</v>
      </c>
      <c r="E574" s="97" t="s">
        <v>18</v>
      </c>
      <c r="F574" s="97" t="s">
        <v>18</v>
      </c>
      <c r="G574" s="97" t="s">
        <v>18</v>
      </c>
      <c r="H574" s="97" t="s">
        <v>18</v>
      </c>
      <c r="I574" s="97" t="s">
        <v>18</v>
      </c>
      <c r="J574" s="97" t="s">
        <v>18</v>
      </c>
      <c r="K574" s="97" t="s">
        <v>18</v>
      </c>
      <c r="L574" s="97" t="s">
        <v>18</v>
      </c>
      <c r="M574" t="s">
        <v>20</v>
      </c>
      <c r="N574" s="61">
        <f t="shared" si="8"/>
        <v>17.5</v>
      </c>
      <c r="O574" t="s">
        <v>17</v>
      </c>
      <c r="P574">
        <v>573</v>
      </c>
    </row>
    <row r="575" spans="1:16">
      <c r="A575" s="12">
        <v>1</v>
      </c>
      <c r="B575" s="11">
        <v>7</v>
      </c>
      <c r="C575" s="12">
        <v>2002</v>
      </c>
      <c r="D575" s="9">
        <v>37438</v>
      </c>
      <c r="E575" s="97" t="s">
        <v>18</v>
      </c>
      <c r="F575" s="97" t="s">
        <v>18</v>
      </c>
      <c r="G575" s="97" t="s">
        <v>18</v>
      </c>
      <c r="H575" s="97" t="s">
        <v>18</v>
      </c>
      <c r="I575" s="97" t="s">
        <v>18</v>
      </c>
      <c r="J575" s="97" t="s">
        <v>18</v>
      </c>
      <c r="K575" s="97" t="s">
        <v>18</v>
      </c>
      <c r="L575" s="97" t="s">
        <v>18</v>
      </c>
      <c r="M575" t="s">
        <v>20</v>
      </c>
      <c r="N575" s="61">
        <f t="shared" si="8"/>
        <v>17.5</v>
      </c>
      <c r="O575" t="s">
        <v>17</v>
      </c>
      <c r="P575">
        <v>574</v>
      </c>
    </row>
    <row r="576" spans="1:16">
      <c r="A576" s="12">
        <v>10</v>
      </c>
      <c r="B576" s="11">
        <v>7</v>
      </c>
      <c r="C576" s="12">
        <v>2002</v>
      </c>
      <c r="D576" s="9">
        <v>37447</v>
      </c>
      <c r="E576" s="97" t="s">
        <v>18</v>
      </c>
      <c r="F576" s="97" t="s">
        <v>18</v>
      </c>
      <c r="G576" s="97" t="s">
        <v>18</v>
      </c>
      <c r="H576" s="97" t="s">
        <v>18</v>
      </c>
      <c r="I576" s="97" t="s">
        <v>18</v>
      </c>
      <c r="J576" s="97" t="s">
        <v>18</v>
      </c>
      <c r="K576" s="97" t="s">
        <v>18</v>
      </c>
      <c r="L576" s="97" t="s">
        <v>18</v>
      </c>
      <c r="M576" t="s">
        <v>20</v>
      </c>
      <c r="N576" s="61">
        <f t="shared" si="8"/>
        <v>17.5</v>
      </c>
      <c r="O576" t="s">
        <v>17</v>
      </c>
      <c r="P576">
        <v>575</v>
      </c>
    </row>
    <row r="577" spans="1:16">
      <c r="A577" s="12">
        <v>20</v>
      </c>
      <c r="B577" s="11">
        <v>7</v>
      </c>
      <c r="C577" s="12">
        <v>2002</v>
      </c>
      <c r="D577" s="9">
        <v>37457</v>
      </c>
      <c r="E577" s="97" t="s">
        <v>18</v>
      </c>
      <c r="F577" s="97" t="s">
        <v>18</v>
      </c>
      <c r="G577" s="97" t="s">
        <v>18</v>
      </c>
      <c r="H577" s="97" t="s">
        <v>18</v>
      </c>
      <c r="I577" s="97" t="s">
        <v>18</v>
      </c>
      <c r="J577" s="97" t="s">
        <v>18</v>
      </c>
      <c r="K577" s="97" t="s">
        <v>18</v>
      </c>
      <c r="L577" s="97" t="s">
        <v>18</v>
      </c>
      <c r="M577" t="s">
        <v>20</v>
      </c>
      <c r="N577" s="61">
        <f t="shared" si="8"/>
        <v>17.5</v>
      </c>
      <c r="O577" t="s">
        <v>17</v>
      </c>
      <c r="P577">
        <v>576</v>
      </c>
    </row>
    <row r="578" spans="1:16">
      <c r="A578" s="12">
        <v>30</v>
      </c>
      <c r="B578" s="11">
        <v>7</v>
      </c>
      <c r="C578" s="12">
        <v>2002</v>
      </c>
      <c r="D578" s="9">
        <v>37467</v>
      </c>
      <c r="E578" s="97" t="s">
        <v>18</v>
      </c>
      <c r="F578" s="97" t="s">
        <v>18</v>
      </c>
      <c r="G578" s="97" t="s">
        <v>18</v>
      </c>
      <c r="H578" s="97" t="s">
        <v>18</v>
      </c>
      <c r="I578" s="97" t="s">
        <v>18</v>
      </c>
      <c r="J578" s="97" t="s">
        <v>18</v>
      </c>
      <c r="K578" s="97" t="s">
        <v>18</v>
      </c>
      <c r="L578" s="97" t="s">
        <v>18</v>
      </c>
      <c r="M578" t="s">
        <v>20</v>
      </c>
      <c r="N578" s="61">
        <f t="shared" ref="N578:N587" si="9">35/2</f>
        <v>17.5</v>
      </c>
      <c r="O578" t="s">
        <v>17</v>
      </c>
      <c r="P578">
        <v>577</v>
      </c>
    </row>
    <row r="579" spans="1:16">
      <c r="A579" s="12">
        <v>10</v>
      </c>
      <c r="B579" s="11">
        <v>8</v>
      </c>
      <c r="C579" s="12">
        <v>2002</v>
      </c>
      <c r="D579" s="9">
        <v>37478</v>
      </c>
      <c r="E579" s="113">
        <v>0</v>
      </c>
      <c r="F579" s="113">
        <v>0</v>
      </c>
      <c r="G579" s="113">
        <v>0</v>
      </c>
      <c r="H579" s="113">
        <v>3</v>
      </c>
      <c r="I579" s="113">
        <v>0</v>
      </c>
      <c r="J579" s="113">
        <v>0</v>
      </c>
      <c r="K579" s="113">
        <v>0</v>
      </c>
      <c r="L579" s="113">
        <v>0</v>
      </c>
      <c r="M579" t="s">
        <v>20</v>
      </c>
      <c r="N579" s="61">
        <f t="shared" si="9"/>
        <v>17.5</v>
      </c>
      <c r="O579" t="s">
        <v>17</v>
      </c>
      <c r="P579">
        <v>578</v>
      </c>
    </row>
    <row r="580" spans="1:16">
      <c r="A580" s="12">
        <v>20</v>
      </c>
      <c r="B580" s="11">
        <v>8</v>
      </c>
      <c r="C580" s="12">
        <v>2002</v>
      </c>
      <c r="D580" s="9">
        <v>37488</v>
      </c>
      <c r="E580" s="113">
        <v>0</v>
      </c>
      <c r="F580" s="113">
        <v>0</v>
      </c>
      <c r="G580" s="113">
        <v>0</v>
      </c>
      <c r="H580" s="113">
        <v>0</v>
      </c>
      <c r="I580" s="113">
        <v>0</v>
      </c>
      <c r="J580" s="113">
        <v>0</v>
      </c>
      <c r="K580" s="113">
        <v>0</v>
      </c>
      <c r="L580" s="113">
        <v>0</v>
      </c>
      <c r="M580" t="s">
        <v>20</v>
      </c>
      <c r="N580" s="61">
        <f t="shared" si="9"/>
        <v>17.5</v>
      </c>
      <c r="O580" t="s">
        <v>17</v>
      </c>
      <c r="P580">
        <v>579</v>
      </c>
    </row>
    <row r="581" spans="1:16">
      <c r="A581" s="12">
        <v>31</v>
      </c>
      <c r="B581" s="11">
        <v>8</v>
      </c>
      <c r="C581" s="12">
        <v>2002</v>
      </c>
      <c r="D581" s="9">
        <v>37499</v>
      </c>
      <c r="E581" s="97" t="s">
        <v>18</v>
      </c>
      <c r="F581" s="97" t="s">
        <v>18</v>
      </c>
      <c r="G581" s="97" t="s">
        <v>18</v>
      </c>
      <c r="H581" s="97" t="s">
        <v>18</v>
      </c>
      <c r="I581" s="97" t="s">
        <v>18</v>
      </c>
      <c r="J581" s="97" t="s">
        <v>18</v>
      </c>
      <c r="K581" s="97" t="s">
        <v>18</v>
      </c>
      <c r="L581" s="97" t="s">
        <v>18</v>
      </c>
      <c r="M581" t="s">
        <v>20</v>
      </c>
      <c r="N581" s="61">
        <f t="shared" si="9"/>
        <v>17.5</v>
      </c>
      <c r="O581" t="s">
        <v>17</v>
      </c>
      <c r="P581">
        <v>580</v>
      </c>
    </row>
    <row r="582" spans="1:16">
      <c r="A582" s="12">
        <v>10</v>
      </c>
      <c r="B582" s="11">
        <v>9</v>
      </c>
      <c r="C582" s="12">
        <v>2002</v>
      </c>
      <c r="D582" s="9">
        <v>37509</v>
      </c>
      <c r="E582" s="113">
        <v>0</v>
      </c>
      <c r="F582" s="113">
        <v>0</v>
      </c>
      <c r="G582" s="113">
        <v>0</v>
      </c>
      <c r="H582" s="113">
        <v>7</v>
      </c>
      <c r="I582" s="113">
        <v>0</v>
      </c>
      <c r="J582" s="113">
        <v>0</v>
      </c>
      <c r="K582" s="113">
        <v>0</v>
      </c>
      <c r="L582" s="113">
        <v>0</v>
      </c>
      <c r="M582" t="s">
        <v>20</v>
      </c>
      <c r="N582" s="61">
        <f t="shared" si="9"/>
        <v>17.5</v>
      </c>
      <c r="O582" t="s">
        <v>17</v>
      </c>
      <c r="P582">
        <v>581</v>
      </c>
    </row>
    <row r="583" spans="1:16">
      <c r="A583" s="12">
        <v>19</v>
      </c>
      <c r="B583" s="11">
        <v>9</v>
      </c>
      <c r="C583" s="12">
        <v>2002</v>
      </c>
      <c r="D583" s="9">
        <v>37518</v>
      </c>
      <c r="E583" s="113">
        <v>0</v>
      </c>
      <c r="F583" s="113">
        <v>0</v>
      </c>
      <c r="G583" s="113">
        <v>0</v>
      </c>
      <c r="H583" s="113">
        <v>0</v>
      </c>
      <c r="I583" s="113">
        <v>0</v>
      </c>
      <c r="J583" s="113">
        <v>0</v>
      </c>
      <c r="K583" s="113">
        <v>0</v>
      </c>
      <c r="L583" s="113">
        <v>0</v>
      </c>
      <c r="M583" t="s">
        <v>20</v>
      </c>
      <c r="N583" s="61">
        <f t="shared" si="9"/>
        <v>17.5</v>
      </c>
      <c r="O583" t="s">
        <v>17</v>
      </c>
      <c r="P583">
        <v>582</v>
      </c>
    </row>
    <row r="584" spans="1:16">
      <c r="A584" s="12">
        <v>30</v>
      </c>
      <c r="B584" s="11">
        <v>9</v>
      </c>
      <c r="C584" s="12">
        <v>2002</v>
      </c>
      <c r="D584" s="9">
        <v>37529</v>
      </c>
      <c r="E584" s="97" t="s">
        <v>18</v>
      </c>
      <c r="F584" s="97" t="s">
        <v>18</v>
      </c>
      <c r="G584" s="97" t="s">
        <v>18</v>
      </c>
      <c r="H584" s="97" t="s">
        <v>18</v>
      </c>
      <c r="I584" s="97" t="s">
        <v>18</v>
      </c>
      <c r="J584" s="97" t="s">
        <v>18</v>
      </c>
      <c r="K584" s="97" t="s">
        <v>18</v>
      </c>
      <c r="L584" s="97" t="s">
        <v>18</v>
      </c>
      <c r="M584" t="s">
        <v>20</v>
      </c>
      <c r="N584" s="61">
        <f t="shared" si="9"/>
        <v>17.5</v>
      </c>
      <c r="O584" t="s">
        <v>17</v>
      </c>
      <c r="P584">
        <v>583</v>
      </c>
    </row>
    <row r="585" spans="1:16">
      <c r="A585" s="12">
        <v>10</v>
      </c>
      <c r="B585" s="11">
        <v>10</v>
      </c>
      <c r="C585" s="12">
        <v>2002</v>
      </c>
      <c r="D585" s="9">
        <v>37539</v>
      </c>
      <c r="E585" s="113">
        <v>0</v>
      </c>
      <c r="F585" s="113">
        <v>0</v>
      </c>
      <c r="G585" s="113">
        <v>0</v>
      </c>
      <c r="H585" s="113">
        <v>0</v>
      </c>
      <c r="I585" s="113">
        <v>0</v>
      </c>
      <c r="J585" s="113">
        <v>0</v>
      </c>
      <c r="K585" s="113">
        <v>0</v>
      </c>
      <c r="L585" s="113">
        <v>0</v>
      </c>
      <c r="M585" t="s">
        <v>20</v>
      </c>
      <c r="N585" s="61">
        <f t="shared" si="9"/>
        <v>17.5</v>
      </c>
      <c r="O585" t="s">
        <v>17</v>
      </c>
      <c r="P585">
        <v>584</v>
      </c>
    </row>
    <row r="586" spans="1:16">
      <c r="A586" s="12">
        <v>20</v>
      </c>
      <c r="B586" s="11">
        <v>10</v>
      </c>
      <c r="C586" s="12">
        <v>2002</v>
      </c>
      <c r="D586" s="9">
        <v>37549</v>
      </c>
      <c r="E586" s="97" t="s">
        <v>18</v>
      </c>
      <c r="F586" s="97" t="s">
        <v>18</v>
      </c>
      <c r="G586" s="97" t="s">
        <v>18</v>
      </c>
      <c r="H586" s="97" t="s">
        <v>18</v>
      </c>
      <c r="I586" s="97" t="s">
        <v>18</v>
      </c>
      <c r="J586" s="97" t="s">
        <v>18</v>
      </c>
      <c r="K586" s="97" t="s">
        <v>18</v>
      </c>
      <c r="L586" s="97" t="s">
        <v>18</v>
      </c>
      <c r="M586" t="s">
        <v>20</v>
      </c>
      <c r="N586" s="61">
        <f t="shared" si="9"/>
        <v>17.5</v>
      </c>
      <c r="O586" t="s">
        <v>17</v>
      </c>
      <c r="P586">
        <v>585</v>
      </c>
    </row>
    <row r="587" spans="1:16">
      <c r="A587" s="12">
        <v>30</v>
      </c>
      <c r="B587" s="11">
        <v>10</v>
      </c>
      <c r="C587" s="12">
        <v>2002</v>
      </c>
      <c r="D587" s="9">
        <v>37559</v>
      </c>
      <c r="E587" s="113">
        <v>0</v>
      </c>
      <c r="F587" s="113">
        <v>0</v>
      </c>
      <c r="G587" s="113">
        <v>0</v>
      </c>
      <c r="H587" s="113">
        <v>0</v>
      </c>
      <c r="I587" s="113">
        <v>0</v>
      </c>
      <c r="J587" s="113">
        <v>0</v>
      </c>
      <c r="K587" s="113">
        <v>0</v>
      </c>
      <c r="L587" s="113">
        <v>0</v>
      </c>
      <c r="M587" t="s">
        <v>20</v>
      </c>
      <c r="N587" s="61">
        <f t="shared" si="9"/>
        <v>17.5</v>
      </c>
      <c r="O587" t="s">
        <v>17</v>
      </c>
      <c r="P587">
        <v>586</v>
      </c>
    </row>
    <row r="588" spans="1:16">
      <c r="A588" s="12">
        <v>14</v>
      </c>
      <c r="B588" s="11">
        <v>11</v>
      </c>
      <c r="C588" s="12">
        <v>2002</v>
      </c>
      <c r="D588" s="9">
        <v>37574</v>
      </c>
      <c r="E588" s="113">
        <v>0</v>
      </c>
      <c r="F588" s="113">
        <v>0</v>
      </c>
      <c r="G588" s="113">
        <v>0</v>
      </c>
      <c r="H588" s="113">
        <v>0</v>
      </c>
      <c r="I588" s="113">
        <v>0</v>
      </c>
      <c r="J588" s="113">
        <v>0</v>
      </c>
      <c r="K588" s="113">
        <v>0</v>
      </c>
      <c r="L588" s="113">
        <v>0</v>
      </c>
      <c r="M588" t="s">
        <v>20</v>
      </c>
      <c r="N588" s="61">
        <f t="shared" ref="N588:N597" si="10">35/2</f>
        <v>17.5</v>
      </c>
      <c r="O588" t="s">
        <v>17</v>
      </c>
      <c r="P588">
        <v>587</v>
      </c>
    </row>
    <row r="589" spans="1:16">
      <c r="A589" s="12">
        <v>31</v>
      </c>
      <c r="B589" s="11">
        <v>1</v>
      </c>
      <c r="C589" s="12">
        <v>2003</v>
      </c>
      <c r="D589" s="9">
        <v>37652</v>
      </c>
      <c r="E589" s="113">
        <v>2</v>
      </c>
      <c r="F589" s="113">
        <v>0</v>
      </c>
      <c r="G589" s="113">
        <v>0</v>
      </c>
      <c r="H589" s="113">
        <v>0</v>
      </c>
      <c r="I589" s="113">
        <v>0</v>
      </c>
      <c r="J589" s="113">
        <v>0</v>
      </c>
      <c r="K589" s="113">
        <v>0</v>
      </c>
      <c r="L589" s="113">
        <v>0</v>
      </c>
      <c r="M589" t="s">
        <v>20</v>
      </c>
      <c r="N589" s="61">
        <f t="shared" si="10"/>
        <v>17.5</v>
      </c>
      <c r="O589" t="s">
        <v>17</v>
      </c>
      <c r="P589">
        <v>588</v>
      </c>
    </row>
    <row r="590" spans="1:16">
      <c r="A590" s="10">
        <v>18</v>
      </c>
      <c r="B590" s="11">
        <v>2</v>
      </c>
      <c r="C590" s="10">
        <v>2003</v>
      </c>
      <c r="D590" s="9">
        <v>37670</v>
      </c>
      <c r="E590" s="113">
        <v>6</v>
      </c>
      <c r="F590" s="113">
        <v>0</v>
      </c>
      <c r="G590" s="113">
        <v>1</v>
      </c>
      <c r="H590" s="113">
        <v>1</v>
      </c>
      <c r="I590" s="113">
        <v>0</v>
      </c>
      <c r="J590" s="113">
        <v>0</v>
      </c>
      <c r="K590" s="113">
        <v>0</v>
      </c>
      <c r="L590" s="113">
        <v>0</v>
      </c>
      <c r="M590" t="s">
        <v>20</v>
      </c>
      <c r="N590" s="61">
        <f t="shared" si="10"/>
        <v>17.5</v>
      </c>
      <c r="O590" t="s">
        <v>17</v>
      </c>
      <c r="P590">
        <v>589</v>
      </c>
    </row>
    <row r="591" spans="1:16">
      <c r="A591" s="10">
        <v>31</v>
      </c>
      <c r="B591" s="11">
        <v>3</v>
      </c>
      <c r="C591" s="10">
        <v>2003</v>
      </c>
      <c r="D591" s="9">
        <v>37711</v>
      </c>
      <c r="E591" s="113">
        <v>0</v>
      </c>
      <c r="F591" s="113">
        <v>0</v>
      </c>
      <c r="G591" s="113">
        <v>0</v>
      </c>
      <c r="H591" s="113">
        <v>3</v>
      </c>
      <c r="I591" s="113">
        <v>0</v>
      </c>
      <c r="J591" s="113">
        <v>0</v>
      </c>
      <c r="K591" s="113">
        <v>1</v>
      </c>
      <c r="L591" s="113">
        <v>0</v>
      </c>
      <c r="M591" t="s">
        <v>20</v>
      </c>
      <c r="N591" s="61">
        <f t="shared" si="10"/>
        <v>17.5</v>
      </c>
      <c r="O591" t="s">
        <v>17</v>
      </c>
      <c r="P591">
        <v>590</v>
      </c>
    </row>
    <row r="592" spans="1:16">
      <c r="A592" s="10">
        <v>10</v>
      </c>
      <c r="B592" s="11">
        <v>4</v>
      </c>
      <c r="C592" s="10">
        <v>2003</v>
      </c>
      <c r="D592" s="9">
        <v>37721</v>
      </c>
      <c r="E592" s="99" t="s">
        <v>18</v>
      </c>
      <c r="F592" s="99" t="s">
        <v>18</v>
      </c>
      <c r="G592" s="99" t="s">
        <v>18</v>
      </c>
      <c r="H592" s="99" t="s">
        <v>18</v>
      </c>
      <c r="I592" s="99" t="s">
        <v>18</v>
      </c>
      <c r="J592" s="99" t="s">
        <v>18</v>
      </c>
      <c r="K592" s="99" t="s">
        <v>18</v>
      </c>
      <c r="L592" s="99" t="s">
        <v>18</v>
      </c>
      <c r="M592" t="s">
        <v>20</v>
      </c>
      <c r="N592" s="61">
        <f t="shared" si="10"/>
        <v>17.5</v>
      </c>
      <c r="O592" t="s">
        <v>17</v>
      </c>
      <c r="P592">
        <v>591</v>
      </c>
    </row>
    <row r="593" spans="1:16">
      <c r="A593" s="10">
        <v>12</v>
      </c>
      <c r="B593" s="11">
        <v>5</v>
      </c>
      <c r="C593" s="10">
        <v>2003</v>
      </c>
      <c r="D593" s="9">
        <v>37753</v>
      </c>
      <c r="E593" s="99" t="s">
        <v>18</v>
      </c>
      <c r="F593" s="99" t="s">
        <v>18</v>
      </c>
      <c r="G593" s="99" t="s">
        <v>18</v>
      </c>
      <c r="H593" s="99" t="s">
        <v>18</v>
      </c>
      <c r="I593" s="99" t="s">
        <v>18</v>
      </c>
      <c r="J593" s="99" t="s">
        <v>18</v>
      </c>
      <c r="K593" s="99" t="s">
        <v>18</v>
      </c>
      <c r="L593" s="99" t="s">
        <v>18</v>
      </c>
      <c r="M593" t="s">
        <v>20</v>
      </c>
      <c r="N593" s="61">
        <f t="shared" si="10"/>
        <v>17.5</v>
      </c>
      <c r="O593" t="s">
        <v>17</v>
      </c>
      <c r="P593">
        <v>592</v>
      </c>
    </row>
    <row r="594" spans="1:16">
      <c r="A594" s="10">
        <v>20</v>
      </c>
      <c r="B594" s="11">
        <v>5</v>
      </c>
      <c r="C594" s="10">
        <v>2003</v>
      </c>
      <c r="D594" s="9">
        <v>37761</v>
      </c>
      <c r="E594" s="113">
        <v>0</v>
      </c>
      <c r="F594" s="113">
        <v>0</v>
      </c>
      <c r="G594" s="113">
        <v>3</v>
      </c>
      <c r="H594" s="113">
        <v>0</v>
      </c>
      <c r="I594" s="113">
        <v>0</v>
      </c>
      <c r="J594" s="113">
        <v>0</v>
      </c>
      <c r="K594" s="113">
        <v>0</v>
      </c>
      <c r="L594" s="113">
        <v>35</v>
      </c>
      <c r="M594" t="s">
        <v>20</v>
      </c>
      <c r="N594" s="61">
        <f t="shared" si="10"/>
        <v>17.5</v>
      </c>
      <c r="O594" t="s">
        <v>17</v>
      </c>
      <c r="P594">
        <v>593</v>
      </c>
    </row>
    <row r="595" spans="1:16">
      <c r="A595" s="10">
        <v>31</v>
      </c>
      <c r="B595" s="11">
        <v>5</v>
      </c>
      <c r="C595" s="10">
        <v>2003</v>
      </c>
      <c r="D595" s="9">
        <v>37772</v>
      </c>
      <c r="E595" s="113">
        <v>7</v>
      </c>
      <c r="F595" s="113">
        <v>0</v>
      </c>
      <c r="G595" s="113">
        <v>13</v>
      </c>
      <c r="H595" s="113">
        <v>0</v>
      </c>
      <c r="I595" s="113">
        <v>2</v>
      </c>
      <c r="J595" s="113">
        <v>14</v>
      </c>
      <c r="K595" s="113">
        <v>56</v>
      </c>
      <c r="L595" s="113">
        <v>140</v>
      </c>
      <c r="M595" t="s">
        <v>20</v>
      </c>
      <c r="N595" s="61">
        <f t="shared" si="10"/>
        <v>17.5</v>
      </c>
      <c r="O595" t="s">
        <v>17</v>
      </c>
      <c r="P595">
        <v>594</v>
      </c>
    </row>
    <row r="596" spans="1:16">
      <c r="A596" s="10">
        <v>10</v>
      </c>
      <c r="B596" s="11">
        <v>6</v>
      </c>
      <c r="C596" s="10">
        <v>2003</v>
      </c>
      <c r="D596" s="9">
        <v>37782</v>
      </c>
      <c r="E596" s="113">
        <v>1</v>
      </c>
      <c r="F596" s="113">
        <v>0</v>
      </c>
      <c r="G596" s="113">
        <v>4</v>
      </c>
      <c r="H596" s="113">
        <v>3</v>
      </c>
      <c r="I596" s="113">
        <v>70</v>
      </c>
      <c r="J596" s="113">
        <v>210</v>
      </c>
      <c r="K596" s="113">
        <v>140</v>
      </c>
      <c r="L596" s="113">
        <v>28</v>
      </c>
      <c r="M596" t="s">
        <v>20</v>
      </c>
      <c r="N596" s="61">
        <f t="shared" si="10"/>
        <v>17.5</v>
      </c>
      <c r="O596" t="s">
        <v>17</v>
      </c>
      <c r="P596">
        <v>595</v>
      </c>
    </row>
    <row r="597" spans="1:16">
      <c r="A597" s="10">
        <v>19</v>
      </c>
      <c r="B597" s="11">
        <v>6</v>
      </c>
      <c r="C597" s="10">
        <v>2003</v>
      </c>
      <c r="D597" s="9">
        <v>37791</v>
      </c>
      <c r="E597" s="113">
        <v>0</v>
      </c>
      <c r="F597" s="113">
        <v>0</v>
      </c>
      <c r="G597" s="113">
        <v>0</v>
      </c>
      <c r="H597" s="113">
        <v>21</v>
      </c>
      <c r="I597" s="113">
        <v>350</v>
      </c>
      <c r="J597" s="113">
        <v>280</v>
      </c>
      <c r="K597" s="113">
        <v>42</v>
      </c>
      <c r="L597" s="113">
        <v>4</v>
      </c>
      <c r="M597" t="s">
        <v>20</v>
      </c>
      <c r="N597" s="61">
        <f t="shared" si="10"/>
        <v>17.5</v>
      </c>
      <c r="O597" t="s">
        <v>17</v>
      </c>
      <c r="P597">
        <v>596</v>
      </c>
    </row>
    <row r="598" spans="1:16">
      <c r="A598" s="10">
        <v>30</v>
      </c>
      <c r="B598" s="11">
        <v>6</v>
      </c>
      <c r="C598" s="10">
        <v>2003</v>
      </c>
      <c r="D598" s="9">
        <v>37802</v>
      </c>
      <c r="E598" s="97" t="s">
        <v>18</v>
      </c>
      <c r="F598" s="97" t="s">
        <v>18</v>
      </c>
      <c r="G598" s="97" t="s">
        <v>18</v>
      </c>
      <c r="H598" s="97" t="s">
        <v>18</v>
      </c>
      <c r="I598" s="97" t="s">
        <v>18</v>
      </c>
      <c r="J598" s="97" t="s">
        <v>18</v>
      </c>
      <c r="K598" s="97" t="s">
        <v>18</v>
      </c>
      <c r="L598" s="97" t="s">
        <v>18</v>
      </c>
      <c r="M598" t="s">
        <v>20</v>
      </c>
      <c r="N598" s="61">
        <f t="shared" ref="N598:N607" si="11">35/2</f>
        <v>17.5</v>
      </c>
      <c r="O598" t="s">
        <v>17</v>
      </c>
      <c r="P598">
        <v>597</v>
      </c>
    </row>
    <row r="599" spans="1:16">
      <c r="A599" s="10">
        <v>10</v>
      </c>
      <c r="B599" s="11">
        <v>7</v>
      </c>
      <c r="C599" s="10">
        <v>2003</v>
      </c>
      <c r="D599" s="9">
        <v>37812</v>
      </c>
      <c r="E599" s="113">
        <v>0</v>
      </c>
      <c r="F599" s="113">
        <v>0</v>
      </c>
      <c r="G599" s="113">
        <v>0</v>
      </c>
      <c r="H599" s="113">
        <v>13</v>
      </c>
      <c r="I599" s="113">
        <v>1</v>
      </c>
      <c r="J599" s="113">
        <v>0</v>
      </c>
      <c r="K599" s="113">
        <v>0</v>
      </c>
      <c r="L599" s="113">
        <v>0</v>
      </c>
      <c r="M599" t="s">
        <v>20</v>
      </c>
      <c r="N599" s="61">
        <f t="shared" si="11"/>
        <v>17.5</v>
      </c>
      <c r="O599" t="s">
        <v>17</v>
      </c>
      <c r="P599">
        <v>598</v>
      </c>
    </row>
    <row r="600" spans="1:16">
      <c r="A600" s="10">
        <v>20</v>
      </c>
      <c r="B600" s="11">
        <v>7</v>
      </c>
      <c r="C600" s="10">
        <v>2003</v>
      </c>
      <c r="D600" s="9">
        <v>37822</v>
      </c>
      <c r="E600" s="99" t="s">
        <v>18</v>
      </c>
      <c r="F600" s="99" t="s">
        <v>18</v>
      </c>
      <c r="G600" s="99" t="s">
        <v>18</v>
      </c>
      <c r="H600" s="99" t="s">
        <v>18</v>
      </c>
      <c r="I600" s="99" t="s">
        <v>18</v>
      </c>
      <c r="J600" s="99" t="s">
        <v>18</v>
      </c>
      <c r="K600" s="99" t="s">
        <v>18</v>
      </c>
      <c r="L600" s="99" t="s">
        <v>18</v>
      </c>
      <c r="M600" t="s">
        <v>20</v>
      </c>
      <c r="N600" s="61">
        <f t="shared" si="11"/>
        <v>17.5</v>
      </c>
      <c r="O600" t="s">
        <v>17</v>
      </c>
      <c r="P600">
        <v>599</v>
      </c>
    </row>
    <row r="601" spans="1:16">
      <c r="A601" s="10">
        <v>29</v>
      </c>
      <c r="B601" s="11">
        <v>7</v>
      </c>
      <c r="C601" s="10">
        <v>2003</v>
      </c>
      <c r="D601" s="9">
        <v>37831</v>
      </c>
      <c r="E601" s="99" t="s">
        <v>18</v>
      </c>
      <c r="F601" s="99" t="s">
        <v>18</v>
      </c>
      <c r="G601" s="99" t="s">
        <v>18</v>
      </c>
      <c r="H601" s="99" t="s">
        <v>18</v>
      </c>
      <c r="I601" s="99" t="s">
        <v>18</v>
      </c>
      <c r="J601" s="99" t="s">
        <v>18</v>
      </c>
      <c r="K601" s="99" t="s">
        <v>18</v>
      </c>
      <c r="L601" s="99" t="s">
        <v>18</v>
      </c>
      <c r="M601" t="s">
        <v>20</v>
      </c>
      <c r="N601" s="61">
        <f t="shared" si="11"/>
        <v>17.5</v>
      </c>
      <c r="O601" t="s">
        <v>17</v>
      </c>
      <c r="P601">
        <v>600</v>
      </c>
    </row>
    <row r="602" spans="1:16">
      <c r="A602" s="10">
        <v>11</v>
      </c>
      <c r="B602" s="11">
        <v>8</v>
      </c>
      <c r="C602" s="10">
        <v>2003</v>
      </c>
      <c r="D602" s="9">
        <v>37844</v>
      </c>
      <c r="E602" s="113">
        <v>0</v>
      </c>
      <c r="F602" s="113">
        <v>0</v>
      </c>
      <c r="G602" s="113">
        <v>0</v>
      </c>
      <c r="H602" s="113">
        <v>0</v>
      </c>
      <c r="I602" s="113">
        <v>0</v>
      </c>
      <c r="J602" s="113">
        <v>0</v>
      </c>
      <c r="K602" s="113">
        <v>0</v>
      </c>
      <c r="L602" s="113">
        <v>0</v>
      </c>
      <c r="M602" t="s">
        <v>20</v>
      </c>
      <c r="N602" s="61">
        <f t="shared" si="11"/>
        <v>17.5</v>
      </c>
      <c r="O602" t="s">
        <v>17</v>
      </c>
      <c r="P602">
        <v>601</v>
      </c>
    </row>
    <row r="603" spans="1:16">
      <c r="A603" s="10">
        <v>20</v>
      </c>
      <c r="B603" s="11">
        <v>8</v>
      </c>
      <c r="C603" s="10">
        <v>2003</v>
      </c>
      <c r="D603" s="9">
        <v>37853</v>
      </c>
      <c r="E603" s="113">
        <v>0</v>
      </c>
      <c r="F603" s="113">
        <v>0</v>
      </c>
      <c r="G603" s="113">
        <v>0</v>
      </c>
      <c r="H603" s="113">
        <v>11</v>
      </c>
      <c r="I603" s="113">
        <v>0</v>
      </c>
      <c r="J603" s="113">
        <v>0</v>
      </c>
      <c r="K603" s="113">
        <v>0</v>
      </c>
      <c r="L603" s="113">
        <v>0</v>
      </c>
      <c r="M603" t="s">
        <v>20</v>
      </c>
      <c r="N603" s="61">
        <f t="shared" si="11"/>
        <v>17.5</v>
      </c>
      <c r="O603" t="s">
        <v>17</v>
      </c>
      <c r="P603">
        <v>602</v>
      </c>
    </row>
    <row r="604" spans="1:16">
      <c r="A604" s="10">
        <v>1</v>
      </c>
      <c r="B604" s="11">
        <v>9</v>
      </c>
      <c r="C604" s="10">
        <v>2003</v>
      </c>
      <c r="D604" s="9">
        <v>37865</v>
      </c>
      <c r="E604" s="113">
        <v>0</v>
      </c>
      <c r="F604" s="113">
        <v>0</v>
      </c>
      <c r="G604" s="113">
        <v>0</v>
      </c>
      <c r="H604" s="113">
        <v>1</v>
      </c>
      <c r="I604" s="113">
        <v>0</v>
      </c>
      <c r="J604" s="113">
        <v>0</v>
      </c>
      <c r="K604" s="113">
        <v>0</v>
      </c>
      <c r="L604" s="113">
        <v>0</v>
      </c>
      <c r="M604" t="s">
        <v>20</v>
      </c>
      <c r="N604" s="61">
        <f t="shared" si="11"/>
        <v>17.5</v>
      </c>
      <c r="O604" t="s">
        <v>17</v>
      </c>
      <c r="P604">
        <v>603</v>
      </c>
    </row>
    <row r="605" spans="1:16">
      <c r="A605" s="10">
        <v>10</v>
      </c>
      <c r="B605" s="11">
        <v>9</v>
      </c>
      <c r="C605" s="10">
        <v>2003</v>
      </c>
      <c r="D605" s="9">
        <v>37874</v>
      </c>
      <c r="E605" s="113">
        <v>0</v>
      </c>
      <c r="F605" s="113">
        <v>0</v>
      </c>
      <c r="G605" s="113">
        <v>0</v>
      </c>
      <c r="H605" s="113">
        <v>7</v>
      </c>
      <c r="I605" s="113">
        <v>0</v>
      </c>
      <c r="J605" s="113">
        <v>0</v>
      </c>
      <c r="K605" s="113">
        <v>0</v>
      </c>
      <c r="L605" s="113">
        <v>0</v>
      </c>
      <c r="M605" t="s">
        <v>20</v>
      </c>
      <c r="N605" s="61">
        <f t="shared" si="11"/>
        <v>17.5</v>
      </c>
      <c r="O605" t="s">
        <v>17</v>
      </c>
      <c r="P605">
        <v>604</v>
      </c>
    </row>
    <row r="606" spans="1:16">
      <c r="A606" s="10">
        <v>21</v>
      </c>
      <c r="B606" s="11">
        <v>9</v>
      </c>
      <c r="C606" s="10">
        <v>2003</v>
      </c>
      <c r="D606" s="9">
        <v>37885</v>
      </c>
      <c r="E606" s="99" t="s">
        <v>18</v>
      </c>
      <c r="F606" s="99" t="s">
        <v>18</v>
      </c>
      <c r="G606" s="99" t="s">
        <v>18</v>
      </c>
      <c r="H606" s="99" t="s">
        <v>18</v>
      </c>
      <c r="I606" s="99" t="s">
        <v>18</v>
      </c>
      <c r="J606" s="99" t="s">
        <v>18</v>
      </c>
      <c r="K606" s="99" t="s">
        <v>18</v>
      </c>
      <c r="L606" s="99" t="s">
        <v>18</v>
      </c>
      <c r="M606" t="s">
        <v>20</v>
      </c>
      <c r="N606" s="61">
        <f t="shared" si="11"/>
        <v>17.5</v>
      </c>
      <c r="O606" t="s">
        <v>17</v>
      </c>
      <c r="P606">
        <v>605</v>
      </c>
    </row>
    <row r="607" spans="1:16">
      <c r="A607" s="10">
        <v>30</v>
      </c>
      <c r="B607" s="11">
        <v>9</v>
      </c>
      <c r="C607" s="10">
        <v>2003</v>
      </c>
      <c r="D607" s="9">
        <v>37894</v>
      </c>
      <c r="E607" s="113">
        <v>0</v>
      </c>
      <c r="F607" s="113">
        <v>0</v>
      </c>
      <c r="G607" s="113">
        <v>0</v>
      </c>
      <c r="H607" s="113">
        <v>3</v>
      </c>
      <c r="I607" s="113">
        <v>0</v>
      </c>
      <c r="J607" s="113">
        <v>0</v>
      </c>
      <c r="K607" s="113">
        <v>0</v>
      </c>
      <c r="L607" s="113">
        <v>0</v>
      </c>
      <c r="M607" t="s">
        <v>20</v>
      </c>
      <c r="N607" s="61">
        <f t="shared" si="11"/>
        <v>17.5</v>
      </c>
      <c r="O607" t="s">
        <v>17</v>
      </c>
      <c r="P607">
        <v>606</v>
      </c>
    </row>
    <row r="608" spans="1:16">
      <c r="A608" s="11">
        <v>11</v>
      </c>
      <c r="B608" s="10">
        <v>10</v>
      </c>
      <c r="C608" s="31">
        <v>2003</v>
      </c>
      <c r="D608" s="9">
        <v>37905</v>
      </c>
      <c r="E608" s="99" t="s">
        <v>18</v>
      </c>
      <c r="F608" s="99" t="s">
        <v>18</v>
      </c>
      <c r="G608" s="99" t="s">
        <v>18</v>
      </c>
      <c r="H608" s="99" t="s">
        <v>18</v>
      </c>
      <c r="I608" s="99" t="s">
        <v>18</v>
      </c>
      <c r="J608" s="99" t="s">
        <v>18</v>
      </c>
      <c r="K608" s="99" t="s">
        <v>18</v>
      </c>
      <c r="L608" s="99" t="s">
        <v>18</v>
      </c>
      <c r="M608" t="s">
        <v>20</v>
      </c>
      <c r="N608" s="61">
        <f t="shared" ref="N608:N617" si="12">35/2</f>
        <v>17.5</v>
      </c>
      <c r="O608" t="s">
        <v>17</v>
      </c>
      <c r="P608">
        <v>607</v>
      </c>
    </row>
    <row r="609" spans="1:16">
      <c r="A609" s="11">
        <v>20</v>
      </c>
      <c r="B609" s="10">
        <v>10</v>
      </c>
      <c r="C609" s="31">
        <v>2003</v>
      </c>
      <c r="D609" s="9">
        <v>37914</v>
      </c>
      <c r="E609" s="113">
        <v>0</v>
      </c>
      <c r="F609" s="113">
        <v>0</v>
      </c>
      <c r="G609" s="113">
        <v>0</v>
      </c>
      <c r="H609" s="113">
        <v>0</v>
      </c>
      <c r="I609" s="113">
        <v>0</v>
      </c>
      <c r="J609" s="113">
        <v>0</v>
      </c>
      <c r="K609" s="113">
        <v>0</v>
      </c>
      <c r="L609" s="113">
        <v>0</v>
      </c>
      <c r="M609" t="s">
        <v>20</v>
      </c>
      <c r="N609" s="61">
        <f t="shared" si="12"/>
        <v>17.5</v>
      </c>
      <c r="O609" t="s">
        <v>17</v>
      </c>
      <c r="P609">
        <v>608</v>
      </c>
    </row>
    <row r="610" spans="1:16">
      <c r="A610" s="11">
        <v>30</v>
      </c>
      <c r="B610" s="10">
        <v>10</v>
      </c>
      <c r="C610" s="31">
        <v>2003</v>
      </c>
      <c r="D610" s="9">
        <v>37924</v>
      </c>
      <c r="E610" s="113">
        <v>0</v>
      </c>
      <c r="F610" s="113">
        <v>0</v>
      </c>
      <c r="G610" s="113">
        <v>0</v>
      </c>
      <c r="H610" s="113">
        <v>8</v>
      </c>
      <c r="I610" s="113">
        <v>0</v>
      </c>
      <c r="J610" s="113">
        <v>0</v>
      </c>
      <c r="K610" s="113">
        <v>0</v>
      </c>
      <c r="L610" s="113">
        <v>0</v>
      </c>
      <c r="M610" t="s">
        <v>20</v>
      </c>
      <c r="N610" s="61">
        <f t="shared" si="12"/>
        <v>17.5</v>
      </c>
      <c r="O610" t="s">
        <v>17</v>
      </c>
      <c r="P610">
        <v>609</v>
      </c>
    </row>
    <row r="611" spans="1:16">
      <c r="A611" s="11">
        <v>16</v>
      </c>
      <c r="B611" s="10">
        <v>11</v>
      </c>
      <c r="C611" s="31">
        <v>2003</v>
      </c>
      <c r="D611" s="9">
        <v>37941</v>
      </c>
      <c r="E611" s="113">
        <v>0</v>
      </c>
      <c r="F611" s="113">
        <v>0</v>
      </c>
      <c r="G611" s="113">
        <v>0</v>
      </c>
      <c r="H611" s="113">
        <v>1</v>
      </c>
      <c r="I611" s="113">
        <v>0</v>
      </c>
      <c r="J611" s="113">
        <v>0</v>
      </c>
      <c r="K611" s="113">
        <v>0</v>
      </c>
      <c r="L611" s="113">
        <v>0</v>
      </c>
      <c r="M611" t="s">
        <v>20</v>
      </c>
      <c r="N611" s="61">
        <f t="shared" si="12"/>
        <v>17.5</v>
      </c>
      <c r="O611" t="s">
        <v>17</v>
      </c>
      <c r="P611">
        <v>610</v>
      </c>
    </row>
    <row r="612" spans="1:16">
      <c r="A612" s="11">
        <v>2</v>
      </c>
      <c r="B612" s="10">
        <v>12</v>
      </c>
      <c r="C612" s="31">
        <v>2003</v>
      </c>
      <c r="D612" s="9">
        <v>37957</v>
      </c>
      <c r="E612" s="113">
        <v>0</v>
      </c>
      <c r="F612" s="113">
        <v>0</v>
      </c>
      <c r="G612" s="113">
        <v>0</v>
      </c>
      <c r="H612" s="113">
        <v>0</v>
      </c>
      <c r="I612" s="113">
        <v>0</v>
      </c>
      <c r="J612" s="113">
        <v>0</v>
      </c>
      <c r="K612" s="113">
        <v>0</v>
      </c>
      <c r="L612" s="113">
        <v>0</v>
      </c>
      <c r="M612" t="s">
        <v>20</v>
      </c>
      <c r="N612" s="61">
        <f t="shared" si="12"/>
        <v>17.5</v>
      </c>
      <c r="O612" t="s">
        <v>17</v>
      </c>
      <c r="P612">
        <v>611</v>
      </c>
    </row>
    <row r="613" spans="1:16">
      <c r="A613" s="11">
        <v>23</v>
      </c>
      <c r="B613" s="10">
        <v>2</v>
      </c>
      <c r="C613" s="32">
        <v>2004</v>
      </c>
      <c r="D613" s="9">
        <v>38040</v>
      </c>
      <c r="E613" s="113">
        <v>5</v>
      </c>
      <c r="F613" s="113">
        <v>0</v>
      </c>
      <c r="G613" s="113">
        <v>0</v>
      </c>
      <c r="H613" s="113">
        <v>1</v>
      </c>
      <c r="I613" s="113">
        <v>0</v>
      </c>
      <c r="J613" s="113">
        <v>0</v>
      </c>
      <c r="K613" s="113">
        <v>0</v>
      </c>
      <c r="L613" s="113">
        <v>0</v>
      </c>
      <c r="M613" t="s">
        <v>20</v>
      </c>
      <c r="N613" s="61">
        <f t="shared" si="12"/>
        <v>17.5</v>
      </c>
      <c r="O613" t="s">
        <v>17</v>
      </c>
      <c r="P613">
        <v>612</v>
      </c>
    </row>
    <row r="614" spans="1:16">
      <c r="A614" s="11">
        <v>28</v>
      </c>
      <c r="B614" s="10">
        <v>3</v>
      </c>
      <c r="C614" s="35">
        <v>2004</v>
      </c>
      <c r="D614" s="9">
        <v>38074</v>
      </c>
      <c r="E614" s="113">
        <v>3</v>
      </c>
      <c r="F614" s="113">
        <v>0</v>
      </c>
      <c r="G614" s="113">
        <v>1</v>
      </c>
      <c r="H614" s="113">
        <v>6</v>
      </c>
      <c r="I614" s="113">
        <v>0</v>
      </c>
      <c r="J614" s="113">
        <v>0</v>
      </c>
      <c r="K614" s="113">
        <v>0</v>
      </c>
      <c r="L614" s="113">
        <v>0</v>
      </c>
      <c r="M614" t="s">
        <v>20</v>
      </c>
      <c r="N614" s="61">
        <f t="shared" si="12"/>
        <v>17.5</v>
      </c>
      <c r="O614" t="s">
        <v>17</v>
      </c>
      <c r="P614">
        <v>613</v>
      </c>
    </row>
    <row r="615" spans="1:16">
      <c r="A615" s="11">
        <v>7</v>
      </c>
      <c r="B615" s="10">
        <v>4</v>
      </c>
      <c r="C615" s="35">
        <v>2004</v>
      </c>
      <c r="D615" s="9">
        <v>38084</v>
      </c>
      <c r="E615" s="113">
        <v>0</v>
      </c>
      <c r="F615" s="113">
        <v>0</v>
      </c>
      <c r="G615" s="113">
        <v>0</v>
      </c>
      <c r="H615" s="113">
        <v>1</v>
      </c>
      <c r="I615" s="113">
        <v>0</v>
      </c>
      <c r="J615" s="113">
        <v>0</v>
      </c>
      <c r="K615" s="113">
        <v>0</v>
      </c>
      <c r="L615" s="113">
        <v>0</v>
      </c>
      <c r="M615" t="s">
        <v>20</v>
      </c>
      <c r="N615" s="61">
        <f t="shared" si="12"/>
        <v>17.5</v>
      </c>
      <c r="O615" t="s">
        <v>17</v>
      </c>
      <c r="P615">
        <v>614</v>
      </c>
    </row>
    <row r="616" spans="1:16">
      <c r="A616" s="11">
        <v>19</v>
      </c>
      <c r="B616" s="10">
        <v>5</v>
      </c>
      <c r="C616" s="35">
        <v>2004</v>
      </c>
      <c r="D616" s="9">
        <v>38126</v>
      </c>
      <c r="E616" s="113">
        <v>10</v>
      </c>
      <c r="F616" s="113">
        <v>0</v>
      </c>
      <c r="G616" s="113">
        <v>1</v>
      </c>
      <c r="H616" s="113">
        <v>0</v>
      </c>
      <c r="I616" s="113">
        <v>0</v>
      </c>
      <c r="J616" s="113">
        <v>0</v>
      </c>
      <c r="K616" s="113">
        <v>0</v>
      </c>
      <c r="L616" s="113">
        <v>140</v>
      </c>
      <c r="M616" t="s">
        <v>20</v>
      </c>
      <c r="N616" s="61">
        <f t="shared" si="12"/>
        <v>17.5</v>
      </c>
      <c r="O616" t="s">
        <v>17</v>
      </c>
      <c r="P616">
        <v>615</v>
      </c>
    </row>
    <row r="617" spans="1:16">
      <c r="A617" s="11">
        <v>30</v>
      </c>
      <c r="B617" s="10">
        <v>5</v>
      </c>
      <c r="C617" s="35">
        <v>2004</v>
      </c>
      <c r="D617" s="9">
        <v>38137</v>
      </c>
      <c r="E617" s="113">
        <v>1</v>
      </c>
      <c r="F617" s="113">
        <v>0</v>
      </c>
      <c r="G617" s="113">
        <v>25</v>
      </c>
      <c r="H617" s="113">
        <v>14</v>
      </c>
      <c r="I617" s="113">
        <v>0</v>
      </c>
      <c r="J617" s="113">
        <v>0</v>
      </c>
      <c r="K617" s="113">
        <v>0</v>
      </c>
      <c r="L617" s="113">
        <v>1540</v>
      </c>
      <c r="M617" t="s">
        <v>20</v>
      </c>
      <c r="N617" s="61">
        <f t="shared" si="12"/>
        <v>17.5</v>
      </c>
      <c r="O617" t="s">
        <v>17</v>
      </c>
      <c r="P617">
        <v>616</v>
      </c>
    </row>
    <row r="618" spans="1:16">
      <c r="A618" s="11">
        <v>10</v>
      </c>
      <c r="B618" s="10">
        <v>6</v>
      </c>
      <c r="C618" s="35">
        <v>2004</v>
      </c>
      <c r="D618" s="9">
        <v>38148</v>
      </c>
      <c r="E618" s="113">
        <v>2</v>
      </c>
      <c r="F618" s="113">
        <v>0</v>
      </c>
      <c r="G618" s="113">
        <v>1</v>
      </c>
      <c r="H618" s="113">
        <v>0</v>
      </c>
      <c r="I618" s="113">
        <v>1</v>
      </c>
      <c r="J618" s="113">
        <v>0</v>
      </c>
      <c r="K618" s="113">
        <v>7</v>
      </c>
      <c r="L618" s="113">
        <v>42</v>
      </c>
      <c r="M618" t="s">
        <v>20</v>
      </c>
      <c r="N618" s="61">
        <f t="shared" ref="N618:N627" si="13">35/2</f>
        <v>17.5</v>
      </c>
      <c r="O618" t="s">
        <v>17</v>
      </c>
      <c r="P618">
        <v>617</v>
      </c>
    </row>
    <row r="619" spans="1:16">
      <c r="A619" s="11">
        <v>21</v>
      </c>
      <c r="B619" s="10">
        <v>6</v>
      </c>
      <c r="C619" s="35">
        <v>2004</v>
      </c>
      <c r="D619" s="9">
        <v>38159</v>
      </c>
      <c r="E619" s="113">
        <v>2</v>
      </c>
      <c r="F619" s="113">
        <v>0</v>
      </c>
      <c r="G619" s="113">
        <v>15</v>
      </c>
      <c r="H619" s="113">
        <v>0</v>
      </c>
      <c r="I619" s="113">
        <v>1</v>
      </c>
      <c r="J619" s="113">
        <v>0</v>
      </c>
      <c r="K619" s="113">
        <v>0</v>
      </c>
      <c r="L619" s="113">
        <v>0</v>
      </c>
      <c r="M619" t="s">
        <v>20</v>
      </c>
      <c r="N619" s="61">
        <f t="shared" si="13"/>
        <v>17.5</v>
      </c>
      <c r="O619" t="s">
        <v>17</v>
      </c>
      <c r="P619">
        <v>618</v>
      </c>
    </row>
    <row r="620" spans="1:16">
      <c r="A620" s="11">
        <v>30</v>
      </c>
      <c r="B620" s="10">
        <v>6</v>
      </c>
      <c r="C620" s="35">
        <v>2004</v>
      </c>
      <c r="D620" s="9">
        <v>38168</v>
      </c>
      <c r="E620" s="113">
        <v>0</v>
      </c>
      <c r="F620" s="113">
        <v>0</v>
      </c>
      <c r="G620" s="113">
        <v>77</v>
      </c>
      <c r="H620" s="113">
        <v>56</v>
      </c>
      <c r="I620" s="113">
        <v>210</v>
      </c>
      <c r="J620" s="113">
        <v>14</v>
      </c>
      <c r="K620" s="113">
        <v>14</v>
      </c>
      <c r="L620" s="113">
        <v>0</v>
      </c>
      <c r="M620" t="s">
        <v>20</v>
      </c>
      <c r="N620" s="61">
        <f t="shared" si="13"/>
        <v>17.5</v>
      </c>
      <c r="O620" t="s">
        <v>17</v>
      </c>
      <c r="P620">
        <v>619</v>
      </c>
    </row>
    <row r="621" spans="1:16">
      <c r="A621" s="11">
        <v>10</v>
      </c>
      <c r="B621" s="10">
        <v>7</v>
      </c>
      <c r="C621" s="35">
        <v>2004</v>
      </c>
      <c r="D621" s="9">
        <v>38178</v>
      </c>
      <c r="E621" s="113">
        <v>0</v>
      </c>
      <c r="F621" s="113">
        <v>0</v>
      </c>
      <c r="G621" s="113">
        <v>0</v>
      </c>
      <c r="H621" s="113">
        <v>4</v>
      </c>
      <c r="I621" s="113">
        <v>12</v>
      </c>
      <c r="J621" s="113">
        <v>1</v>
      </c>
      <c r="K621" s="113">
        <v>0</v>
      </c>
      <c r="L621" s="113">
        <v>0</v>
      </c>
      <c r="M621" t="s">
        <v>20</v>
      </c>
      <c r="N621" s="61">
        <f t="shared" si="13"/>
        <v>17.5</v>
      </c>
      <c r="O621" t="s">
        <v>17</v>
      </c>
      <c r="P621">
        <v>620</v>
      </c>
    </row>
    <row r="622" spans="1:16">
      <c r="A622" s="11">
        <v>20</v>
      </c>
      <c r="B622" s="10">
        <v>7</v>
      </c>
      <c r="C622" s="35">
        <v>2004</v>
      </c>
      <c r="D622" s="9">
        <v>38188</v>
      </c>
      <c r="E622" s="113">
        <v>0</v>
      </c>
      <c r="F622" s="113">
        <v>0</v>
      </c>
      <c r="G622" s="113">
        <v>0</v>
      </c>
      <c r="H622" s="113">
        <v>2</v>
      </c>
      <c r="I622" s="113">
        <v>1</v>
      </c>
      <c r="J622" s="113">
        <v>0</v>
      </c>
      <c r="K622" s="113">
        <v>0</v>
      </c>
      <c r="L622" s="113">
        <v>0</v>
      </c>
      <c r="M622" t="s">
        <v>20</v>
      </c>
      <c r="N622" s="61">
        <f t="shared" si="13"/>
        <v>17.5</v>
      </c>
      <c r="O622" t="s">
        <v>17</v>
      </c>
      <c r="P622">
        <v>621</v>
      </c>
    </row>
    <row r="623" spans="1:16">
      <c r="A623" s="11">
        <v>29</v>
      </c>
      <c r="B623" s="10">
        <v>7</v>
      </c>
      <c r="C623" s="35">
        <v>2004</v>
      </c>
      <c r="D623" s="9">
        <v>38197</v>
      </c>
      <c r="E623" s="113">
        <v>0</v>
      </c>
      <c r="F623" s="113">
        <v>0</v>
      </c>
      <c r="G623" s="113">
        <v>0</v>
      </c>
      <c r="H623" s="113">
        <v>9</v>
      </c>
      <c r="I623" s="113">
        <v>0</v>
      </c>
      <c r="J623" s="113">
        <v>0</v>
      </c>
      <c r="K623" s="113">
        <v>0</v>
      </c>
      <c r="L623" s="113">
        <v>0</v>
      </c>
      <c r="M623" t="s">
        <v>20</v>
      </c>
      <c r="N623" s="61">
        <f t="shared" si="13"/>
        <v>17.5</v>
      </c>
      <c r="O623" t="s">
        <v>17</v>
      </c>
      <c r="P623">
        <v>622</v>
      </c>
    </row>
    <row r="624" spans="1:16">
      <c r="A624" s="11">
        <v>10</v>
      </c>
      <c r="B624" s="10">
        <v>8</v>
      </c>
      <c r="C624" s="35">
        <v>2004</v>
      </c>
      <c r="D624" s="9">
        <v>38209</v>
      </c>
      <c r="E624" s="99" t="s">
        <v>18</v>
      </c>
      <c r="F624" s="99" t="s">
        <v>18</v>
      </c>
      <c r="G624" s="99" t="s">
        <v>18</v>
      </c>
      <c r="H624" s="99" t="s">
        <v>18</v>
      </c>
      <c r="I624" s="99" t="s">
        <v>18</v>
      </c>
      <c r="J624" s="99" t="s">
        <v>18</v>
      </c>
      <c r="K624" s="99" t="s">
        <v>18</v>
      </c>
      <c r="L624" s="99" t="s">
        <v>18</v>
      </c>
      <c r="M624" t="s">
        <v>20</v>
      </c>
      <c r="N624" s="61">
        <f t="shared" si="13"/>
        <v>17.5</v>
      </c>
      <c r="O624" t="s">
        <v>17</v>
      </c>
      <c r="P624">
        <v>623</v>
      </c>
    </row>
    <row r="625" spans="1:16">
      <c r="A625" s="10">
        <v>19</v>
      </c>
      <c r="B625" s="10">
        <v>8</v>
      </c>
      <c r="C625" s="35">
        <v>2004</v>
      </c>
      <c r="D625" s="9">
        <v>38218</v>
      </c>
      <c r="E625" s="99" t="s">
        <v>18</v>
      </c>
      <c r="F625" s="99" t="s">
        <v>18</v>
      </c>
      <c r="G625" s="99" t="s">
        <v>18</v>
      </c>
      <c r="H625" s="99" t="s">
        <v>18</v>
      </c>
      <c r="I625" s="99" t="s">
        <v>18</v>
      </c>
      <c r="J625" s="99" t="s">
        <v>18</v>
      </c>
      <c r="K625" s="99" t="s">
        <v>18</v>
      </c>
      <c r="L625" s="99" t="s">
        <v>18</v>
      </c>
      <c r="M625" t="s">
        <v>20</v>
      </c>
      <c r="N625" s="61">
        <f t="shared" si="13"/>
        <v>17.5</v>
      </c>
      <c r="O625" t="s">
        <v>17</v>
      </c>
      <c r="P625">
        <v>624</v>
      </c>
    </row>
    <row r="626" spans="1:16">
      <c r="A626" s="10">
        <v>31</v>
      </c>
      <c r="B626" s="36">
        <v>8</v>
      </c>
      <c r="C626" s="35">
        <v>2004</v>
      </c>
      <c r="D626" s="9">
        <v>38230</v>
      </c>
      <c r="E626" s="113">
        <v>0</v>
      </c>
      <c r="F626" s="113">
        <v>0</v>
      </c>
      <c r="G626" s="113">
        <v>0</v>
      </c>
      <c r="H626" s="113">
        <v>1</v>
      </c>
      <c r="I626" s="113">
        <v>0</v>
      </c>
      <c r="J626" s="113">
        <v>0</v>
      </c>
      <c r="K626" s="113">
        <v>0</v>
      </c>
      <c r="L626" s="113">
        <v>0</v>
      </c>
      <c r="M626" t="s">
        <v>20</v>
      </c>
      <c r="N626" s="61">
        <f t="shared" si="13"/>
        <v>17.5</v>
      </c>
      <c r="O626" t="s">
        <v>17</v>
      </c>
      <c r="P626">
        <v>625</v>
      </c>
    </row>
    <row r="627" spans="1:16">
      <c r="A627" s="10">
        <v>9</v>
      </c>
      <c r="B627" s="36">
        <v>9</v>
      </c>
      <c r="C627" s="35">
        <v>2004</v>
      </c>
      <c r="D627" s="9">
        <v>38239</v>
      </c>
      <c r="E627" s="113">
        <v>0</v>
      </c>
      <c r="F627" s="113">
        <v>0</v>
      </c>
      <c r="G627" s="113">
        <v>0</v>
      </c>
      <c r="H627" s="113">
        <v>0</v>
      </c>
      <c r="I627" s="113">
        <v>0</v>
      </c>
      <c r="J627" s="113">
        <v>0</v>
      </c>
      <c r="K627" s="113">
        <v>0</v>
      </c>
      <c r="L627" s="113">
        <v>0</v>
      </c>
      <c r="M627" t="s">
        <v>20</v>
      </c>
      <c r="N627" s="61">
        <f t="shared" si="13"/>
        <v>17.5</v>
      </c>
      <c r="O627" t="s">
        <v>17</v>
      </c>
      <c r="P627">
        <v>626</v>
      </c>
    </row>
    <row r="628" spans="1:16">
      <c r="A628" s="10">
        <v>20</v>
      </c>
      <c r="B628" s="36">
        <v>9</v>
      </c>
      <c r="C628" s="35">
        <v>2004</v>
      </c>
      <c r="D628" s="9">
        <v>38250</v>
      </c>
      <c r="E628" s="113">
        <v>0</v>
      </c>
      <c r="F628" s="113">
        <v>0</v>
      </c>
      <c r="G628" s="113">
        <v>0</v>
      </c>
      <c r="H628" s="113">
        <v>3</v>
      </c>
      <c r="I628" s="113">
        <v>0</v>
      </c>
      <c r="J628" s="113">
        <v>0</v>
      </c>
      <c r="K628" s="113">
        <v>0</v>
      </c>
      <c r="L628" s="113">
        <v>0</v>
      </c>
      <c r="M628" t="s">
        <v>20</v>
      </c>
      <c r="N628" s="61">
        <f t="shared" ref="N628:N637" si="14">35/2</f>
        <v>17.5</v>
      </c>
      <c r="O628" t="s">
        <v>17</v>
      </c>
      <c r="P628">
        <v>627</v>
      </c>
    </row>
    <row r="629" spans="1:16">
      <c r="A629" s="10">
        <v>30</v>
      </c>
      <c r="B629" s="36">
        <v>9</v>
      </c>
      <c r="C629" s="35">
        <v>2004</v>
      </c>
      <c r="D629" s="9">
        <v>38260</v>
      </c>
      <c r="E629" s="113">
        <v>0</v>
      </c>
      <c r="F629" s="113">
        <v>0</v>
      </c>
      <c r="G629" s="113">
        <v>0</v>
      </c>
      <c r="H629" s="113">
        <v>0</v>
      </c>
      <c r="I629" s="113">
        <v>0</v>
      </c>
      <c r="J629" s="113">
        <v>0</v>
      </c>
      <c r="K629" s="113">
        <v>0</v>
      </c>
      <c r="L629" s="113">
        <v>0</v>
      </c>
      <c r="M629" t="s">
        <v>20</v>
      </c>
      <c r="N629" s="61">
        <f t="shared" si="14"/>
        <v>17.5</v>
      </c>
      <c r="O629" t="s">
        <v>17</v>
      </c>
      <c r="P629">
        <v>628</v>
      </c>
    </row>
    <row r="630" spans="1:16">
      <c r="A630" s="10">
        <v>9</v>
      </c>
      <c r="B630" s="36">
        <v>10</v>
      </c>
      <c r="C630" s="35">
        <v>2004</v>
      </c>
      <c r="D630" s="9">
        <v>38269</v>
      </c>
      <c r="E630" s="113">
        <v>0</v>
      </c>
      <c r="F630" s="113">
        <v>0</v>
      </c>
      <c r="G630" s="113">
        <v>0</v>
      </c>
      <c r="H630" s="113">
        <v>0</v>
      </c>
      <c r="I630" s="113">
        <v>0</v>
      </c>
      <c r="J630" s="113">
        <v>0</v>
      </c>
      <c r="K630" s="113">
        <v>0</v>
      </c>
      <c r="L630" s="113">
        <v>0</v>
      </c>
      <c r="M630" t="s">
        <v>20</v>
      </c>
      <c r="N630" s="61">
        <f t="shared" si="14"/>
        <v>17.5</v>
      </c>
      <c r="O630" t="s">
        <v>17</v>
      </c>
      <c r="P630">
        <v>629</v>
      </c>
    </row>
    <row r="631" spans="1:16">
      <c r="A631" s="10">
        <v>20</v>
      </c>
      <c r="B631" s="36">
        <v>10</v>
      </c>
      <c r="C631" s="35">
        <v>2004</v>
      </c>
      <c r="D631" s="9">
        <v>38280</v>
      </c>
      <c r="E631" s="113">
        <v>0</v>
      </c>
      <c r="F631" s="113">
        <v>0</v>
      </c>
      <c r="G631" s="113">
        <v>1</v>
      </c>
      <c r="H631" s="113">
        <v>3</v>
      </c>
      <c r="I631" s="113">
        <v>0</v>
      </c>
      <c r="J631" s="113">
        <v>0</v>
      </c>
      <c r="K631" s="113">
        <v>0</v>
      </c>
      <c r="L631" s="113">
        <v>0</v>
      </c>
      <c r="M631" t="s">
        <v>20</v>
      </c>
      <c r="N631" s="61">
        <f t="shared" si="14"/>
        <v>17.5</v>
      </c>
      <c r="O631" t="s">
        <v>17</v>
      </c>
      <c r="P631">
        <v>630</v>
      </c>
    </row>
    <row r="632" spans="1:16">
      <c r="A632" s="10">
        <v>30</v>
      </c>
      <c r="B632" s="37">
        <v>10</v>
      </c>
      <c r="C632" s="5">
        <v>2004</v>
      </c>
      <c r="D632" s="9">
        <v>38290</v>
      </c>
      <c r="E632" s="113">
        <v>0</v>
      </c>
      <c r="F632" s="113">
        <v>0</v>
      </c>
      <c r="G632" s="113">
        <v>0</v>
      </c>
      <c r="H632" s="113">
        <v>0</v>
      </c>
      <c r="I632" s="113">
        <v>0</v>
      </c>
      <c r="J632" s="113">
        <v>0</v>
      </c>
      <c r="K632" s="113">
        <v>0</v>
      </c>
      <c r="L632" s="113">
        <v>0</v>
      </c>
      <c r="M632" t="s">
        <v>20</v>
      </c>
      <c r="N632" s="61">
        <f t="shared" si="14"/>
        <v>17.5</v>
      </c>
      <c r="O632" t="s">
        <v>17</v>
      </c>
      <c r="P632">
        <v>631</v>
      </c>
    </row>
    <row r="633" spans="1:16">
      <c r="A633" s="10">
        <v>11</v>
      </c>
      <c r="B633" s="37">
        <v>11</v>
      </c>
      <c r="C633" s="5">
        <v>2004</v>
      </c>
      <c r="D633" s="9">
        <v>38302</v>
      </c>
      <c r="E633" s="113">
        <v>0</v>
      </c>
      <c r="F633" s="113">
        <v>0</v>
      </c>
      <c r="G633" s="113">
        <v>1</v>
      </c>
      <c r="H633" s="113">
        <v>0</v>
      </c>
      <c r="I633" s="113">
        <v>0</v>
      </c>
      <c r="J633" s="113">
        <v>0</v>
      </c>
      <c r="K633" s="113">
        <v>0</v>
      </c>
      <c r="L633" s="113">
        <v>0</v>
      </c>
      <c r="M633" t="s">
        <v>20</v>
      </c>
      <c r="N633" s="61">
        <f t="shared" si="14"/>
        <v>17.5</v>
      </c>
      <c r="O633" t="s">
        <v>17</v>
      </c>
      <c r="P633">
        <v>632</v>
      </c>
    </row>
    <row r="634" spans="1:16">
      <c r="A634" s="10">
        <v>5</v>
      </c>
      <c r="B634" s="37">
        <v>4</v>
      </c>
      <c r="C634" s="5">
        <v>2005</v>
      </c>
      <c r="D634" s="9">
        <v>38447</v>
      </c>
      <c r="E634" s="115">
        <v>1</v>
      </c>
      <c r="F634" s="103">
        <v>0</v>
      </c>
      <c r="G634" s="103">
        <v>0</v>
      </c>
      <c r="H634" s="103">
        <v>2</v>
      </c>
      <c r="I634" s="103">
        <v>0</v>
      </c>
      <c r="J634" s="103">
        <v>0</v>
      </c>
      <c r="K634" s="103">
        <v>0</v>
      </c>
      <c r="L634" s="103">
        <v>0</v>
      </c>
      <c r="M634" t="s">
        <v>20</v>
      </c>
      <c r="N634" s="61">
        <f t="shared" si="14"/>
        <v>17.5</v>
      </c>
      <c r="O634" t="s">
        <v>17</v>
      </c>
      <c r="P634">
        <v>633</v>
      </c>
    </row>
    <row r="635" spans="1:16">
      <c r="A635" s="10">
        <v>1</v>
      </c>
      <c r="B635" s="37">
        <v>6</v>
      </c>
      <c r="C635" s="5">
        <v>2005</v>
      </c>
      <c r="D635" s="9">
        <v>38504</v>
      </c>
      <c r="E635" s="115">
        <v>2</v>
      </c>
      <c r="F635" s="103">
        <v>0</v>
      </c>
      <c r="G635" s="103">
        <v>1</v>
      </c>
      <c r="H635" s="103">
        <v>0</v>
      </c>
      <c r="I635" s="103">
        <v>0</v>
      </c>
      <c r="J635" s="103">
        <v>0</v>
      </c>
      <c r="K635" s="103">
        <v>1</v>
      </c>
      <c r="L635" s="103">
        <v>0</v>
      </c>
      <c r="M635" t="s">
        <v>20</v>
      </c>
      <c r="N635" s="61">
        <f t="shared" si="14"/>
        <v>17.5</v>
      </c>
      <c r="O635" t="s">
        <v>17</v>
      </c>
      <c r="P635">
        <v>634</v>
      </c>
    </row>
    <row r="636" spans="1:16">
      <c r="A636" s="1">
        <v>11</v>
      </c>
      <c r="B636" s="37">
        <v>6</v>
      </c>
      <c r="C636" s="5">
        <v>2005</v>
      </c>
      <c r="D636" s="9">
        <v>38514</v>
      </c>
      <c r="E636" s="103">
        <v>0</v>
      </c>
      <c r="F636" s="103">
        <v>0</v>
      </c>
      <c r="G636" s="103">
        <v>1</v>
      </c>
      <c r="H636" s="103">
        <v>0</v>
      </c>
      <c r="I636" s="103">
        <v>4</v>
      </c>
      <c r="J636" s="103">
        <v>7</v>
      </c>
      <c r="K636" s="103">
        <v>3</v>
      </c>
      <c r="L636" s="103">
        <v>44</v>
      </c>
      <c r="M636" t="s">
        <v>20</v>
      </c>
      <c r="N636" s="61">
        <f t="shared" si="14"/>
        <v>17.5</v>
      </c>
      <c r="O636" t="s">
        <v>17</v>
      </c>
      <c r="P636">
        <v>635</v>
      </c>
    </row>
    <row r="637" spans="1:16">
      <c r="A637" s="10">
        <v>20</v>
      </c>
      <c r="B637" s="37">
        <v>6</v>
      </c>
      <c r="C637" s="5">
        <v>2005</v>
      </c>
      <c r="D637" s="9">
        <v>38523</v>
      </c>
      <c r="E637" s="103">
        <v>0</v>
      </c>
      <c r="F637" s="103">
        <v>0</v>
      </c>
      <c r="G637" s="103">
        <v>1</v>
      </c>
      <c r="H637" s="103">
        <v>49</v>
      </c>
      <c r="I637" s="103">
        <v>140</v>
      </c>
      <c r="J637" s="103">
        <v>70</v>
      </c>
      <c r="K637" s="103">
        <v>70</v>
      </c>
      <c r="L637" s="103">
        <v>21</v>
      </c>
      <c r="M637" t="s">
        <v>20</v>
      </c>
      <c r="N637" s="61">
        <f t="shared" si="14"/>
        <v>17.5</v>
      </c>
      <c r="O637" t="s">
        <v>17</v>
      </c>
      <c r="P637">
        <v>636</v>
      </c>
    </row>
    <row r="638" spans="1:16">
      <c r="A638" s="10">
        <v>30</v>
      </c>
      <c r="B638" s="37">
        <v>6</v>
      </c>
      <c r="C638" s="5">
        <v>2005</v>
      </c>
      <c r="D638" s="9">
        <v>38533</v>
      </c>
      <c r="E638" s="103">
        <v>1</v>
      </c>
      <c r="F638" s="103">
        <v>0</v>
      </c>
      <c r="G638" s="103">
        <v>0</v>
      </c>
      <c r="H638" s="103">
        <v>21</v>
      </c>
      <c r="I638" s="103">
        <v>70</v>
      </c>
      <c r="J638" s="103">
        <v>14</v>
      </c>
      <c r="K638" s="103">
        <v>0</v>
      </c>
      <c r="L638" s="103">
        <v>0</v>
      </c>
      <c r="M638" t="s">
        <v>20</v>
      </c>
      <c r="N638" s="61">
        <f t="shared" ref="N638:N647" si="15">35/2</f>
        <v>17.5</v>
      </c>
      <c r="O638" t="s">
        <v>17</v>
      </c>
      <c r="P638">
        <v>637</v>
      </c>
    </row>
    <row r="639" spans="1:16">
      <c r="A639" s="10">
        <v>10</v>
      </c>
      <c r="B639" s="37">
        <v>7</v>
      </c>
      <c r="C639" s="5">
        <v>2005</v>
      </c>
      <c r="D639" s="9">
        <v>38543</v>
      </c>
      <c r="E639" s="103">
        <v>0</v>
      </c>
      <c r="F639" s="103">
        <v>0</v>
      </c>
      <c r="G639" s="103">
        <v>0</v>
      </c>
      <c r="H639" s="103">
        <v>57</v>
      </c>
      <c r="I639" s="103">
        <v>148</v>
      </c>
      <c r="J639" s="103">
        <v>0</v>
      </c>
      <c r="K639" s="103">
        <v>0</v>
      </c>
      <c r="L639" s="103">
        <v>0</v>
      </c>
      <c r="M639" t="s">
        <v>20</v>
      </c>
      <c r="N639" s="61">
        <f t="shared" si="15"/>
        <v>17.5</v>
      </c>
      <c r="O639" t="s">
        <v>17</v>
      </c>
      <c r="P639">
        <v>638</v>
      </c>
    </row>
    <row r="640" spans="1:16">
      <c r="A640" s="10">
        <v>21</v>
      </c>
      <c r="B640" s="37">
        <v>7</v>
      </c>
      <c r="C640" s="5">
        <v>2005</v>
      </c>
      <c r="D640" s="9">
        <v>38554</v>
      </c>
      <c r="E640" s="103">
        <v>0</v>
      </c>
      <c r="F640" s="103">
        <v>0</v>
      </c>
      <c r="G640" s="103">
        <v>0</v>
      </c>
      <c r="H640" s="103">
        <v>56</v>
      </c>
      <c r="I640" s="103">
        <v>14</v>
      </c>
      <c r="J640" s="103">
        <v>0</v>
      </c>
      <c r="K640" s="103">
        <v>0</v>
      </c>
      <c r="L640" s="103">
        <v>0</v>
      </c>
      <c r="M640" t="s">
        <v>20</v>
      </c>
      <c r="N640" s="61">
        <f t="shared" si="15"/>
        <v>17.5</v>
      </c>
      <c r="O640" t="s">
        <v>17</v>
      </c>
      <c r="P640">
        <v>639</v>
      </c>
    </row>
    <row r="641" spans="1:16">
      <c r="A641" s="10">
        <v>31</v>
      </c>
      <c r="B641" s="37">
        <v>7</v>
      </c>
      <c r="C641" s="5">
        <v>2005</v>
      </c>
      <c r="D641" s="9">
        <v>38564</v>
      </c>
      <c r="E641" s="103">
        <v>0</v>
      </c>
      <c r="F641" s="103">
        <v>0</v>
      </c>
      <c r="G641" s="103">
        <v>0</v>
      </c>
      <c r="H641" s="103">
        <v>18</v>
      </c>
      <c r="I641" s="103">
        <v>4</v>
      </c>
      <c r="J641" s="103">
        <v>0</v>
      </c>
      <c r="K641" s="103">
        <v>0</v>
      </c>
      <c r="L641" s="103">
        <v>0</v>
      </c>
      <c r="M641" t="s">
        <v>20</v>
      </c>
      <c r="N641" s="61">
        <f t="shared" si="15"/>
        <v>17.5</v>
      </c>
      <c r="O641" t="s">
        <v>17</v>
      </c>
      <c r="P641">
        <v>640</v>
      </c>
    </row>
    <row r="642" spans="1:16">
      <c r="A642" s="10">
        <v>9</v>
      </c>
      <c r="B642" s="37">
        <v>8</v>
      </c>
      <c r="C642" s="5">
        <v>2005</v>
      </c>
      <c r="D642" s="9">
        <v>38573</v>
      </c>
      <c r="E642" s="103">
        <v>0</v>
      </c>
      <c r="F642" s="103">
        <v>0</v>
      </c>
      <c r="G642" s="103">
        <v>0</v>
      </c>
      <c r="H642" s="103">
        <v>21</v>
      </c>
      <c r="I642" s="103">
        <v>0</v>
      </c>
      <c r="J642" s="103">
        <v>0</v>
      </c>
      <c r="K642" s="103">
        <v>0</v>
      </c>
      <c r="L642" s="103">
        <v>0</v>
      </c>
      <c r="M642" t="s">
        <v>20</v>
      </c>
      <c r="N642" s="61">
        <f t="shared" si="15"/>
        <v>17.5</v>
      </c>
      <c r="O642" t="s">
        <v>17</v>
      </c>
      <c r="P642">
        <v>641</v>
      </c>
    </row>
    <row r="643" spans="1:16">
      <c r="A643" s="10">
        <v>20</v>
      </c>
      <c r="B643" s="37">
        <v>8</v>
      </c>
      <c r="C643" s="5">
        <v>2005</v>
      </c>
      <c r="D643" s="9">
        <v>38584</v>
      </c>
      <c r="E643" s="103">
        <v>0</v>
      </c>
      <c r="F643" s="103">
        <v>0</v>
      </c>
      <c r="G643" s="103">
        <v>0</v>
      </c>
      <c r="H643" s="103">
        <v>4</v>
      </c>
      <c r="I643" s="103">
        <v>2</v>
      </c>
      <c r="J643" s="103">
        <v>0</v>
      </c>
      <c r="K643" s="103">
        <v>0</v>
      </c>
      <c r="L643" s="103">
        <v>0</v>
      </c>
      <c r="M643" t="s">
        <v>20</v>
      </c>
      <c r="N643" s="61">
        <f t="shared" si="15"/>
        <v>17.5</v>
      </c>
      <c r="O643" t="s">
        <v>17</v>
      </c>
      <c r="P643">
        <v>642</v>
      </c>
    </row>
    <row r="644" spans="1:16">
      <c r="A644" s="10">
        <v>31</v>
      </c>
      <c r="B644" s="37">
        <v>8</v>
      </c>
      <c r="C644" s="5">
        <v>2005</v>
      </c>
      <c r="D644" s="9">
        <v>38595</v>
      </c>
      <c r="E644" s="102" t="s">
        <v>18</v>
      </c>
      <c r="F644" s="102" t="s">
        <v>18</v>
      </c>
      <c r="G644" s="102" t="s">
        <v>18</v>
      </c>
      <c r="H644" s="102" t="s">
        <v>18</v>
      </c>
      <c r="I644" s="102" t="s">
        <v>18</v>
      </c>
      <c r="J644" s="102" t="s">
        <v>18</v>
      </c>
      <c r="K644" s="102" t="s">
        <v>18</v>
      </c>
      <c r="L644" s="102" t="s">
        <v>18</v>
      </c>
      <c r="M644" t="s">
        <v>20</v>
      </c>
      <c r="N644" s="61">
        <f t="shared" si="15"/>
        <v>17.5</v>
      </c>
      <c r="O644" t="s">
        <v>17</v>
      </c>
      <c r="P644">
        <v>643</v>
      </c>
    </row>
    <row r="645" spans="1:16">
      <c r="A645" s="10">
        <v>10</v>
      </c>
      <c r="B645" s="37">
        <v>9</v>
      </c>
      <c r="C645" s="5">
        <v>2005</v>
      </c>
      <c r="D645" s="9">
        <v>38605</v>
      </c>
      <c r="E645" s="102" t="s">
        <v>18</v>
      </c>
      <c r="F645" s="102" t="s">
        <v>18</v>
      </c>
      <c r="G645" s="102" t="s">
        <v>18</v>
      </c>
      <c r="H645" s="102" t="s">
        <v>18</v>
      </c>
      <c r="I645" s="102" t="s">
        <v>18</v>
      </c>
      <c r="J645" s="102" t="s">
        <v>18</v>
      </c>
      <c r="K645" s="102" t="s">
        <v>18</v>
      </c>
      <c r="L645" s="102" t="s">
        <v>18</v>
      </c>
      <c r="M645" t="s">
        <v>20</v>
      </c>
      <c r="N645" s="61">
        <f t="shared" si="15"/>
        <v>17.5</v>
      </c>
      <c r="O645" t="s">
        <v>17</v>
      </c>
      <c r="P645">
        <v>644</v>
      </c>
    </row>
    <row r="646" spans="1:16">
      <c r="A646" s="10">
        <v>20</v>
      </c>
      <c r="B646" s="37">
        <v>9</v>
      </c>
      <c r="C646" s="5">
        <v>2005</v>
      </c>
      <c r="D646" s="9">
        <v>38615</v>
      </c>
      <c r="E646" s="103">
        <v>0</v>
      </c>
      <c r="F646" s="103">
        <v>0</v>
      </c>
      <c r="G646" s="103">
        <v>0</v>
      </c>
      <c r="H646" s="103">
        <v>42</v>
      </c>
      <c r="I646" s="103">
        <v>0</v>
      </c>
      <c r="J646" s="103">
        <v>0</v>
      </c>
      <c r="K646" s="103">
        <v>0</v>
      </c>
      <c r="L646" s="103">
        <v>0</v>
      </c>
      <c r="M646" t="s">
        <v>20</v>
      </c>
      <c r="N646" s="61">
        <f t="shared" si="15"/>
        <v>17.5</v>
      </c>
      <c r="O646" t="s">
        <v>17</v>
      </c>
      <c r="P646">
        <v>645</v>
      </c>
    </row>
    <row r="647" spans="1:16">
      <c r="A647" s="10">
        <v>1</v>
      </c>
      <c r="B647" s="37">
        <v>10</v>
      </c>
      <c r="C647" s="5">
        <v>2005</v>
      </c>
      <c r="D647" s="9">
        <v>38626</v>
      </c>
      <c r="E647" s="103">
        <v>0</v>
      </c>
      <c r="F647" s="103">
        <v>0</v>
      </c>
      <c r="G647" s="103">
        <v>0</v>
      </c>
      <c r="H647" s="103">
        <v>10</v>
      </c>
      <c r="I647" s="103">
        <v>0</v>
      </c>
      <c r="J647" s="103">
        <v>0</v>
      </c>
      <c r="K647" s="103">
        <v>0</v>
      </c>
      <c r="L647" s="103">
        <v>0</v>
      </c>
      <c r="M647" t="s">
        <v>20</v>
      </c>
      <c r="N647" s="61">
        <f t="shared" si="15"/>
        <v>17.5</v>
      </c>
      <c r="O647" t="s">
        <v>17</v>
      </c>
      <c r="P647">
        <v>646</v>
      </c>
    </row>
    <row r="648" spans="1:16">
      <c r="A648" s="10">
        <v>11</v>
      </c>
      <c r="B648" s="37">
        <v>10</v>
      </c>
      <c r="C648" s="5">
        <v>2005</v>
      </c>
      <c r="D648" s="9">
        <v>38636</v>
      </c>
      <c r="E648" s="103">
        <v>0</v>
      </c>
      <c r="F648" s="103">
        <v>0</v>
      </c>
      <c r="G648" s="103">
        <v>0</v>
      </c>
      <c r="H648" s="103">
        <v>18</v>
      </c>
      <c r="I648" s="103">
        <v>0</v>
      </c>
      <c r="J648" s="103">
        <v>0</v>
      </c>
      <c r="K648" s="103">
        <v>0</v>
      </c>
      <c r="L648" s="103">
        <v>0</v>
      </c>
      <c r="M648" t="s">
        <v>20</v>
      </c>
      <c r="N648" s="61">
        <f t="shared" ref="N648:N657" si="16">35/2</f>
        <v>17.5</v>
      </c>
      <c r="O648" t="s">
        <v>17</v>
      </c>
      <c r="P648">
        <v>647</v>
      </c>
    </row>
    <row r="649" spans="1:16">
      <c r="A649" s="10">
        <v>20</v>
      </c>
      <c r="B649" s="37">
        <v>10</v>
      </c>
      <c r="C649" s="5">
        <v>2005</v>
      </c>
      <c r="D649" s="9">
        <v>38645</v>
      </c>
      <c r="E649" s="103">
        <v>0</v>
      </c>
      <c r="F649" s="103">
        <v>0</v>
      </c>
      <c r="G649" s="103">
        <v>0</v>
      </c>
      <c r="H649" s="103">
        <v>7</v>
      </c>
      <c r="I649" s="103">
        <v>0</v>
      </c>
      <c r="J649" s="103">
        <v>0</v>
      </c>
      <c r="K649" s="103">
        <v>0</v>
      </c>
      <c r="L649" s="103">
        <v>0</v>
      </c>
      <c r="M649" t="s">
        <v>20</v>
      </c>
      <c r="N649" s="61">
        <f t="shared" si="16"/>
        <v>17.5</v>
      </c>
      <c r="O649" t="s">
        <v>17</v>
      </c>
      <c r="P649">
        <v>648</v>
      </c>
    </row>
    <row r="650" spans="1:16">
      <c r="A650" s="10">
        <v>31</v>
      </c>
      <c r="B650" s="37">
        <v>10</v>
      </c>
      <c r="C650" s="5">
        <v>2005</v>
      </c>
      <c r="D650" s="9">
        <v>38656</v>
      </c>
      <c r="E650" s="103">
        <v>0</v>
      </c>
      <c r="F650" s="103">
        <v>0</v>
      </c>
      <c r="G650" s="103">
        <v>0</v>
      </c>
      <c r="H650" s="103">
        <v>28</v>
      </c>
      <c r="I650" s="103">
        <v>0</v>
      </c>
      <c r="J650" s="103">
        <v>0</v>
      </c>
      <c r="K650" s="103">
        <v>0</v>
      </c>
      <c r="L650" s="103">
        <v>0</v>
      </c>
      <c r="M650" t="s">
        <v>20</v>
      </c>
      <c r="N650" s="61">
        <f t="shared" si="16"/>
        <v>17.5</v>
      </c>
      <c r="O650" t="s">
        <v>17</v>
      </c>
      <c r="P650">
        <v>649</v>
      </c>
    </row>
    <row r="651" spans="1:16">
      <c r="A651" s="10">
        <v>9</v>
      </c>
      <c r="B651" s="37">
        <v>11</v>
      </c>
      <c r="C651" s="5">
        <v>2005</v>
      </c>
      <c r="D651" s="9">
        <v>38665</v>
      </c>
      <c r="E651" s="103">
        <v>1</v>
      </c>
      <c r="F651" s="103">
        <v>1</v>
      </c>
      <c r="G651" s="103">
        <v>1</v>
      </c>
      <c r="H651" s="103">
        <v>38</v>
      </c>
      <c r="I651" s="103">
        <v>0</v>
      </c>
      <c r="J651" s="103">
        <v>0</v>
      </c>
      <c r="K651" s="103">
        <v>0</v>
      </c>
      <c r="L651" s="103">
        <v>0</v>
      </c>
      <c r="M651" t="s">
        <v>20</v>
      </c>
      <c r="N651" s="61">
        <f t="shared" si="16"/>
        <v>17.5</v>
      </c>
      <c r="O651" t="s">
        <v>17</v>
      </c>
      <c r="P651">
        <v>650</v>
      </c>
    </row>
    <row r="652" spans="1:16">
      <c r="A652" s="10">
        <v>5</v>
      </c>
      <c r="B652" s="37">
        <v>12</v>
      </c>
      <c r="C652" s="5">
        <v>2005</v>
      </c>
      <c r="D652" s="9">
        <v>38691</v>
      </c>
      <c r="E652" s="103">
        <v>2</v>
      </c>
      <c r="F652" s="103">
        <v>0</v>
      </c>
      <c r="G652" s="103">
        <v>1</v>
      </c>
      <c r="H652" s="103">
        <v>7</v>
      </c>
      <c r="I652" s="103">
        <v>0</v>
      </c>
      <c r="J652" s="103">
        <v>0</v>
      </c>
      <c r="K652" s="103">
        <v>0</v>
      </c>
      <c r="L652" s="103">
        <v>0</v>
      </c>
      <c r="M652" t="s">
        <v>20</v>
      </c>
      <c r="N652" s="61">
        <f t="shared" si="16"/>
        <v>17.5</v>
      </c>
      <c r="O652" t="s">
        <v>17</v>
      </c>
      <c r="P652">
        <v>651</v>
      </c>
    </row>
    <row r="653" spans="1:16">
      <c r="A653" s="10">
        <v>19</v>
      </c>
      <c r="B653" s="37">
        <v>2</v>
      </c>
      <c r="C653" s="5">
        <v>2006</v>
      </c>
      <c r="D653" s="9">
        <v>38767</v>
      </c>
      <c r="E653" s="103">
        <v>0</v>
      </c>
      <c r="F653" s="103">
        <v>0</v>
      </c>
      <c r="G653" s="103">
        <v>0</v>
      </c>
      <c r="H653" s="103">
        <v>0</v>
      </c>
      <c r="I653" s="103">
        <v>0</v>
      </c>
      <c r="J653" s="103">
        <v>0</v>
      </c>
      <c r="K653" s="103">
        <v>0</v>
      </c>
      <c r="L653" s="103">
        <v>0</v>
      </c>
      <c r="M653" t="s">
        <v>20</v>
      </c>
      <c r="N653" s="61">
        <f t="shared" si="16"/>
        <v>17.5</v>
      </c>
      <c r="O653" t="s">
        <v>17</v>
      </c>
      <c r="P653">
        <v>652</v>
      </c>
    </row>
    <row r="654" spans="1:16">
      <c r="A654" s="10">
        <v>19</v>
      </c>
      <c r="B654" s="37">
        <v>3</v>
      </c>
      <c r="C654" s="5">
        <v>2006</v>
      </c>
      <c r="D654" s="9">
        <v>38795</v>
      </c>
      <c r="E654" s="103">
        <v>1</v>
      </c>
      <c r="F654" s="103">
        <v>0</v>
      </c>
      <c r="G654" s="103">
        <v>0</v>
      </c>
      <c r="H654" s="103">
        <v>3</v>
      </c>
      <c r="I654" s="103">
        <v>0</v>
      </c>
      <c r="J654" s="103">
        <v>0</v>
      </c>
      <c r="K654" s="103">
        <v>0</v>
      </c>
      <c r="L654" s="103">
        <v>0</v>
      </c>
      <c r="M654" t="s">
        <v>20</v>
      </c>
      <c r="N654" s="61">
        <f t="shared" si="16"/>
        <v>17.5</v>
      </c>
      <c r="O654" t="s">
        <v>17</v>
      </c>
      <c r="P654">
        <v>653</v>
      </c>
    </row>
    <row r="655" spans="1:16">
      <c r="A655" s="10">
        <v>3</v>
      </c>
      <c r="B655" s="37">
        <v>4</v>
      </c>
      <c r="C655" s="5">
        <v>2006</v>
      </c>
      <c r="D655" s="9">
        <v>38810</v>
      </c>
      <c r="E655" s="103">
        <v>7</v>
      </c>
      <c r="F655" s="103">
        <v>0</v>
      </c>
      <c r="G655" s="103">
        <v>1</v>
      </c>
      <c r="H655" s="103">
        <v>8</v>
      </c>
      <c r="I655" s="103">
        <v>0</v>
      </c>
      <c r="J655" s="103">
        <v>0</v>
      </c>
      <c r="K655" s="103">
        <v>0</v>
      </c>
      <c r="L655" s="103">
        <v>0</v>
      </c>
      <c r="M655" t="s">
        <v>20</v>
      </c>
      <c r="N655" s="61">
        <f t="shared" si="16"/>
        <v>17.5</v>
      </c>
      <c r="O655" t="s">
        <v>17</v>
      </c>
      <c r="P655">
        <v>654</v>
      </c>
    </row>
    <row r="656" spans="1:16">
      <c r="A656" s="10">
        <v>20</v>
      </c>
      <c r="B656" s="37">
        <v>5</v>
      </c>
      <c r="C656" s="5">
        <v>2006</v>
      </c>
      <c r="D656" s="9">
        <v>38857</v>
      </c>
      <c r="E656" s="103">
        <v>3</v>
      </c>
      <c r="F656" s="103">
        <v>0</v>
      </c>
      <c r="G656" s="103">
        <v>0</v>
      </c>
      <c r="H656" s="103">
        <v>0</v>
      </c>
      <c r="I656" s="103">
        <v>0</v>
      </c>
      <c r="J656" s="103">
        <v>0</v>
      </c>
      <c r="K656" s="103">
        <v>2</v>
      </c>
      <c r="L656" s="103">
        <v>350</v>
      </c>
      <c r="M656" t="s">
        <v>20</v>
      </c>
      <c r="N656" s="61">
        <f t="shared" si="16"/>
        <v>17.5</v>
      </c>
      <c r="O656" t="s">
        <v>17</v>
      </c>
      <c r="P656">
        <v>655</v>
      </c>
    </row>
    <row r="657" spans="1:16">
      <c r="A657" s="10">
        <v>31</v>
      </c>
      <c r="B657" s="37">
        <v>5</v>
      </c>
      <c r="C657" s="5">
        <v>2006</v>
      </c>
      <c r="D657" s="9">
        <v>38868</v>
      </c>
      <c r="E657" s="103">
        <v>1</v>
      </c>
      <c r="F657" s="103">
        <v>0</v>
      </c>
      <c r="G657" s="103">
        <v>27</v>
      </c>
      <c r="H657" s="103">
        <v>0</v>
      </c>
      <c r="I657" s="103">
        <v>4</v>
      </c>
      <c r="J657" s="103">
        <v>42</v>
      </c>
      <c r="K657" s="103">
        <v>84</v>
      </c>
      <c r="L657" s="103">
        <v>105</v>
      </c>
      <c r="M657" t="s">
        <v>20</v>
      </c>
      <c r="N657" s="61">
        <f t="shared" si="16"/>
        <v>17.5</v>
      </c>
      <c r="O657" t="s">
        <v>17</v>
      </c>
      <c r="P657">
        <v>656</v>
      </c>
    </row>
    <row r="658" spans="1:16">
      <c r="A658" s="10">
        <v>10</v>
      </c>
      <c r="B658" s="37">
        <v>6</v>
      </c>
      <c r="C658" s="5">
        <v>2006</v>
      </c>
      <c r="D658" s="9">
        <v>38878</v>
      </c>
      <c r="E658" s="103">
        <v>1</v>
      </c>
      <c r="F658" s="103">
        <v>0</v>
      </c>
      <c r="G658" s="103">
        <v>64</v>
      </c>
      <c r="H658" s="103">
        <v>0</v>
      </c>
      <c r="I658" s="103">
        <v>14</v>
      </c>
      <c r="J658" s="103">
        <v>49</v>
      </c>
      <c r="K658" s="103">
        <v>28</v>
      </c>
      <c r="L658" s="103">
        <v>140</v>
      </c>
      <c r="M658" t="s">
        <v>20</v>
      </c>
      <c r="N658" s="61">
        <f t="shared" ref="N658:N667" si="17">35/2</f>
        <v>17.5</v>
      </c>
      <c r="O658" t="s">
        <v>17</v>
      </c>
      <c r="P658">
        <v>657</v>
      </c>
    </row>
    <row r="659" spans="1:16">
      <c r="A659" s="10">
        <v>20</v>
      </c>
      <c r="B659" s="37">
        <v>6</v>
      </c>
      <c r="C659" s="5">
        <v>2006</v>
      </c>
      <c r="D659" s="9">
        <v>38888</v>
      </c>
      <c r="E659" s="103">
        <v>0</v>
      </c>
      <c r="F659" s="103">
        <v>0</v>
      </c>
      <c r="G659" s="103">
        <v>0</v>
      </c>
      <c r="H659" s="103">
        <v>70</v>
      </c>
      <c r="I659" s="103">
        <v>630</v>
      </c>
      <c r="J659" s="103">
        <v>210</v>
      </c>
      <c r="K659" s="103">
        <v>70</v>
      </c>
      <c r="L659" s="103">
        <v>0</v>
      </c>
      <c r="M659" t="s">
        <v>20</v>
      </c>
      <c r="N659" s="61">
        <f t="shared" si="17"/>
        <v>17.5</v>
      </c>
      <c r="O659" t="s">
        <v>17</v>
      </c>
      <c r="P659">
        <v>658</v>
      </c>
    </row>
    <row r="660" spans="1:16">
      <c r="A660" s="10">
        <v>29</v>
      </c>
      <c r="B660" s="37">
        <v>6</v>
      </c>
      <c r="C660" s="5">
        <v>2006</v>
      </c>
      <c r="D660" s="9">
        <v>38897</v>
      </c>
      <c r="E660" s="103">
        <v>1</v>
      </c>
      <c r="F660" s="103">
        <v>0</v>
      </c>
      <c r="G660" s="103">
        <v>2</v>
      </c>
      <c r="H660" s="103">
        <v>630</v>
      </c>
      <c r="I660" s="103">
        <v>1540</v>
      </c>
      <c r="J660" s="103">
        <v>0</v>
      </c>
      <c r="K660" s="103">
        <v>0</v>
      </c>
      <c r="L660" s="103">
        <v>0</v>
      </c>
      <c r="M660" t="s">
        <v>20</v>
      </c>
      <c r="N660" s="61">
        <f t="shared" si="17"/>
        <v>17.5</v>
      </c>
      <c r="O660" t="s">
        <v>17</v>
      </c>
      <c r="P660">
        <v>659</v>
      </c>
    </row>
    <row r="661" spans="1:16">
      <c r="A661" s="10">
        <v>10</v>
      </c>
      <c r="B661" s="37">
        <v>7</v>
      </c>
      <c r="C661" s="5">
        <v>2006</v>
      </c>
      <c r="D661" s="9">
        <v>38908</v>
      </c>
      <c r="E661" s="103">
        <v>2</v>
      </c>
      <c r="F661" s="103">
        <v>0</v>
      </c>
      <c r="G661" s="103">
        <v>4</v>
      </c>
      <c r="H661" s="103">
        <v>210</v>
      </c>
      <c r="I661" s="103">
        <v>14</v>
      </c>
      <c r="J661" s="103">
        <v>0</v>
      </c>
      <c r="K661" s="103">
        <v>0</v>
      </c>
      <c r="L661" s="103">
        <v>0</v>
      </c>
      <c r="M661" t="s">
        <v>20</v>
      </c>
      <c r="N661" s="61">
        <f t="shared" si="17"/>
        <v>17.5</v>
      </c>
      <c r="O661" t="s">
        <v>17</v>
      </c>
      <c r="P661">
        <v>660</v>
      </c>
    </row>
    <row r="662" spans="1:16">
      <c r="A662" s="10">
        <v>20</v>
      </c>
      <c r="B662" s="37">
        <v>7</v>
      </c>
      <c r="C662" s="5">
        <v>2006</v>
      </c>
      <c r="D662" s="9">
        <v>38918</v>
      </c>
      <c r="E662" s="103">
        <v>0</v>
      </c>
      <c r="F662" s="103">
        <v>0</v>
      </c>
      <c r="G662" s="103">
        <v>0</v>
      </c>
      <c r="H662" s="103">
        <v>7</v>
      </c>
      <c r="I662" s="103">
        <v>0</v>
      </c>
      <c r="J662" s="103">
        <v>0</v>
      </c>
      <c r="K662" s="103">
        <v>0</v>
      </c>
      <c r="L662" s="103">
        <v>0</v>
      </c>
      <c r="M662" t="s">
        <v>20</v>
      </c>
      <c r="N662" s="61">
        <f t="shared" si="17"/>
        <v>17.5</v>
      </c>
      <c r="O662" t="s">
        <v>17</v>
      </c>
      <c r="P662">
        <v>661</v>
      </c>
    </row>
    <row r="663" spans="1:16">
      <c r="A663" s="10">
        <v>31</v>
      </c>
      <c r="B663" s="37">
        <v>7</v>
      </c>
      <c r="C663" s="5">
        <v>2006</v>
      </c>
      <c r="D663" s="9">
        <v>38929</v>
      </c>
      <c r="E663" s="103">
        <v>0</v>
      </c>
      <c r="F663" s="103">
        <v>0</v>
      </c>
      <c r="G663" s="103">
        <v>1</v>
      </c>
      <c r="H663" s="103">
        <v>20</v>
      </c>
      <c r="I663" s="103">
        <v>0</v>
      </c>
      <c r="J663" s="103">
        <v>0</v>
      </c>
      <c r="K663" s="103">
        <v>0</v>
      </c>
      <c r="L663" s="103">
        <v>0</v>
      </c>
      <c r="M663" t="s">
        <v>20</v>
      </c>
      <c r="N663" s="61">
        <f t="shared" si="17"/>
        <v>17.5</v>
      </c>
      <c r="O663" t="s">
        <v>17</v>
      </c>
      <c r="P663">
        <v>662</v>
      </c>
    </row>
    <row r="664" spans="1:16">
      <c r="A664" s="10">
        <v>10</v>
      </c>
      <c r="B664" s="37">
        <v>8</v>
      </c>
      <c r="C664" s="5">
        <v>2006</v>
      </c>
      <c r="D664" s="9">
        <v>38939</v>
      </c>
      <c r="E664" s="102" t="s">
        <v>18</v>
      </c>
      <c r="F664" s="102" t="s">
        <v>18</v>
      </c>
      <c r="G664" s="102" t="s">
        <v>18</v>
      </c>
      <c r="H664" s="102" t="s">
        <v>18</v>
      </c>
      <c r="I664" s="102" t="s">
        <v>18</v>
      </c>
      <c r="J664" s="102" t="s">
        <v>18</v>
      </c>
      <c r="K664" s="102" t="s">
        <v>18</v>
      </c>
      <c r="L664" s="102" t="s">
        <v>18</v>
      </c>
      <c r="M664" t="s">
        <v>20</v>
      </c>
      <c r="N664" s="61">
        <f t="shared" si="17"/>
        <v>17.5</v>
      </c>
      <c r="O664" t="s">
        <v>17</v>
      </c>
      <c r="P664">
        <v>663</v>
      </c>
    </row>
    <row r="665" spans="1:16">
      <c r="A665" s="10">
        <v>20</v>
      </c>
      <c r="B665" s="37">
        <v>8</v>
      </c>
      <c r="C665" s="5">
        <v>2006</v>
      </c>
      <c r="D665" s="9">
        <v>38949</v>
      </c>
      <c r="E665" s="103">
        <v>0</v>
      </c>
      <c r="F665" s="103">
        <v>0</v>
      </c>
      <c r="G665" s="103">
        <v>0</v>
      </c>
      <c r="H665" s="103">
        <v>0</v>
      </c>
      <c r="I665" s="103">
        <v>0</v>
      </c>
      <c r="J665" s="103">
        <v>0</v>
      </c>
      <c r="K665" s="103">
        <v>0</v>
      </c>
      <c r="L665" s="103">
        <v>0</v>
      </c>
      <c r="M665" t="s">
        <v>20</v>
      </c>
      <c r="N665" s="61">
        <f t="shared" si="17"/>
        <v>17.5</v>
      </c>
      <c r="O665" t="s">
        <v>17</v>
      </c>
      <c r="P665">
        <v>664</v>
      </c>
    </row>
    <row r="666" spans="1:16">
      <c r="A666" s="10">
        <v>30</v>
      </c>
      <c r="B666" s="37">
        <v>8</v>
      </c>
      <c r="C666" s="5">
        <v>2006</v>
      </c>
      <c r="D666" s="9">
        <v>38959</v>
      </c>
      <c r="E666" s="103">
        <v>0</v>
      </c>
      <c r="F666" s="103">
        <v>0</v>
      </c>
      <c r="G666" s="103">
        <v>0</v>
      </c>
      <c r="H666" s="103">
        <v>0</v>
      </c>
      <c r="I666" s="103">
        <v>0</v>
      </c>
      <c r="J666" s="103">
        <v>0</v>
      </c>
      <c r="K666" s="103">
        <v>0</v>
      </c>
      <c r="L666" s="103">
        <v>0</v>
      </c>
      <c r="M666" t="s">
        <v>20</v>
      </c>
      <c r="N666" s="61">
        <f t="shared" si="17"/>
        <v>17.5</v>
      </c>
      <c r="O666" t="s">
        <v>17</v>
      </c>
      <c r="P666">
        <v>665</v>
      </c>
    </row>
    <row r="667" spans="1:16">
      <c r="A667" s="10">
        <v>10</v>
      </c>
      <c r="B667" s="37">
        <v>9</v>
      </c>
      <c r="C667" s="5">
        <v>2006</v>
      </c>
      <c r="D667" s="9">
        <v>38970</v>
      </c>
      <c r="E667" s="103">
        <v>0</v>
      </c>
      <c r="F667" s="103">
        <v>0</v>
      </c>
      <c r="G667" s="103">
        <v>0</v>
      </c>
      <c r="H667" s="103">
        <v>0</v>
      </c>
      <c r="I667" s="103">
        <v>0</v>
      </c>
      <c r="J667" s="103">
        <v>0</v>
      </c>
      <c r="K667" s="103">
        <v>0</v>
      </c>
      <c r="L667" s="103">
        <v>0</v>
      </c>
      <c r="M667" t="s">
        <v>20</v>
      </c>
      <c r="N667" s="61">
        <f t="shared" si="17"/>
        <v>17.5</v>
      </c>
      <c r="O667" t="s">
        <v>17</v>
      </c>
      <c r="P667">
        <v>666</v>
      </c>
    </row>
    <row r="668" spans="1:16">
      <c r="A668" s="10">
        <v>20</v>
      </c>
      <c r="B668" s="37">
        <v>9</v>
      </c>
      <c r="C668" s="5">
        <v>2006</v>
      </c>
      <c r="D668" s="9">
        <v>38980</v>
      </c>
      <c r="E668" s="103">
        <v>0</v>
      </c>
      <c r="F668" s="103">
        <v>0</v>
      </c>
      <c r="G668" s="103">
        <v>0</v>
      </c>
      <c r="H668" s="103">
        <v>0</v>
      </c>
      <c r="I668" s="103">
        <v>0</v>
      </c>
      <c r="J668" s="103">
        <v>0</v>
      </c>
      <c r="K668" s="103">
        <v>0</v>
      </c>
      <c r="L668" s="103">
        <v>0</v>
      </c>
      <c r="M668" t="s">
        <v>20</v>
      </c>
      <c r="N668" s="61">
        <f t="shared" ref="N668:N677" si="18">35/2</f>
        <v>17.5</v>
      </c>
      <c r="O668" t="s">
        <v>17</v>
      </c>
      <c r="P668">
        <v>667</v>
      </c>
    </row>
    <row r="669" spans="1:16">
      <c r="A669" s="10">
        <v>29</v>
      </c>
      <c r="B669" s="37">
        <v>9</v>
      </c>
      <c r="C669" s="5">
        <v>2006</v>
      </c>
      <c r="D669" s="9">
        <v>38989</v>
      </c>
      <c r="E669" s="103">
        <v>0</v>
      </c>
      <c r="F669" s="103">
        <v>0</v>
      </c>
      <c r="G669" s="103">
        <v>0</v>
      </c>
      <c r="H669" s="103">
        <v>1</v>
      </c>
      <c r="I669" s="103">
        <v>0</v>
      </c>
      <c r="J669" s="103">
        <v>0</v>
      </c>
      <c r="K669" s="103">
        <v>0</v>
      </c>
      <c r="L669" s="103">
        <v>0</v>
      </c>
      <c r="M669" t="s">
        <v>20</v>
      </c>
      <c r="N669" s="61">
        <f t="shared" si="18"/>
        <v>17.5</v>
      </c>
      <c r="O669" t="s">
        <v>17</v>
      </c>
      <c r="P669">
        <v>668</v>
      </c>
    </row>
    <row r="670" spans="1:16">
      <c r="A670" s="10">
        <v>10</v>
      </c>
      <c r="B670" s="37">
        <v>10</v>
      </c>
      <c r="C670" s="5">
        <v>2006</v>
      </c>
      <c r="D670" s="9">
        <v>39000</v>
      </c>
      <c r="E670" s="103">
        <v>0</v>
      </c>
      <c r="F670" s="103">
        <v>0</v>
      </c>
      <c r="G670" s="103">
        <v>0</v>
      </c>
      <c r="H670" s="103">
        <v>0</v>
      </c>
      <c r="I670" s="103">
        <v>0</v>
      </c>
      <c r="J670" s="103">
        <v>0</v>
      </c>
      <c r="K670" s="103">
        <v>0</v>
      </c>
      <c r="L670" s="103">
        <v>0</v>
      </c>
      <c r="M670" t="s">
        <v>20</v>
      </c>
      <c r="N670" s="61">
        <f t="shared" si="18"/>
        <v>17.5</v>
      </c>
      <c r="O670" t="s">
        <v>17</v>
      </c>
      <c r="P670">
        <v>669</v>
      </c>
    </row>
    <row r="671" spans="1:16">
      <c r="A671" s="10">
        <v>19</v>
      </c>
      <c r="B671" s="37">
        <v>10</v>
      </c>
      <c r="C671" s="5">
        <v>2006</v>
      </c>
      <c r="D671" s="9">
        <v>39009</v>
      </c>
      <c r="E671" s="103">
        <v>0</v>
      </c>
      <c r="F671" s="103">
        <v>0</v>
      </c>
      <c r="G671" s="103">
        <v>0</v>
      </c>
      <c r="H671" s="103">
        <v>0</v>
      </c>
      <c r="I671" s="103">
        <v>0</v>
      </c>
      <c r="J671" s="103">
        <v>0</v>
      </c>
      <c r="K671" s="103">
        <v>0</v>
      </c>
      <c r="L671" s="103">
        <v>0</v>
      </c>
      <c r="M671" t="s">
        <v>20</v>
      </c>
      <c r="N671" s="61">
        <f t="shared" si="18"/>
        <v>17.5</v>
      </c>
      <c r="O671" t="s">
        <v>17</v>
      </c>
      <c r="P671">
        <v>670</v>
      </c>
    </row>
    <row r="672" spans="1:16">
      <c r="A672" s="10">
        <v>30</v>
      </c>
      <c r="B672" s="37">
        <v>10</v>
      </c>
      <c r="C672" s="5">
        <v>2006</v>
      </c>
      <c r="D672" s="9">
        <v>39020</v>
      </c>
      <c r="E672" s="103">
        <v>0</v>
      </c>
      <c r="F672" s="103">
        <v>0</v>
      </c>
      <c r="G672" s="103">
        <v>0</v>
      </c>
      <c r="H672" s="103">
        <v>0</v>
      </c>
      <c r="I672" s="103">
        <v>0</v>
      </c>
      <c r="J672" s="103">
        <v>0</v>
      </c>
      <c r="K672" s="103">
        <v>0</v>
      </c>
      <c r="L672" s="103">
        <v>0</v>
      </c>
      <c r="M672" t="s">
        <v>20</v>
      </c>
      <c r="N672" s="61">
        <f t="shared" si="18"/>
        <v>17.5</v>
      </c>
      <c r="O672" t="s">
        <v>17</v>
      </c>
      <c r="P672">
        <v>671</v>
      </c>
    </row>
    <row r="673" spans="1:16">
      <c r="A673" s="10">
        <v>14</v>
      </c>
      <c r="B673" s="37">
        <v>11</v>
      </c>
      <c r="C673" s="5">
        <v>2006</v>
      </c>
      <c r="D673" s="9">
        <v>39035</v>
      </c>
      <c r="E673" s="103">
        <v>0</v>
      </c>
      <c r="F673" s="103">
        <v>0</v>
      </c>
      <c r="G673" s="103">
        <v>0</v>
      </c>
      <c r="H673" s="103">
        <v>0</v>
      </c>
      <c r="I673" s="103">
        <v>0</v>
      </c>
      <c r="J673" s="103">
        <v>0</v>
      </c>
      <c r="K673" s="103">
        <v>0</v>
      </c>
      <c r="L673" s="103">
        <v>0</v>
      </c>
      <c r="M673" t="s">
        <v>20</v>
      </c>
      <c r="N673" s="61">
        <f t="shared" si="18"/>
        <v>17.5</v>
      </c>
      <c r="O673" t="s">
        <v>17</v>
      </c>
      <c r="P673">
        <v>672</v>
      </c>
    </row>
    <row r="674" spans="1:16">
      <c r="A674" s="10">
        <v>18</v>
      </c>
      <c r="B674" s="37">
        <v>3</v>
      </c>
      <c r="C674" s="5">
        <v>2007</v>
      </c>
      <c r="D674" s="9">
        <v>39159</v>
      </c>
      <c r="E674" s="103">
        <v>0</v>
      </c>
      <c r="F674" s="103">
        <v>0</v>
      </c>
      <c r="G674" s="103">
        <v>0</v>
      </c>
      <c r="H674" s="103">
        <v>0</v>
      </c>
      <c r="I674" s="103">
        <v>0</v>
      </c>
      <c r="J674" s="103">
        <v>0</v>
      </c>
      <c r="K674" s="103">
        <v>0</v>
      </c>
      <c r="L674" s="103">
        <v>0</v>
      </c>
      <c r="M674" t="s">
        <v>20</v>
      </c>
      <c r="N674" s="61">
        <f t="shared" si="18"/>
        <v>17.5</v>
      </c>
      <c r="O674" t="s">
        <v>17</v>
      </c>
      <c r="P674">
        <v>673</v>
      </c>
    </row>
    <row r="675" spans="1:16">
      <c r="A675" s="10">
        <v>21</v>
      </c>
      <c r="B675" s="37">
        <v>5</v>
      </c>
      <c r="C675" s="5">
        <v>2007</v>
      </c>
      <c r="D675" s="9">
        <v>39223</v>
      </c>
      <c r="E675" s="103">
        <v>4</v>
      </c>
      <c r="F675" s="103">
        <v>0</v>
      </c>
      <c r="G675" s="103">
        <v>6</v>
      </c>
      <c r="H675" s="103">
        <v>1</v>
      </c>
      <c r="I675" s="103">
        <v>1</v>
      </c>
      <c r="J675" s="103">
        <v>4</v>
      </c>
      <c r="K675" s="103">
        <v>7</v>
      </c>
      <c r="L675" s="103">
        <v>1680</v>
      </c>
      <c r="M675" t="s">
        <v>20</v>
      </c>
      <c r="N675" s="61">
        <f t="shared" si="18"/>
        <v>17.5</v>
      </c>
      <c r="O675" t="s">
        <v>17</v>
      </c>
      <c r="P675">
        <v>674</v>
      </c>
    </row>
    <row r="676" spans="1:16">
      <c r="A676" s="10">
        <v>30</v>
      </c>
      <c r="B676" s="37">
        <v>5</v>
      </c>
      <c r="C676" s="5">
        <v>2007</v>
      </c>
      <c r="D676" s="9">
        <v>39232</v>
      </c>
      <c r="E676" s="103">
        <v>4</v>
      </c>
      <c r="F676" s="103">
        <v>0</v>
      </c>
      <c r="G676" s="103">
        <v>14</v>
      </c>
      <c r="H676" s="103">
        <v>0</v>
      </c>
      <c r="I676" s="103">
        <v>4</v>
      </c>
      <c r="J676" s="103">
        <v>7</v>
      </c>
      <c r="K676" s="103">
        <v>14</v>
      </c>
      <c r="L676" s="103">
        <v>70</v>
      </c>
      <c r="M676" t="s">
        <v>20</v>
      </c>
      <c r="N676" s="61">
        <f t="shared" si="18"/>
        <v>17.5</v>
      </c>
      <c r="O676" t="s">
        <v>17</v>
      </c>
      <c r="P676">
        <v>675</v>
      </c>
    </row>
    <row r="677" spans="1:16">
      <c r="A677" s="10">
        <v>10</v>
      </c>
      <c r="B677" s="37">
        <v>6</v>
      </c>
      <c r="C677" s="5">
        <v>2007</v>
      </c>
      <c r="D677" s="9">
        <v>39243</v>
      </c>
      <c r="E677" s="103">
        <v>0</v>
      </c>
      <c r="F677" s="103">
        <v>0</v>
      </c>
      <c r="G677" s="103">
        <v>0</v>
      </c>
      <c r="H677" s="103">
        <v>0</v>
      </c>
      <c r="I677" s="103">
        <v>70</v>
      </c>
      <c r="J677" s="103">
        <v>280</v>
      </c>
      <c r="K677" s="103">
        <v>140</v>
      </c>
      <c r="L677" s="103">
        <v>0</v>
      </c>
      <c r="M677" t="s">
        <v>20</v>
      </c>
      <c r="N677" s="61">
        <f t="shared" si="18"/>
        <v>17.5</v>
      </c>
      <c r="O677" t="s">
        <v>17</v>
      </c>
      <c r="P677">
        <v>676</v>
      </c>
    </row>
    <row r="678" spans="1:16">
      <c r="A678" s="10">
        <v>20</v>
      </c>
      <c r="B678" s="37">
        <v>6</v>
      </c>
      <c r="C678" s="5">
        <v>2007</v>
      </c>
      <c r="D678" s="9">
        <v>39253</v>
      </c>
      <c r="E678" s="103">
        <v>0</v>
      </c>
      <c r="F678" s="103">
        <v>0</v>
      </c>
      <c r="G678" s="103">
        <v>1</v>
      </c>
      <c r="H678" s="103">
        <v>4</v>
      </c>
      <c r="I678" s="103">
        <v>210</v>
      </c>
      <c r="J678" s="103">
        <v>70</v>
      </c>
      <c r="K678" s="103">
        <v>0</v>
      </c>
      <c r="L678" s="103">
        <v>4</v>
      </c>
      <c r="M678" t="s">
        <v>20</v>
      </c>
      <c r="N678" s="61">
        <f t="shared" ref="N678:N687" si="19">35/2</f>
        <v>17.5</v>
      </c>
      <c r="O678" t="s">
        <v>17</v>
      </c>
      <c r="P678">
        <v>677</v>
      </c>
    </row>
    <row r="679" spans="1:16">
      <c r="A679" s="10">
        <v>30</v>
      </c>
      <c r="B679" s="37">
        <v>6</v>
      </c>
      <c r="C679" s="5">
        <v>2007</v>
      </c>
      <c r="D679" s="9">
        <v>39263</v>
      </c>
      <c r="E679" s="103">
        <v>0</v>
      </c>
      <c r="F679" s="103">
        <v>0</v>
      </c>
      <c r="G679" s="103">
        <v>0</v>
      </c>
      <c r="H679" s="103">
        <v>91</v>
      </c>
      <c r="I679" s="103">
        <v>63</v>
      </c>
      <c r="J679" s="103">
        <v>0</v>
      </c>
      <c r="K679" s="103">
        <v>0</v>
      </c>
      <c r="L679" s="103">
        <v>0</v>
      </c>
      <c r="M679" t="s">
        <v>20</v>
      </c>
      <c r="N679" s="61">
        <f t="shared" si="19"/>
        <v>17.5</v>
      </c>
      <c r="O679" t="s">
        <v>17</v>
      </c>
      <c r="P679">
        <v>678</v>
      </c>
    </row>
    <row r="680" spans="1:16">
      <c r="A680" s="10">
        <v>9</v>
      </c>
      <c r="B680" s="37">
        <v>7</v>
      </c>
      <c r="C680" s="5">
        <v>2007</v>
      </c>
      <c r="D680" s="9">
        <v>39272</v>
      </c>
      <c r="E680" s="103">
        <v>0</v>
      </c>
      <c r="F680" s="103">
        <v>0</v>
      </c>
      <c r="G680" s="103">
        <v>0</v>
      </c>
      <c r="H680" s="103">
        <v>1</v>
      </c>
      <c r="I680" s="103">
        <v>0</v>
      </c>
      <c r="J680" s="103">
        <v>0</v>
      </c>
      <c r="K680" s="103">
        <v>0</v>
      </c>
      <c r="L680" s="103">
        <v>0</v>
      </c>
      <c r="M680" t="s">
        <v>20</v>
      </c>
      <c r="N680" s="61">
        <f t="shared" si="19"/>
        <v>17.5</v>
      </c>
      <c r="O680" t="s">
        <v>17</v>
      </c>
      <c r="P680">
        <v>679</v>
      </c>
    </row>
    <row r="681" spans="1:16">
      <c r="A681" s="10">
        <v>20</v>
      </c>
      <c r="B681" s="37">
        <v>7</v>
      </c>
      <c r="C681" s="5">
        <v>2007</v>
      </c>
      <c r="D681" s="9">
        <v>39283</v>
      </c>
      <c r="E681" s="103">
        <v>0</v>
      </c>
      <c r="F681" s="103">
        <v>0</v>
      </c>
      <c r="G681" s="103">
        <v>0</v>
      </c>
      <c r="H681" s="103">
        <v>4</v>
      </c>
      <c r="I681" s="103">
        <v>0</v>
      </c>
      <c r="J681" s="103">
        <v>0</v>
      </c>
      <c r="K681" s="103">
        <v>0</v>
      </c>
      <c r="L681" s="103">
        <v>0</v>
      </c>
      <c r="M681" t="s">
        <v>20</v>
      </c>
      <c r="N681" s="61">
        <f t="shared" si="19"/>
        <v>17.5</v>
      </c>
      <c r="O681" t="s">
        <v>17</v>
      </c>
      <c r="P681">
        <v>680</v>
      </c>
    </row>
    <row r="682" spans="1:16">
      <c r="A682" s="10">
        <v>1</v>
      </c>
      <c r="B682" s="37">
        <v>8</v>
      </c>
      <c r="C682" s="5">
        <v>2007</v>
      </c>
      <c r="D682" s="9">
        <v>39295</v>
      </c>
      <c r="E682" s="103">
        <v>0</v>
      </c>
      <c r="F682" s="103">
        <v>0</v>
      </c>
      <c r="G682" s="103">
        <v>0</v>
      </c>
      <c r="H682" s="103">
        <v>3</v>
      </c>
      <c r="I682" s="103">
        <v>1</v>
      </c>
      <c r="J682" s="103">
        <v>0</v>
      </c>
      <c r="K682" s="103">
        <v>0</v>
      </c>
      <c r="L682" s="103">
        <v>0</v>
      </c>
      <c r="M682" t="s">
        <v>20</v>
      </c>
      <c r="N682" s="61">
        <f t="shared" si="19"/>
        <v>17.5</v>
      </c>
      <c r="O682" t="s">
        <v>17</v>
      </c>
      <c r="P682">
        <v>681</v>
      </c>
    </row>
    <row r="683" spans="1:16">
      <c r="A683" s="10">
        <v>11</v>
      </c>
      <c r="B683" s="37">
        <v>8</v>
      </c>
      <c r="C683" s="5">
        <v>2007</v>
      </c>
      <c r="D683" s="9">
        <v>39305</v>
      </c>
      <c r="E683" s="103">
        <v>0</v>
      </c>
      <c r="F683" s="103">
        <v>0</v>
      </c>
      <c r="G683" s="103">
        <v>0</v>
      </c>
      <c r="H683" s="103">
        <v>0</v>
      </c>
      <c r="I683" s="103">
        <v>0</v>
      </c>
      <c r="J683" s="103">
        <v>0</v>
      </c>
      <c r="K683" s="103">
        <v>0</v>
      </c>
      <c r="L683" s="103">
        <v>0</v>
      </c>
      <c r="M683" t="s">
        <v>20</v>
      </c>
      <c r="N683" s="61">
        <f t="shared" si="19"/>
        <v>17.5</v>
      </c>
      <c r="O683" t="s">
        <v>17</v>
      </c>
      <c r="P683">
        <v>682</v>
      </c>
    </row>
    <row r="684" spans="1:16">
      <c r="A684" s="10">
        <v>20</v>
      </c>
      <c r="B684" s="37">
        <v>8</v>
      </c>
      <c r="C684" s="5">
        <v>2007</v>
      </c>
      <c r="D684" s="9">
        <v>39314</v>
      </c>
      <c r="E684" s="103">
        <v>0</v>
      </c>
      <c r="F684" s="103">
        <v>0</v>
      </c>
      <c r="G684" s="103">
        <v>0</v>
      </c>
      <c r="H684" s="103">
        <v>0</v>
      </c>
      <c r="I684" s="103">
        <v>0</v>
      </c>
      <c r="J684" s="103">
        <v>0</v>
      </c>
      <c r="K684" s="103">
        <v>0</v>
      </c>
      <c r="L684" s="103">
        <v>0</v>
      </c>
      <c r="M684" t="s">
        <v>20</v>
      </c>
      <c r="N684" s="61">
        <f t="shared" si="19"/>
        <v>17.5</v>
      </c>
      <c r="O684" t="s">
        <v>17</v>
      </c>
      <c r="P684">
        <v>683</v>
      </c>
    </row>
    <row r="685" spans="1:16">
      <c r="A685" s="10">
        <v>30</v>
      </c>
      <c r="B685" s="37">
        <v>8</v>
      </c>
      <c r="C685" s="5">
        <v>2007</v>
      </c>
      <c r="D685" s="9">
        <v>39324</v>
      </c>
      <c r="E685" s="103">
        <v>0</v>
      </c>
      <c r="F685" s="103">
        <v>0</v>
      </c>
      <c r="G685" s="103">
        <v>0</v>
      </c>
      <c r="H685" s="103">
        <v>0</v>
      </c>
      <c r="I685" s="103">
        <v>0</v>
      </c>
      <c r="J685" s="103">
        <v>0</v>
      </c>
      <c r="K685" s="103">
        <v>0</v>
      </c>
      <c r="L685" s="103">
        <v>0</v>
      </c>
      <c r="M685" t="s">
        <v>20</v>
      </c>
      <c r="N685" s="61">
        <f t="shared" si="19"/>
        <v>17.5</v>
      </c>
      <c r="O685" t="s">
        <v>17</v>
      </c>
      <c r="P685">
        <v>684</v>
      </c>
    </row>
    <row r="686" spans="1:16">
      <c r="A686" s="10">
        <v>10</v>
      </c>
      <c r="B686" s="37">
        <v>9</v>
      </c>
      <c r="C686" s="5">
        <v>2007</v>
      </c>
      <c r="D686" s="9">
        <v>39335</v>
      </c>
      <c r="E686" s="103">
        <v>0</v>
      </c>
      <c r="F686" s="103">
        <v>0</v>
      </c>
      <c r="G686" s="103">
        <v>0</v>
      </c>
      <c r="H686" s="103">
        <v>1</v>
      </c>
      <c r="I686" s="103">
        <v>0</v>
      </c>
      <c r="J686" s="103">
        <v>0</v>
      </c>
      <c r="K686" s="103">
        <v>0</v>
      </c>
      <c r="L686" s="103">
        <v>0</v>
      </c>
      <c r="M686" t="s">
        <v>20</v>
      </c>
      <c r="N686" s="61">
        <f t="shared" si="19"/>
        <v>17.5</v>
      </c>
      <c r="O686" t="s">
        <v>17</v>
      </c>
      <c r="P686">
        <v>685</v>
      </c>
    </row>
    <row r="687" spans="1:16">
      <c r="A687" s="10">
        <v>20</v>
      </c>
      <c r="B687" s="37">
        <v>9</v>
      </c>
      <c r="C687" s="5">
        <v>2007</v>
      </c>
      <c r="D687" s="9">
        <v>39345</v>
      </c>
      <c r="E687" s="103">
        <v>0</v>
      </c>
      <c r="F687" s="103">
        <v>0</v>
      </c>
      <c r="G687" s="103">
        <v>0</v>
      </c>
      <c r="H687" s="103">
        <v>1</v>
      </c>
      <c r="I687" s="103">
        <v>0</v>
      </c>
      <c r="J687" s="103">
        <v>0</v>
      </c>
      <c r="K687" s="103">
        <v>0</v>
      </c>
      <c r="L687" s="103">
        <v>0</v>
      </c>
      <c r="M687" t="s">
        <v>20</v>
      </c>
      <c r="N687" s="61">
        <f t="shared" si="19"/>
        <v>17.5</v>
      </c>
      <c r="O687" t="s">
        <v>17</v>
      </c>
      <c r="P687">
        <v>686</v>
      </c>
    </row>
    <row r="688" spans="1:16">
      <c r="A688" s="10">
        <v>30</v>
      </c>
      <c r="B688" s="37">
        <v>9</v>
      </c>
      <c r="C688" s="5">
        <v>2007</v>
      </c>
      <c r="D688" s="9">
        <v>39355</v>
      </c>
      <c r="E688" s="103">
        <v>0</v>
      </c>
      <c r="F688" s="103">
        <v>0</v>
      </c>
      <c r="G688" s="103">
        <v>0</v>
      </c>
      <c r="H688" s="103">
        <v>0</v>
      </c>
      <c r="I688" s="103">
        <v>0</v>
      </c>
      <c r="J688" s="103">
        <v>0</v>
      </c>
      <c r="K688" s="103">
        <v>0</v>
      </c>
      <c r="L688" s="103">
        <v>0</v>
      </c>
      <c r="M688" t="s">
        <v>20</v>
      </c>
      <c r="N688" s="61">
        <f t="shared" ref="N688:N697" si="20">35/2</f>
        <v>17.5</v>
      </c>
      <c r="O688" t="s">
        <v>17</v>
      </c>
      <c r="P688">
        <v>687</v>
      </c>
    </row>
    <row r="689" spans="1:16">
      <c r="A689" s="10">
        <v>10</v>
      </c>
      <c r="B689" s="37">
        <v>10</v>
      </c>
      <c r="C689" s="5">
        <v>2007</v>
      </c>
      <c r="D689" s="9">
        <v>39365</v>
      </c>
      <c r="E689" s="103">
        <v>0</v>
      </c>
      <c r="F689" s="103">
        <v>0</v>
      </c>
      <c r="G689" s="103">
        <v>0</v>
      </c>
      <c r="H689" s="103">
        <v>0</v>
      </c>
      <c r="I689" s="103">
        <v>0</v>
      </c>
      <c r="J689" s="103">
        <v>0</v>
      </c>
      <c r="K689" s="103">
        <v>0</v>
      </c>
      <c r="L689" s="103">
        <v>0</v>
      </c>
      <c r="M689" t="s">
        <v>20</v>
      </c>
      <c r="N689" s="61">
        <f t="shared" si="20"/>
        <v>17.5</v>
      </c>
      <c r="O689" t="s">
        <v>17</v>
      </c>
      <c r="P689">
        <v>688</v>
      </c>
    </row>
    <row r="690" spans="1:16">
      <c r="A690" s="10">
        <v>20</v>
      </c>
      <c r="B690" s="37">
        <v>10</v>
      </c>
      <c r="C690" s="5">
        <v>2007</v>
      </c>
      <c r="D690" s="9">
        <v>39375</v>
      </c>
      <c r="E690" s="103">
        <v>0</v>
      </c>
      <c r="F690" s="103">
        <v>0</v>
      </c>
      <c r="G690" s="103">
        <v>0</v>
      </c>
      <c r="H690" s="103">
        <v>1</v>
      </c>
      <c r="I690" s="103">
        <v>0</v>
      </c>
      <c r="J690" s="103">
        <v>0</v>
      </c>
      <c r="K690" s="103">
        <v>0</v>
      </c>
      <c r="L690" s="103">
        <v>0</v>
      </c>
      <c r="M690" t="s">
        <v>20</v>
      </c>
      <c r="N690" s="61">
        <f t="shared" si="20"/>
        <v>17.5</v>
      </c>
      <c r="O690" t="s">
        <v>17</v>
      </c>
      <c r="P690">
        <v>689</v>
      </c>
    </row>
    <row r="691" spans="1:16">
      <c r="A691" s="10">
        <v>29</v>
      </c>
      <c r="B691" s="37">
        <v>10</v>
      </c>
      <c r="C691" s="5">
        <v>2007</v>
      </c>
      <c r="D691" s="9">
        <v>39384</v>
      </c>
      <c r="E691" s="103">
        <v>0</v>
      </c>
      <c r="F691" s="103">
        <v>0</v>
      </c>
      <c r="G691" s="103">
        <v>0</v>
      </c>
      <c r="H691" s="103">
        <v>0</v>
      </c>
      <c r="I691" s="103">
        <v>0</v>
      </c>
      <c r="J691" s="103">
        <v>0</v>
      </c>
      <c r="K691" s="103">
        <v>0</v>
      </c>
      <c r="L691" s="103">
        <v>0</v>
      </c>
      <c r="M691" t="s">
        <v>20</v>
      </c>
      <c r="N691" s="61">
        <f t="shared" si="20"/>
        <v>17.5</v>
      </c>
      <c r="O691" t="s">
        <v>17</v>
      </c>
      <c r="P691">
        <v>690</v>
      </c>
    </row>
    <row r="692" spans="1:16">
      <c r="A692" s="10">
        <v>8</v>
      </c>
      <c r="B692" s="37">
        <v>11</v>
      </c>
      <c r="C692" s="5">
        <v>2007</v>
      </c>
      <c r="D692" s="9">
        <v>39394</v>
      </c>
      <c r="E692" s="103">
        <v>0</v>
      </c>
      <c r="F692" s="103">
        <v>0</v>
      </c>
      <c r="G692" s="103">
        <v>0</v>
      </c>
      <c r="H692" s="103">
        <v>0</v>
      </c>
      <c r="I692" s="103">
        <v>0</v>
      </c>
      <c r="J692" s="103">
        <v>0</v>
      </c>
      <c r="K692" s="103">
        <v>0</v>
      </c>
      <c r="L692" s="103">
        <v>0</v>
      </c>
      <c r="M692" t="s">
        <v>20</v>
      </c>
      <c r="N692" s="61">
        <f t="shared" si="20"/>
        <v>17.5</v>
      </c>
      <c r="O692" t="s">
        <v>17</v>
      </c>
      <c r="P692">
        <v>691</v>
      </c>
    </row>
    <row r="693" spans="1:16">
      <c r="A693" s="10">
        <v>4</v>
      </c>
      <c r="B693" s="37">
        <v>12</v>
      </c>
      <c r="C693" s="5">
        <v>2007</v>
      </c>
      <c r="D693" s="9">
        <v>39420</v>
      </c>
      <c r="E693" s="103">
        <v>1</v>
      </c>
      <c r="F693" s="103">
        <v>0</v>
      </c>
      <c r="G693" s="103">
        <v>0</v>
      </c>
      <c r="H693" s="103">
        <v>1</v>
      </c>
      <c r="I693" s="103">
        <v>0</v>
      </c>
      <c r="J693" s="103">
        <v>0</v>
      </c>
      <c r="K693" s="103">
        <v>0</v>
      </c>
      <c r="L693" s="103">
        <v>0</v>
      </c>
      <c r="M693" t="s">
        <v>20</v>
      </c>
      <c r="N693" s="61">
        <f t="shared" si="20"/>
        <v>17.5</v>
      </c>
      <c r="O693" t="s">
        <v>17</v>
      </c>
      <c r="P693">
        <v>692</v>
      </c>
    </row>
    <row r="694" spans="1:16">
      <c r="A694" s="10">
        <v>17</v>
      </c>
      <c r="B694" s="37">
        <v>3</v>
      </c>
      <c r="C694" s="5">
        <v>2008</v>
      </c>
      <c r="D694" s="9">
        <v>39524</v>
      </c>
      <c r="E694" s="103">
        <v>16</v>
      </c>
      <c r="F694" s="103">
        <v>0</v>
      </c>
      <c r="G694" s="103">
        <v>0</v>
      </c>
      <c r="H694" s="103">
        <v>2</v>
      </c>
      <c r="I694" s="103">
        <v>0</v>
      </c>
      <c r="J694" s="103">
        <v>0</v>
      </c>
      <c r="K694" s="103">
        <v>0</v>
      </c>
      <c r="L694" s="103">
        <v>0</v>
      </c>
      <c r="M694" t="s">
        <v>20</v>
      </c>
      <c r="N694" s="61">
        <f t="shared" si="20"/>
        <v>17.5</v>
      </c>
      <c r="O694" t="s">
        <v>17</v>
      </c>
      <c r="P694">
        <v>693</v>
      </c>
    </row>
    <row r="695" spans="1:16">
      <c r="A695" s="10">
        <v>22</v>
      </c>
      <c r="B695" s="37">
        <v>3</v>
      </c>
      <c r="C695" s="5">
        <v>2008</v>
      </c>
      <c r="D695" s="9">
        <v>39529</v>
      </c>
      <c r="E695" s="103">
        <v>8</v>
      </c>
      <c r="F695" s="103">
        <v>0</v>
      </c>
      <c r="G695" s="103">
        <v>1</v>
      </c>
      <c r="H695" s="103">
        <v>0</v>
      </c>
      <c r="I695" s="103">
        <v>0</v>
      </c>
      <c r="J695" s="103">
        <v>0</v>
      </c>
      <c r="K695" s="103">
        <v>0</v>
      </c>
      <c r="L695" s="103">
        <v>0</v>
      </c>
      <c r="M695" t="s">
        <v>20</v>
      </c>
      <c r="N695" s="61">
        <f t="shared" si="20"/>
        <v>17.5</v>
      </c>
      <c r="O695" t="s">
        <v>17</v>
      </c>
      <c r="P695">
        <v>694</v>
      </c>
    </row>
    <row r="696" spans="1:16">
      <c r="A696" s="10">
        <v>27</v>
      </c>
      <c r="B696" s="37">
        <v>3</v>
      </c>
      <c r="C696" s="5">
        <v>2008</v>
      </c>
      <c r="D696" s="9">
        <v>39534</v>
      </c>
      <c r="E696" s="103">
        <v>4</v>
      </c>
      <c r="F696" s="103">
        <v>0</v>
      </c>
      <c r="G696" s="103">
        <v>0</v>
      </c>
      <c r="H696" s="103">
        <v>1</v>
      </c>
      <c r="I696" s="103">
        <v>0</v>
      </c>
      <c r="J696" s="103">
        <v>0</v>
      </c>
      <c r="K696" s="103">
        <v>0</v>
      </c>
      <c r="L696" s="103">
        <v>0</v>
      </c>
      <c r="M696" t="s">
        <v>20</v>
      </c>
      <c r="N696" s="61">
        <f t="shared" si="20"/>
        <v>17.5</v>
      </c>
      <c r="O696" t="s">
        <v>17</v>
      </c>
      <c r="P696">
        <v>695</v>
      </c>
    </row>
    <row r="697" spans="1:16">
      <c r="A697" s="10">
        <v>21</v>
      </c>
      <c r="B697" s="37">
        <v>5</v>
      </c>
      <c r="C697" s="5">
        <v>2008</v>
      </c>
      <c r="D697" s="9">
        <v>39589</v>
      </c>
      <c r="E697" s="103">
        <v>11</v>
      </c>
      <c r="F697" s="103">
        <v>0</v>
      </c>
      <c r="G697" s="103">
        <v>7</v>
      </c>
      <c r="H697" s="103">
        <v>0</v>
      </c>
      <c r="I697" s="103">
        <v>0</v>
      </c>
      <c r="J697" s="103">
        <v>0</v>
      </c>
      <c r="K697" s="103">
        <v>0</v>
      </c>
      <c r="L697" s="103">
        <v>1750</v>
      </c>
      <c r="M697" t="s">
        <v>20</v>
      </c>
      <c r="N697" s="61">
        <f t="shared" si="20"/>
        <v>17.5</v>
      </c>
      <c r="O697" t="s">
        <v>17</v>
      </c>
      <c r="P697">
        <v>696</v>
      </c>
    </row>
    <row r="698" spans="1:16">
      <c r="A698" s="10">
        <v>31</v>
      </c>
      <c r="B698" s="37">
        <v>5</v>
      </c>
      <c r="C698" s="5">
        <v>2008</v>
      </c>
      <c r="D698" s="9">
        <v>39599</v>
      </c>
      <c r="E698" s="103">
        <v>8</v>
      </c>
      <c r="F698" s="103">
        <v>0</v>
      </c>
      <c r="G698" s="103">
        <v>7</v>
      </c>
      <c r="H698" s="103">
        <v>0</v>
      </c>
      <c r="I698" s="103">
        <v>1</v>
      </c>
      <c r="J698" s="103">
        <v>2</v>
      </c>
      <c r="K698" s="103">
        <v>8</v>
      </c>
      <c r="L698" s="103">
        <v>350</v>
      </c>
      <c r="M698" t="s">
        <v>20</v>
      </c>
      <c r="N698" s="61">
        <f t="shared" ref="N698:N707" si="21">35/2</f>
        <v>17.5</v>
      </c>
      <c r="O698" t="s">
        <v>17</v>
      </c>
      <c r="P698">
        <v>697</v>
      </c>
    </row>
    <row r="699" spans="1:16">
      <c r="A699" s="10">
        <v>11</v>
      </c>
      <c r="B699" s="37">
        <v>6</v>
      </c>
      <c r="C699" s="5">
        <v>2008</v>
      </c>
      <c r="D699" s="9">
        <v>39610</v>
      </c>
      <c r="E699" s="103">
        <v>3</v>
      </c>
      <c r="F699" s="103">
        <v>0</v>
      </c>
      <c r="G699" s="103">
        <v>4</v>
      </c>
      <c r="H699" s="103">
        <v>2</v>
      </c>
      <c r="I699" s="103">
        <v>42</v>
      </c>
      <c r="J699" s="103">
        <v>70</v>
      </c>
      <c r="K699" s="103">
        <v>28</v>
      </c>
      <c r="L699" s="103">
        <v>4</v>
      </c>
      <c r="M699" t="s">
        <v>20</v>
      </c>
      <c r="N699" s="61">
        <f t="shared" si="21"/>
        <v>17.5</v>
      </c>
      <c r="O699" t="s">
        <v>17</v>
      </c>
      <c r="P699">
        <v>698</v>
      </c>
    </row>
    <row r="700" spans="1:16">
      <c r="A700" s="10">
        <v>21</v>
      </c>
      <c r="B700" s="37">
        <v>6</v>
      </c>
      <c r="C700" s="5">
        <v>2008</v>
      </c>
      <c r="D700" s="9">
        <v>39620</v>
      </c>
      <c r="E700" s="103">
        <v>0</v>
      </c>
      <c r="F700" s="103">
        <v>0</v>
      </c>
      <c r="G700" s="103">
        <v>1</v>
      </c>
      <c r="H700" s="103">
        <v>14</v>
      </c>
      <c r="I700" s="103">
        <v>210</v>
      </c>
      <c r="J700" s="103">
        <v>140</v>
      </c>
      <c r="K700" s="103">
        <v>21</v>
      </c>
      <c r="L700" s="103">
        <v>21</v>
      </c>
      <c r="M700" t="s">
        <v>20</v>
      </c>
      <c r="N700" s="61">
        <f t="shared" si="21"/>
        <v>17.5</v>
      </c>
      <c r="O700" t="s">
        <v>17</v>
      </c>
      <c r="P700">
        <v>699</v>
      </c>
    </row>
    <row r="701" spans="1:16">
      <c r="A701" s="10">
        <v>30</v>
      </c>
      <c r="B701" s="37">
        <v>6</v>
      </c>
      <c r="C701" s="5">
        <v>2008</v>
      </c>
      <c r="D701" s="9">
        <v>39629</v>
      </c>
      <c r="E701" s="102" t="s">
        <v>18</v>
      </c>
      <c r="F701" s="102" t="s">
        <v>18</v>
      </c>
      <c r="G701" s="102" t="s">
        <v>18</v>
      </c>
      <c r="H701" s="102" t="s">
        <v>18</v>
      </c>
      <c r="I701" s="102" t="s">
        <v>18</v>
      </c>
      <c r="J701" s="102" t="s">
        <v>18</v>
      </c>
      <c r="K701" s="102" t="s">
        <v>18</v>
      </c>
      <c r="L701" s="102" t="s">
        <v>18</v>
      </c>
      <c r="M701" t="s">
        <v>20</v>
      </c>
      <c r="N701" s="61">
        <f t="shared" si="21"/>
        <v>17.5</v>
      </c>
      <c r="O701" t="s">
        <v>17</v>
      </c>
      <c r="P701">
        <v>700</v>
      </c>
    </row>
    <row r="702" spans="1:16">
      <c r="A702" s="10">
        <v>9</v>
      </c>
      <c r="B702" s="37">
        <v>7</v>
      </c>
      <c r="C702" s="5">
        <v>2008</v>
      </c>
      <c r="D702" s="9">
        <v>39638</v>
      </c>
      <c r="E702" s="103">
        <v>0</v>
      </c>
      <c r="F702" s="103">
        <v>0</v>
      </c>
      <c r="G702" s="103">
        <v>0</v>
      </c>
      <c r="H702" s="103">
        <v>35</v>
      </c>
      <c r="I702" s="103">
        <v>74</v>
      </c>
      <c r="J702" s="103">
        <v>0</v>
      </c>
      <c r="K702" s="103">
        <v>0</v>
      </c>
      <c r="L702" s="103">
        <v>0</v>
      </c>
      <c r="M702" t="s">
        <v>20</v>
      </c>
      <c r="N702" s="61">
        <f t="shared" si="21"/>
        <v>17.5</v>
      </c>
      <c r="O702" t="s">
        <v>17</v>
      </c>
      <c r="P702">
        <v>701</v>
      </c>
    </row>
    <row r="703" spans="1:16">
      <c r="A703" s="10">
        <v>20</v>
      </c>
      <c r="B703" s="37">
        <v>7</v>
      </c>
      <c r="C703" s="5">
        <v>2008</v>
      </c>
      <c r="D703" s="9">
        <v>39649</v>
      </c>
      <c r="E703" s="103">
        <v>0</v>
      </c>
      <c r="F703" s="103">
        <v>0</v>
      </c>
      <c r="G703" s="103">
        <v>0</v>
      </c>
      <c r="H703" s="103">
        <v>50</v>
      </c>
      <c r="I703" s="103">
        <v>20</v>
      </c>
      <c r="J703" s="103">
        <v>0</v>
      </c>
      <c r="K703" s="103">
        <v>0</v>
      </c>
      <c r="L703" s="103">
        <v>0</v>
      </c>
      <c r="M703" t="s">
        <v>20</v>
      </c>
      <c r="N703" s="61">
        <f t="shared" si="21"/>
        <v>17.5</v>
      </c>
      <c r="O703" t="s">
        <v>17</v>
      </c>
      <c r="P703">
        <v>702</v>
      </c>
    </row>
    <row r="704" spans="1:16">
      <c r="A704" s="10">
        <v>31</v>
      </c>
      <c r="B704" s="37">
        <v>7</v>
      </c>
      <c r="C704" s="5">
        <v>2008</v>
      </c>
      <c r="D704" s="9">
        <v>39660</v>
      </c>
      <c r="E704" s="103">
        <v>0</v>
      </c>
      <c r="F704" s="103">
        <v>0</v>
      </c>
      <c r="G704" s="103">
        <v>0</v>
      </c>
      <c r="H704" s="103">
        <v>3</v>
      </c>
      <c r="I704" s="103">
        <v>0</v>
      </c>
      <c r="J704" s="103">
        <v>0</v>
      </c>
      <c r="K704" s="103">
        <v>0</v>
      </c>
      <c r="L704" s="103">
        <v>0</v>
      </c>
      <c r="M704" t="s">
        <v>20</v>
      </c>
      <c r="N704" s="61">
        <f t="shared" si="21"/>
        <v>17.5</v>
      </c>
      <c r="O704" t="s">
        <v>17</v>
      </c>
      <c r="P704">
        <v>703</v>
      </c>
    </row>
    <row r="705" spans="1:16">
      <c r="A705" s="10">
        <v>11</v>
      </c>
      <c r="B705" s="37">
        <v>8</v>
      </c>
      <c r="C705" s="5">
        <v>2008</v>
      </c>
      <c r="D705" s="9">
        <v>39671</v>
      </c>
      <c r="E705" s="103">
        <v>0</v>
      </c>
      <c r="F705" s="103">
        <v>0</v>
      </c>
      <c r="G705" s="103">
        <v>0</v>
      </c>
      <c r="H705" s="103">
        <v>7</v>
      </c>
      <c r="I705" s="103">
        <v>0</v>
      </c>
      <c r="J705" s="103">
        <v>0</v>
      </c>
      <c r="K705" s="103">
        <v>0</v>
      </c>
      <c r="L705" s="103">
        <v>0</v>
      </c>
      <c r="M705" t="s">
        <v>20</v>
      </c>
      <c r="N705" s="61">
        <f t="shared" si="21"/>
        <v>17.5</v>
      </c>
      <c r="O705" t="s">
        <v>17</v>
      </c>
      <c r="P705">
        <v>704</v>
      </c>
    </row>
    <row r="706" spans="1:16">
      <c r="A706" s="10">
        <v>20</v>
      </c>
      <c r="B706" s="37">
        <v>8</v>
      </c>
      <c r="C706" s="5">
        <v>2008</v>
      </c>
      <c r="D706" s="9">
        <v>39680</v>
      </c>
      <c r="E706" s="103">
        <v>0</v>
      </c>
      <c r="F706" s="103">
        <v>0</v>
      </c>
      <c r="G706" s="103">
        <v>0</v>
      </c>
      <c r="H706" s="103">
        <v>504</v>
      </c>
      <c r="I706" s="103">
        <v>0</v>
      </c>
      <c r="J706" s="103">
        <v>0</v>
      </c>
      <c r="K706" s="103">
        <v>0</v>
      </c>
      <c r="L706" s="103">
        <v>0</v>
      </c>
      <c r="M706" t="s">
        <v>20</v>
      </c>
      <c r="N706" s="61">
        <f t="shared" si="21"/>
        <v>17.5</v>
      </c>
      <c r="O706" t="s">
        <v>17</v>
      </c>
      <c r="P706">
        <v>705</v>
      </c>
    </row>
    <row r="707" spans="1:16">
      <c r="A707" s="10">
        <v>3</v>
      </c>
      <c r="B707" s="37">
        <v>9</v>
      </c>
      <c r="C707" s="5">
        <v>2008</v>
      </c>
      <c r="D707" s="9">
        <v>39694</v>
      </c>
      <c r="E707" s="103">
        <v>0</v>
      </c>
      <c r="F707" s="103">
        <v>0</v>
      </c>
      <c r="G707" s="103">
        <v>0</v>
      </c>
      <c r="H707" s="103">
        <v>0</v>
      </c>
      <c r="I707" s="103">
        <v>0</v>
      </c>
      <c r="J707" s="103">
        <v>0</v>
      </c>
      <c r="K707" s="103">
        <v>0</v>
      </c>
      <c r="L707" s="103">
        <v>0</v>
      </c>
      <c r="M707" t="s">
        <v>20</v>
      </c>
      <c r="N707" s="61">
        <f t="shared" si="21"/>
        <v>17.5</v>
      </c>
      <c r="O707" t="s">
        <v>17</v>
      </c>
      <c r="P707">
        <v>706</v>
      </c>
    </row>
    <row r="708" spans="1:16">
      <c r="A708" s="10">
        <v>10</v>
      </c>
      <c r="B708" s="37">
        <v>9</v>
      </c>
      <c r="C708" s="5">
        <v>2008</v>
      </c>
      <c r="D708" s="9">
        <v>39701</v>
      </c>
      <c r="E708" s="103">
        <v>0</v>
      </c>
      <c r="F708" s="103">
        <v>0</v>
      </c>
      <c r="G708" s="103">
        <v>0</v>
      </c>
      <c r="H708" s="103">
        <v>84</v>
      </c>
      <c r="I708" s="103">
        <v>0</v>
      </c>
      <c r="J708" s="103">
        <v>0</v>
      </c>
      <c r="K708" s="103">
        <v>0</v>
      </c>
      <c r="L708" s="103">
        <v>0</v>
      </c>
      <c r="M708" t="s">
        <v>20</v>
      </c>
      <c r="N708" s="61">
        <f t="shared" ref="N708:N717" si="22">35/2</f>
        <v>17.5</v>
      </c>
      <c r="O708" t="s">
        <v>17</v>
      </c>
      <c r="P708">
        <v>707</v>
      </c>
    </row>
    <row r="709" spans="1:16">
      <c r="A709" s="10">
        <v>21</v>
      </c>
      <c r="B709" s="37">
        <v>9</v>
      </c>
      <c r="C709" s="5">
        <v>2008</v>
      </c>
      <c r="D709" s="9">
        <v>39712</v>
      </c>
      <c r="E709" s="103">
        <v>0</v>
      </c>
      <c r="F709" s="103">
        <v>0</v>
      </c>
      <c r="G709" s="103">
        <v>2</v>
      </c>
      <c r="H709" s="103">
        <v>77</v>
      </c>
      <c r="I709" s="103">
        <v>0</v>
      </c>
      <c r="J709" s="103">
        <v>0</v>
      </c>
      <c r="K709" s="103">
        <v>0</v>
      </c>
      <c r="L709" s="103">
        <v>0</v>
      </c>
      <c r="M709" t="s">
        <v>20</v>
      </c>
      <c r="N709" s="61">
        <f t="shared" si="22"/>
        <v>17.5</v>
      </c>
      <c r="O709" t="s">
        <v>17</v>
      </c>
      <c r="P709">
        <v>708</v>
      </c>
    </row>
    <row r="710" spans="1:16">
      <c r="A710" s="10">
        <v>1</v>
      </c>
      <c r="B710" s="37">
        <v>10</v>
      </c>
      <c r="C710" s="5">
        <v>2008</v>
      </c>
      <c r="D710" s="9">
        <v>39722</v>
      </c>
      <c r="E710" s="103">
        <v>0</v>
      </c>
      <c r="F710" s="103">
        <v>0</v>
      </c>
      <c r="G710" s="103">
        <v>0</v>
      </c>
      <c r="H710" s="103">
        <v>14</v>
      </c>
      <c r="I710" s="103">
        <v>0</v>
      </c>
      <c r="J710" s="103">
        <v>0</v>
      </c>
      <c r="K710" s="103">
        <v>0</v>
      </c>
      <c r="L710" s="103">
        <v>0</v>
      </c>
      <c r="M710" t="s">
        <v>20</v>
      </c>
      <c r="N710" s="61">
        <f t="shared" si="22"/>
        <v>17.5</v>
      </c>
      <c r="O710" t="s">
        <v>17</v>
      </c>
      <c r="P710">
        <v>709</v>
      </c>
    </row>
    <row r="711" spans="1:16">
      <c r="A711" s="10">
        <v>9</v>
      </c>
      <c r="B711" s="37">
        <v>10</v>
      </c>
      <c r="C711" s="5">
        <v>2008</v>
      </c>
      <c r="D711" s="9">
        <v>39730</v>
      </c>
      <c r="E711" s="103">
        <v>0</v>
      </c>
      <c r="F711" s="103">
        <v>0</v>
      </c>
      <c r="G711" s="103">
        <v>0</v>
      </c>
      <c r="H711" s="103">
        <v>0</v>
      </c>
      <c r="I711" s="103">
        <v>0</v>
      </c>
      <c r="J711" s="103">
        <v>0</v>
      </c>
      <c r="K711" s="103">
        <v>0</v>
      </c>
      <c r="L711" s="103">
        <v>0</v>
      </c>
      <c r="M711" t="s">
        <v>20</v>
      </c>
      <c r="N711" s="61">
        <f t="shared" si="22"/>
        <v>17.5</v>
      </c>
      <c r="O711" t="s">
        <v>17</v>
      </c>
      <c r="P711">
        <v>710</v>
      </c>
    </row>
    <row r="712" spans="1:16">
      <c r="A712" s="10">
        <v>20</v>
      </c>
      <c r="B712" s="37">
        <v>10</v>
      </c>
      <c r="C712" s="5">
        <v>2008</v>
      </c>
      <c r="D712" s="9">
        <v>39741</v>
      </c>
      <c r="E712" s="103">
        <v>0</v>
      </c>
      <c r="F712" s="103">
        <v>0</v>
      </c>
      <c r="G712" s="103">
        <v>1</v>
      </c>
      <c r="H712" s="103">
        <v>10</v>
      </c>
      <c r="I712" s="103">
        <v>0</v>
      </c>
      <c r="J712" s="103">
        <v>0</v>
      </c>
      <c r="K712" s="103">
        <v>0</v>
      </c>
      <c r="L712" s="103">
        <v>0</v>
      </c>
      <c r="M712" t="s">
        <v>20</v>
      </c>
      <c r="N712" s="61">
        <f t="shared" si="22"/>
        <v>17.5</v>
      </c>
      <c r="O712" t="s">
        <v>17</v>
      </c>
      <c r="P712">
        <v>711</v>
      </c>
    </row>
    <row r="713" spans="1:16">
      <c r="A713" s="10">
        <v>29</v>
      </c>
      <c r="B713" s="37">
        <v>10</v>
      </c>
      <c r="C713" s="5">
        <v>2008</v>
      </c>
      <c r="D713" s="9">
        <v>39750</v>
      </c>
      <c r="E713" s="103">
        <v>0</v>
      </c>
      <c r="F713" s="103">
        <v>0</v>
      </c>
      <c r="G713" s="103">
        <v>0</v>
      </c>
      <c r="H713" s="103">
        <v>0</v>
      </c>
      <c r="I713" s="103">
        <v>0</v>
      </c>
      <c r="J713" s="103">
        <v>0</v>
      </c>
      <c r="K713" s="103">
        <v>0</v>
      </c>
      <c r="L713" s="103">
        <v>0</v>
      </c>
      <c r="M713" t="s">
        <v>20</v>
      </c>
      <c r="N713" s="61">
        <f t="shared" si="22"/>
        <v>17.5</v>
      </c>
      <c r="O713" t="s">
        <v>17</v>
      </c>
      <c r="P713">
        <v>712</v>
      </c>
    </row>
    <row r="714" spans="1:16">
      <c r="A714" s="10">
        <v>15</v>
      </c>
      <c r="B714" s="37">
        <v>11</v>
      </c>
      <c r="C714" s="5">
        <v>2008</v>
      </c>
      <c r="D714" s="9">
        <v>39767</v>
      </c>
      <c r="E714" s="103">
        <v>0</v>
      </c>
      <c r="F714" s="103">
        <v>0</v>
      </c>
      <c r="G714" s="103">
        <v>0</v>
      </c>
      <c r="H714" s="103">
        <v>1</v>
      </c>
      <c r="I714" s="103">
        <v>0</v>
      </c>
      <c r="J714" s="103">
        <v>0</v>
      </c>
      <c r="K714" s="103">
        <v>0</v>
      </c>
      <c r="L714" s="103">
        <v>0</v>
      </c>
      <c r="M714" t="s">
        <v>20</v>
      </c>
      <c r="N714" s="61">
        <f t="shared" si="22"/>
        <v>17.5</v>
      </c>
      <c r="O714" t="s">
        <v>17</v>
      </c>
      <c r="P714">
        <v>713</v>
      </c>
    </row>
    <row r="715" spans="1:16">
      <c r="A715" s="10">
        <v>10</v>
      </c>
      <c r="B715" s="37">
        <v>12</v>
      </c>
      <c r="C715" s="5">
        <v>2008</v>
      </c>
      <c r="D715" s="9">
        <v>39792</v>
      </c>
      <c r="E715" s="103">
        <v>0</v>
      </c>
      <c r="F715" s="103">
        <v>0</v>
      </c>
      <c r="G715" s="103">
        <v>0</v>
      </c>
      <c r="H715" s="103">
        <v>0</v>
      </c>
      <c r="I715" s="103">
        <v>0</v>
      </c>
      <c r="J715" s="103">
        <v>0</v>
      </c>
      <c r="K715" s="103">
        <v>0</v>
      </c>
      <c r="L715" s="103">
        <v>0</v>
      </c>
      <c r="M715" t="s">
        <v>20</v>
      </c>
      <c r="N715" s="61">
        <f t="shared" si="22"/>
        <v>17.5</v>
      </c>
      <c r="O715" t="s">
        <v>17</v>
      </c>
      <c r="P715">
        <v>714</v>
      </c>
    </row>
    <row r="716" spans="1:16">
      <c r="A716" s="10">
        <v>22</v>
      </c>
      <c r="B716" s="37">
        <v>2</v>
      </c>
      <c r="C716" s="5">
        <v>2009</v>
      </c>
      <c r="D716" s="9">
        <v>39866</v>
      </c>
      <c r="E716" s="103">
        <v>11</v>
      </c>
      <c r="F716" s="103">
        <v>0</v>
      </c>
      <c r="G716" s="103">
        <v>1</v>
      </c>
      <c r="H716" s="103">
        <v>5</v>
      </c>
      <c r="I716" s="103">
        <v>0</v>
      </c>
      <c r="J716" s="103">
        <v>0</v>
      </c>
      <c r="K716" s="103">
        <v>0</v>
      </c>
      <c r="L716" s="103">
        <v>0</v>
      </c>
      <c r="M716" t="s">
        <v>20</v>
      </c>
      <c r="N716" s="61">
        <f t="shared" si="22"/>
        <v>17.5</v>
      </c>
      <c r="O716" t="s">
        <v>17</v>
      </c>
      <c r="P716">
        <v>715</v>
      </c>
    </row>
    <row r="717" spans="1:16">
      <c r="A717" s="10">
        <v>15</v>
      </c>
      <c r="B717" s="37">
        <v>3</v>
      </c>
      <c r="C717" s="5">
        <v>2009</v>
      </c>
      <c r="D717" s="9">
        <v>39887</v>
      </c>
      <c r="E717" s="103">
        <v>0</v>
      </c>
      <c r="F717" s="103">
        <v>0</v>
      </c>
      <c r="G717" s="103">
        <v>0</v>
      </c>
      <c r="H717" s="103">
        <v>0</v>
      </c>
      <c r="I717" s="103">
        <v>0</v>
      </c>
      <c r="J717" s="103">
        <v>0</v>
      </c>
      <c r="K717" s="103">
        <v>0</v>
      </c>
      <c r="L717" s="103">
        <v>0</v>
      </c>
      <c r="M717" t="s">
        <v>20</v>
      </c>
      <c r="N717" s="61">
        <f t="shared" si="22"/>
        <v>17.5</v>
      </c>
      <c r="O717" t="s">
        <v>17</v>
      </c>
      <c r="P717">
        <v>716</v>
      </c>
    </row>
    <row r="718" spans="1:16">
      <c r="A718" s="10">
        <v>11</v>
      </c>
      <c r="B718" s="37">
        <v>4</v>
      </c>
      <c r="C718" s="5">
        <v>2009</v>
      </c>
      <c r="D718" s="9">
        <v>39914</v>
      </c>
      <c r="E718" s="103">
        <v>3</v>
      </c>
      <c r="F718" s="103">
        <v>0</v>
      </c>
      <c r="G718" s="103">
        <v>0</v>
      </c>
      <c r="H718" s="103">
        <v>4</v>
      </c>
      <c r="I718" s="103">
        <v>0</v>
      </c>
      <c r="J718" s="103">
        <v>0</v>
      </c>
      <c r="K718" s="103">
        <v>0</v>
      </c>
      <c r="L718" s="103">
        <v>0</v>
      </c>
      <c r="M718" t="s">
        <v>20</v>
      </c>
      <c r="N718" s="61">
        <f t="shared" ref="N718:N727" si="23">35/2</f>
        <v>17.5</v>
      </c>
      <c r="O718" t="s">
        <v>17</v>
      </c>
      <c r="P718">
        <v>717</v>
      </c>
    </row>
    <row r="719" spans="1:16">
      <c r="A719" s="10">
        <v>25</v>
      </c>
      <c r="B719" s="37">
        <v>5</v>
      </c>
      <c r="C719" s="5">
        <v>2009</v>
      </c>
      <c r="D719" s="9">
        <v>39958</v>
      </c>
      <c r="E719" s="103">
        <v>1</v>
      </c>
      <c r="F719" s="103">
        <v>0</v>
      </c>
      <c r="G719" s="103">
        <v>0</v>
      </c>
      <c r="H719" s="103">
        <v>0</v>
      </c>
      <c r="I719" s="103">
        <v>0</v>
      </c>
      <c r="J719" s="103">
        <v>0</v>
      </c>
      <c r="K719" s="103">
        <v>0</v>
      </c>
      <c r="L719" s="103">
        <v>4</v>
      </c>
      <c r="M719" t="s">
        <v>20</v>
      </c>
      <c r="N719" s="61">
        <f t="shared" si="23"/>
        <v>17.5</v>
      </c>
      <c r="O719" t="s">
        <v>17</v>
      </c>
      <c r="P719">
        <v>718</v>
      </c>
    </row>
    <row r="720" spans="1:16">
      <c r="A720" s="10">
        <v>1</v>
      </c>
      <c r="B720" s="37">
        <v>6</v>
      </c>
      <c r="C720" s="5">
        <v>2009</v>
      </c>
      <c r="D720" s="9">
        <v>39965</v>
      </c>
      <c r="E720" s="103">
        <v>1</v>
      </c>
      <c r="F720" s="103">
        <v>0</v>
      </c>
      <c r="G720" s="103">
        <v>0</v>
      </c>
      <c r="H720" s="103">
        <v>0</v>
      </c>
      <c r="I720" s="103">
        <v>0</v>
      </c>
      <c r="J720" s="103">
        <v>0</v>
      </c>
      <c r="K720" s="103">
        <v>1</v>
      </c>
      <c r="L720" s="103">
        <v>70</v>
      </c>
      <c r="M720" t="s">
        <v>20</v>
      </c>
      <c r="N720" s="61">
        <f t="shared" si="23"/>
        <v>17.5</v>
      </c>
      <c r="O720" t="s">
        <v>17</v>
      </c>
      <c r="P720">
        <v>719</v>
      </c>
    </row>
    <row r="721" spans="1:16">
      <c r="A721" s="10">
        <v>10</v>
      </c>
      <c r="B721" s="37">
        <v>6</v>
      </c>
      <c r="C721" s="5">
        <v>2009</v>
      </c>
      <c r="D721" s="9">
        <v>39974</v>
      </c>
      <c r="E721" s="103">
        <v>0</v>
      </c>
      <c r="F721" s="103">
        <v>0</v>
      </c>
      <c r="G721" s="103">
        <v>0</v>
      </c>
      <c r="H721" s="103">
        <v>0</v>
      </c>
      <c r="I721" s="103">
        <v>21</v>
      </c>
      <c r="J721" s="103">
        <v>140</v>
      </c>
      <c r="K721" s="103">
        <v>140</v>
      </c>
      <c r="L721" s="103">
        <v>3150</v>
      </c>
      <c r="M721" t="s">
        <v>20</v>
      </c>
      <c r="N721" s="61">
        <f t="shared" si="23"/>
        <v>17.5</v>
      </c>
      <c r="O721" t="s">
        <v>17</v>
      </c>
      <c r="P721">
        <v>720</v>
      </c>
    </row>
    <row r="722" spans="1:16">
      <c r="A722" s="10">
        <v>20</v>
      </c>
      <c r="B722" s="37">
        <v>6</v>
      </c>
      <c r="C722" s="5">
        <v>2009</v>
      </c>
      <c r="D722" s="9">
        <v>39984</v>
      </c>
      <c r="E722" s="103">
        <v>0</v>
      </c>
      <c r="F722" s="103">
        <v>0</v>
      </c>
      <c r="G722" s="103">
        <v>0</v>
      </c>
      <c r="H722" s="103">
        <v>14</v>
      </c>
      <c r="I722" s="103">
        <v>210</v>
      </c>
      <c r="J722" s="103">
        <v>140</v>
      </c>
      <c r="K722" s="103">
        <v>70</v>
      </c>
      <c r="L722" s="103">
        <v>14</v>
      </c>
      <c r="M722" t="s">
        <v>20</v>
      </c>
      <c r="N722" s="61">
        <f t="shared" si="23"/>
        <v>17.5</v>
      </c>
      <c r="O722" t="s">
        <v>17</v>
      </c>
      <c r="P722">
        <v>721</v>
      </c>
    </row>
    <row r="723" spans="1:16">
      <c r="A723" s="10">
        <v>30</v>
      </c>
      <c r="B723" s="37">
        <v>6</v>
      </c>
      <c r="C723" s="5">
        <v>2009</v>
      </c>
      <c r="D723" s="9">
        <v>39994</v>
      </c>
      <c r="E723" s="103">
        <v>0</v>
      </c>
      <c r="F723" s="103">
        <v>0</v>
      </c>
      <c r="G723" s="103">
        <v>0</v>
      </c>
      <c r="H723" s="103">
        <v>190</v>
      </c>
      <c r="I723" s="103">
        <v>490</v>
      </c>
      <c r="J723" s="103">
        <v>70</v>
      </c>
      <c r="K723" s="103">
        <v>0</v>
      </c>
      <c r="L723" s="103">
        <v>0</v>
      </c>
      <c r="M723" t="s">
        <v>20</v>
      </c>
      <c r="N723" s="61">
        <f t="shared" si="23"/>
        <v>17.5</v>
      </c>
      <c r="O723" t="s">
        <v>17</v>
      </c>
      <c r="P723">
        <v>722</v>
      </c>
    </row>
    <row r="724" spans="1:16">
      <c r="A724" s="10">
        <v>9</v>
      </c>
      <c r="B724" s="37">
        <v>7</v>
      </c>
      <c r="C724" s="5">
        <v>2009</v>
      </c>
      <c r="D724" s="9">
        <v>40003</v>
      </c>
      <c r="E724" s="103">
        <v>0</v>
      </c>
      <c r="F724" s="103">
        <v>0</v>
      </c>
      <c r="G724" s="103">
        <v>0</v>
      </c>
      <c r="H724" s="103">
        <v>42</v>
      </c>
      <c r="I724" s="103">
        <v>28</v>
      </c>
      <c r="J724" s="103">
        <v>0</v>
      </c>
      <c r="K724" s="103">
        <v>0</v>
      </c>
      <c r="L724" s="103">
        <v>0</v>
      </c>
      <c r="M724" t="s">
        <v>20</v>
      </c>
      <c r="N724" s="61">
        <f t="shared" si="23"/>
        <v>17.5</v>
      </c>
      <c r="O724" t="s">
        <v>17</v>
      </c>
      <c r="P724">
        <v>723</v>
      </c>
    </row>
    <row r="725" spans="1:16">
      <c r="A725" s="10">
        <v>20</v>
      </c>
      <c r="B725" s="37">
        <v>7</v>
      </c>
      <c r="C725" s="5">
        <v>2009</v>
      </c>
      <c r="D725" s="9">
        <v>40014</v>
      </c>
      <c r="E725" s="103">
        <v>0</v>
      </c>
      <c r="F725" s="103">
        <v>0</v>
      </c>
      <c r="G725" s="103">
        <v>0</v>
      </c>
      <c r="H725" s="103">
        <v>33</v>
      </c>
      <c r="I725" s="103">
        <v>1</v>
      </c>
      <c r="J725" s="103">
        <v>0</v>
      </c>
      <c r="K725" s="103">
        <v>0</v>
      </c>
      <c r="L725" s="103">
        <v>0</v>
      </c>
      <c r="M725" t="s">
        <v>20</v>
      </c>
      <c r="N725" s="61">
        <f t="shared" si="23"/>
        <v>17.5</v>
      </c>
      <c r="O725" t="s">
        <v>17</v>
      </c>
      <c r="P725">
        <v>724</v>
      </c>
    </row>
    <row r="726" spans="1:16">
      <c r="A726" s="10">
        <v>30</v>
      </c>
      <c r="B726" s="37">
        <v>7</v>
      </c>
      <c r="C726" s="5">
        <v>2009</v>
      </c>
      <c r="D726" s="9">
        <v>40024</v>
      </c>
      <c r="E726" s="103">
        <v>0</v>
      </c>
      <c r="F726" s="103">
        <v>0</v>
      </c>
      <c r="G726" s="103">
        <v>0</v>
      </c>
      <c r="H726" s="103">
        <v>7</v>
      </c>
      <c r="I726" s="103">
        <v>0</v>
      </c>
      <c r="J726" s="103">
        <v>0</v>
      </c>
      <c r="K726" s="103">
        <v>0</v>
      </c>
      <c r="L726" s="103">
        <v>0</v>
      </c>
      <c r="M726" t="s">
        <v>20</v>
      </c>
      <c r="N726" s="61">
        <f t="shared" si="23"/>
        <v>17.5</v>
      </c>
      <c r="O726" t="s">
        <v>17</v>
      </c>
      <c r="P726">
        <v>725</v>
      </c>
    </row>
    <row r="727" spans="1:16">
      <c r="A727" s="10">
        <v>10</v>
      </c>
      <c r="B727" s="37">
        <v>8</v>
      </c>
      <c r="C727" s="5">
        <v>2009</v>
      </c>
      <c r="D727" s="9">
        <v>40035</v>
      </c>
      <c r="E727" s="103">
        <v>0</v>
      </c>
      <c r="F727" s="103">
        <v>0</v>
      </c>
      <c r="G727" s="103">
        <v>0</v>
      </c>
      <c r="H727" s="103">
        <v>0</v>
      </c>
      <c r="I727" s="103">
        <v>0</v>
      </c>
      <c r="J727" s="103">
        <v>0</v>
      </c>
      <c r="K727" s="103">
        <v>0</v>
      </c>
      <c r="L727" s="103">
        <v>0</v>
      </c>
      <c r="M727" t="s">
        <v>20</v>
      </c>
      <c r="N727" s="61">
        <f t="shared" si="23"/>
        <v>17.5</v>
      </c>
      <c r="O727" t="s">
        <v>17</v>
      </c>
      <c r="P727">
        <v>726</v>
      </c>
    </row>
    <row r="728" spans="1:16">
      <c r="A728" s="10">
        <v>20</v>
      </c>
      <c r="B728" s="37">
        <v>8</v>
      </c>
      <c r="C728" s="5">
        <v>2009</v>
      </c>
      <c r="D728" s="9">
        <v>40045</v>
      </c>
      <c r="E728" s="103">
        <v>0</v>
      </c>
      <c r="F728" s="103">
        <v>0</v>
      </c>
      <c r="G728" s="103">
        <v>0</v>
      </c>
      <c r="H728" s="103">
        <v>0</v>
      </c>
      <c r="I728" s="103">
        <v>0</v>
      </c>
      <c r="J728" s="103">
        <v>0</v>
      </c>
      <c r="K728" s="103">
        <v>0</v>
      </c>
      <c r="L728" s="103">
        <v>0</v>
      </c>
      <c r="M728" t="s">
        <v>20</v>
      </c>
      <c r="N728" s="61">
        <f t="shared" ref="N728:N737" si="24">35/2</f>
        <v>17.5</v>
      </c>
      <c r="O728" t="s">
        <v>17</v>
      </c>
      <c r="P728">
        <v>727</v>
      </c>
    </row>
    <row r="729" spans="1:16">
      <c r="A729" s="10">
        <v>31</v>
      </c>
      <c r="B729" s="37">
        <v>8</v>
      </c>
      <c r="C729" s="5">
        <v>2009</v>
      </c>
      <c r="D729" s="9">
        <v>40056</v>
      </c>
      <c r="E729" s="103">
        <v>0</v>
      </c>
      <c r="F729" s="103">
        <v>0</v>
      </c>
      <c r="G729" s="103">
        <v>0</v>
      </c>
      <c r="H729" s="103">
        <v>1</v>
      </c>
      <c r="I729" s="103">
        <v>0</v>
      </c>
      <c r="J729" s="103">
        <v>0</v>
      </c>
      <c r="K729" s="103">
        <v>0</v>
      </c>
      <c r="L729" s="103">
        <v>0</v>
      </c>
      <c r="M729" t="s">
        <v>20</v>
      </c>
      <c r="N729" s="61">
        <f t="shared" si="24"/>
        <v>17.5</v>
      </c>
      <c r="O729" t="s">
        <v>17</v>
      </c>
      <c r="P729">
        <v>728</v>
      </c>
    </row>
    <row r="730" spans="1:16">
      <c r="A730" s="10">
        <v>10</v>
      </c>
      <c r="B730" s="37">
        <v>9</v>
      </c>
      <c r="C730" s="5">
        <v>2009</v>
      </c>
      <c r="D730" s="9">
        <v>40066</v>
      </c>
      <c r="E730" s="103">
        <v>0</v>
      </c>
      <c r="F730" s="103">
        <v>0</v>
      </c>
      <c r="G730" s="103">
        <v>0</v>
      </c>
      <c r="H730" s="103">
        <v>28</v>
      </c>
      <c r="I730" s="103">
        <v>0</v>
      </c>
      <c r="J730" s="103">
        <v>0</v>
      </c>
      <c r="K730" s="103">
        <v>0</v>
      </c>
      <c r="L730" s="103">
        <v>0</v>
      </c>
      <c r="M730" t="s">
        <v>20</v>
      </c>
      <c r="N730" s="61">
        <f t="shared" si="24"/>
        <v>17.5</v>
      </c>
      <c r="O730" t="s">
        <v>17</v>
      </c>
      <c r="P730">
        <v>729</v>
      </c>
    </row>
    <row r="731" spans="1:16">
      <c r="A731" s="10">
        <v>21</v>
      </c>
      <c r="B731" s="37">
        <v>9</v>
      </c>
      <c r="C731" s="5">
        <v>2009</v>
      </c>
      <c r="D731" s="9">
        <v>40077</v>
      </c>
      <c r="E731" s="103">
        <v>0</v>
      </c>
      <c r="F731" s="103">
        <v>0</v>
      </c>
      <c r="G731" s="103">
        <v>0</v>
      </c>
      <c r="H731" s="103">
        <v>11</v>
      </c>
      <c r="I731" s="103">
        <v>0</v>
      </c>
      <c r="J731" s="103">
        <v>0</v>
      </c>
      <c r="K731" s="103">
        <v>0</v>
      </c>
      <c r="L731" s="103">
        <v>0</v>
      </c>
      <c r="M731" t="s">
        <v>20</v>
      </c>
      <c r="N731" s="61">
        <f t="shared" si="24"/>
        <v>17.5</v>
      </c>
      <c r="O731" t="s">
        <v>17</v>
      </c>
      <c r="P731">
        <v>730</v>
      </c>
    </row>
    <row r="732" spans="1:16">
      <c r="A732" s="10">
        <v>30</v>
      </c>
      <c r="B732" s="37">
        <v>9</v>
      </c>
      <c r="C732" s="5">
        <v>2009</v>
      </c>
      <c r="D732" s="9">
        <v>40086</v>
      </c>
      <c r="E732" s="103">
        <v>0</v>
      </c>
      <c r="F732" s="103">
        <v>0</v>
      </c>
      <c r="G732" s="103">
        <v>0</v>
      </c>
      <c r="H732" s="103">
        <v>0</v>
      </c>
      <c r="I732" s="103">
        <v>0</v>
      </c>
      <c r="J732" s="103">
        <v>0</v>
      </c>
      <c r="K732" s="103">
        <v>0</v>
      </c>
      <c r="L732" s="103">
        <v>0</v>
      </c>
      <c r="M732" t="s">
        <v>20</v>
      </c>
      <c r="N732" s="61">
        <f t="shared" si="24"/>
        <v>17.5</v>
      </c>
      <c r="O732" t="s">
        <v>17</v>
      </c>
      <c r="P732">
        <v>731</v>
      </c>
    </row>
    <row r="733" spans="1:16">
      <c r="A733" s="10">
        <v>11</v>
      </c>
      <c r="B733" s="37">
        <v>10</v>
      </c>
      <c r="C733" s="5">
        <v>2009</v>
      </c>
      <c r="D733" s="9">
        <v>40097</v>
      </c>
      <c r="E733" s="103">
        <v>0</v>
      </c>
      <c r="F733" s="103">
        <v>0</v>
      </c>
      <c r="G733" s="103">
        <v>0</v>
      </c>
      <c r="H733" s="103">
        <v>29</v>
      </c>
      <c r="I733" s="103">
        <v>0</v>
      </c>
      <c r="J733" s="103">
        <v>0</v>
      </c>
      <c r="K733" s="103">
        <v>0</v>
      </c>
      <c r="L733" s="103">
        <v>0</v>
      </c>
      <c r="M733" t="s">
        <v>20</v>
      </c>
      <c r="N733" s="61">
        <f t="shared" si="24"/>
        <v>17.5</v>
      </c>
      <c r="O733" t="s">
        <v>17</v>
      </c>
      <c r="P733">
        <v>732</v>
      </c>
    </row>
    <row r="734" spans="1:16">
      <c r="A734" s="10">
        <v>19</v>
      </c>
      <c r="B734" s="37">
        <v>10</v>
      </c>
      <c r="C734" s="5">
        <v>2009</v>
      </c>
      <c r="D734" s="9">
        <v>40105</v>
      </c>
      <c r="E734" s="103">
        <v>0</v>
      </c>
      <c r="F734" s="103">
        <v>0</v>
      </c>
      <c r="G734" s="103">
        <v>0</v>
      </c>
      <c r="H734" s="103">
        <v>1</v>
      </c>
      <c r="I734" s="103">
        <v>0</v>
      </c>
      <c r="J734" s="103">
        <v>0</v>
      </c>
      <c r="K734" s="103">
        <v>0</v>
      </c>
      <c r="L734" s="103">
        <v>0</v>
      </c>
      <c r="M734" t="s">
        <v>20</v>
      </c>
      <c r="N734" s="61">
        <f t="shared" si="24"/>
        <v>17.5</v>
      </c>
      <c r="O734" t="s">
        <v>17</v>
      </c>
      <c r="P734">
        <v>733</v>
      </c>
    </row>
    <row r="735" spans="1:16">
      <c r="A735" s="10">
        <v>1</v>
      </c>
      <c r="B735" s="37">
        <v>11</v>
      </c>
      <c r="C735" s="5">
        <v>2009</v>
      </c>
      <c r="D735" s="9">
        <v>40118</v>
      </c>
      <c r="E735" s="103">
        <v>0</v>
      </c>
      <c r="F735" s="103">
        <v>0</v>
      </c>
      <c r="G735" s="103">
        <v>0</v>
      </c>
      <c r="H735" s="103">
        <v>0</v>
      </c>
      <c r="I735" s="103">
        <v>0</v>
      </c>
      <c r="J735" s="103">
        <v>0</v>
      </c>
      <c r="K735" s="103">
        <v>0</v>
      </c>
      <c r="L735" s="103">
        <v>0</v>
      </c>
      <c r="M735" t="s">
        <v>20</v>
      </c>
      <c r="N735" s="61">
        <f t="shared" si="24"/>
        <v>17.5</v>
      </c>
      <c r="O735" t="s">
        <v>17</v>
      </c>
      <c r="P735">
        <v>734</v>
      </c>
    </row>
    <row r="736" spans="1:16">
      <c r="A736" s="10">
        <v>15</v>
      </c>
      <c r="B736" s="37">
        <v>11</v>
      </c>
      <c r="C736" s="5">
        <v>2009</v>
      </c>
      <c r="D736" s="9">
        <v>40132</v>
      </c>
      <c r="E736" s="103">
        <v>0</v>
      </c>
      <c r="F736" s="103">
        <v>0</v>
      </c>
      <c r="G736" s="103">
        <v>0</v>
      </c>
      <c r="H736" s="103">
        <v>1</v>
      </c>
      <c r="I736" s="103">
        <v>0</v>
      </c>
      <c r="J736" s="103">
        <v>0</v>
      </c>
      <c r="K736" s="103">
        <v>0</v>
      </c>
      <c r="L736" s="103">
        <v>0</v>
      </c>
      <c r="M736" t="s">
        <v>20</v>
      </c>
      <c r="N736" s="61">
        <f t="shared" si="24"/>
        <v>17.5</v>
      </c>
      <c r="O736" t="s">
        <v>17</v>
      </c>
      <c r="P736">
        <v>735</v>
      </c>
    </row>
    <row r="737" spans="1:16">
      <c r="A737" s="10">
        <v>12</v>
      </c>
      <c r="B737" s="37">
        <v>12</v>
      </c>
      <c r="C737" s="5">
        <v>2009</v>
      </c>
      <c r="D737" s="9">
        <v>40159</v>
      </c>
      <c r="E737" s="103">
        <v>0</v>
      </c>
      <c r="F737" s="103">
        <v>0</v>
      </c>
      <c r="G737" s="103">
        <v>0</v>
      </c>
      <c r="H737" s="103">
        <v>2</v>
      </c>
      <c r="I737" s="103">
        <v>0</v>
      </c>
      <c r="J737" s="103">
        <v>0</v>
      </c>
      <c r="K737" s="103">
        <v>0</v>
      </c>
      <c r="L737" s="103">
        <v>0</v>
      </c>
      <c r="M737" t="s">
        <v>20</v>
      </c>
      <c r="N737" s="61">
        <f t="shared" si="24"/>
        <v>17.5</v>
      </c>
      <c r="O737" t="s">
        <v>17</v>
      </c>
      <c r="P737">
        <v>736</v>
      </c>
    </row>
    <row r="738" spans="1:16">
      <c r="A738" s="10">
        <v>31</v>
      </c>
      <c r="B738" s="37">
        <v>1</v>
      </c>
      <c r="C738" s="5">
        <v>2010</v>
      </c>
      <c r="D738" s="9">
        <v>40209</v>
      </c>
      <c r="E738" s="103">
        <v>7</v>
      </c>
      <c r="F738" s="103">
        <v>0</v>
      </c>
      <c r="G738" s="103">
        <v>1</v>
      </c>
      <c r="H738" s="103">
        <v>8</v>
      </c>
      <c r="I738" s="103">
        <v>0</v>
      </c>
      <c r="J738" s="103">
        <v>0</v>
      </c>
      <c r="K738" s="103">
        <v>0</v>
      </c>
      <c r="L738" s="103">
        <v>0</v>
      </c>
      <c r="M738" t="s">
        <v>20</v>
      </c>
      <c r="N738" s="61">
        <f t="shared" ref="N738:N747" si="25">35/2</f>
        <v>17.5</v>
      </c>
      <c r="O738" t="s">
        <v>17</v>
      </c>
      <c r="P738">
        <v>737</v>
      </c>
    </row>
    <row r="739" spans="1:16">
      <c r="A739" s="10">
        <v>22</v>
      </c>
      <c r="B739" s="37">
        <v>2</v>
      </c>
      <c r="C739" s="5">
        <v>2010</v>
      </c>
      <c r="D739" s="9">
        <v>40231</v>
      </c>
      <c r="E739" s="103">
        <v>1</v>
      </c>
      <c r="F739" s="103">
        <v>0</v>
      </c>
      <c r="G739" s="103">
        <v>1</v>
      </c>
      <c r="H739" s="103">
        <v>6</v>
      </c>
      <c r="I739" s="103">
        <v>0</v>
      </c>
      <c r="J739" s="103">
        <v>0</v>
      </c>
      <c r="K739" s="103">
        <v>0</v>
      </c>
      <c r="L739" s="103">
        <v>0</v>
      </c>
      <c r="M739" t="s">
        <v>20</v>
      </c>
      <c r="N739" s="61">
        <f t="shared" si="25"/>
        <v>17.5</v>
      </c>
      <c r="O739" t="s">
        <v>17</v>
      </c>
      <c r="P739">
        <v>738</v>
      </c>
    </row>
    <row r="740" spans="1:16">
      <c r="A740" s="10">
        <v>13</v>
      </c>
      <c r="B740" s="37">
        <v>3</v>
      </c>
      <c r="C740" s="5">
        <v>2010</v>
      </c>
      <c r="D740" s="9">
        <v>40250</v>
      </c>
      <c r="E740" s="103">
        <v>3</v>
      </c>
      <c r="F740" s="103">
        <v>0</v>
      </c>
      <c r="G740" s="103">
        <v>0</v>
      </c>
      <c r="H740" s="103">
        <v>2</v>
      </c>
      <c r="I740" s="103">
        <v>0</v>
      </c>
      <c r="J740" s="103">
        <v>0</v>
      </c>
      <c r="K740" s="103">
        <v>0</v>
      </c>
      <c r="L740" s="103">
        <v>0</v>
      </c>
      <c r="M740" t="s">
        <v>20</v>
      </c>
      <c r="N740" s="61">
        <f t="shared" si="25"/>
        <v>17.5</v>
      </c>
      <c r="O740" t="s">
        <v>17</v>
      </c>
      <c r="P740">
        <v>739</v>
      </c>
    </row>
    <row r="741" spans="1:16">
      <c r="A741" s="10">
        <v>20</v>
      </c>
      <c r="B741" s="37">
        <v>5</v>
      </c>
      <c r="C741" s="5">
        <v>2010</v>
      </c>
      <c r="D741" s="9">
        <v>40318</v>
      </c>
      <c r="E741" s="103">
        <v>17</v>
      </c>
      <c r="F741" s="103">
        <v>0</v>
      </c>
      <c r="G741" s="103">
        <v>10</v>
      </c>
      <c r="H741" s="103">
        <v>5</v>
      </c>
      <c r="I741" s="103">
        <v>0</v>
      </c>
      <c r="J741" s="103">
        <v>0</v>
      </c>
      <c r="K741" s="103">
        <v>0</v>
      </c>
      <c r="L741" s="103">
        <v>420</v>
      </c>
      <c r="M741" t="s">
        <v>20</v>
      </c>
      <c r="N741" s="61">
        <f t="shared" si="25"/>
        <v>17.5</v>
      </c>
      <c r="O741" t="s">
        <v>17</v>
      </c>
      <c r="P741">
        <v>740</v>
      </c>
    </row>
    <row r="742" spans="1:16">
      <c r="A742" s="10">
        <v>1</v>
      </c>
      <c r="B742" s="37">
        <v>6</v>
      </c>
      <c r="C742" s="5">
        <v>2010</v>
      </c>
      <c r="D742" s="9">
        <v>40330</v>
      </c>
      <c r="E742" s="103">
        <v>3</v>
      </c>
      <c r="F742" s="103">
        <v>0</v>
      </c>
      <c r="G742" s="103">
        <v>13</v>
      </c>
      <c r="H742" s="103">
        <v>0</v>
      </c>
      <c r="I742" s="103">
        <v>0</v>
      </c>
      <c r="J742" s="103">
        <v>0</v>
      </c>
      <c r="K742" s="103">
        <v>70</v>
      </c>
      <c r="L742" s="103">
        <v>0</v>
      </c>
      <c r="M742" t="s">
        <v>20</v>
      </c>
      <c r="N742" s="61">
        <f t="shared" si="25"/>
        <v>17.5</v>
      </c>
      <c r="O742" t="s">
        <v>17</v>
      </c>
      <c r="P742">
        <v>741</v>
      </c>
    </row>
    <row r="743" spans="1:16">
      <c r="A743" s="10">
        <v>10</v>
      </c>
      <c r="B743" s="37">
        <v>6</v>
      </c>
      <c r="C743" s="5">
        <v>2010</v>
      </c>
      <c r="D743" s="9">
        <v>40339</v>
      </c>
      <c r="E743" s="103">
        <v>1</v>
      </c>
      <c r="F743" s="103">
        <v>0</v>
      </c>
      <c r="G743" s="103">
        <v>25</v>
      </c>
      <c r="H743" s="103">
        <v>0</v>
      </c>
      <c r="I743" s="103">
        <v>1</v>
      </c>
      <c r="J743" s="103">
        <v>14</v>
      </c>
      <c r="K743" s="103">
        <v>7</v>
      </c>
      <c r="L743" s="103">
        <v>210</v>
      </c>
      <c r="M743" t="s">
        <v>20</v>
      </c>
      <c r="N743" s="61">
        <f t="shared" si="25"/>
        <v>17.5</v>
      </c>
      <c r="O743" t="s">
        <v>17</v>
      </c>
      <c r="P743">
        <v>742</v>
      </c>
    </row>
    <row r="744" spans="1:16">
      <c r="A744" s="10">
        <v>21</v>
      </c>
      <c r="B744" s="37">
        <v>6</v>
      </c>
      <c r="C744" s="5">
        <v>2010</v>
      </c>
      <c r="D744" s="9">
        <v>40350</v>
      </c>
      <c r="E744" s="103">
        <v>3</v>
      </c>
      <c r="F744" s="103">
        <v>0</v>
      </c>
      <c r="G744" s="103">
        <v>9</v>
      </c>
      <c r="H744" s="103">
        <v>0</v>
      </c>
      <c r="I744" s="103">
        <v>1</v>
      </c>
      <c r="J744" s="103">
        <v>1</v>
      </c>
      <c r="K744" s="103">
        <v>0</v>
      </c>
      <c r="L744" s="103">
        <v>60</v>
      </c>
      <c r="M744" t="s">
        <v>20</v>
      </c>
      <c r="N744" s="61">
        <f t="shared" si="25"/>
        <v>17.5</v>
      </c>
      <c r="O744" t="s">
        <v>17</v>
      </c>
      <c r="P744">
        <v>743</v>
      </c>
    </row>
    <row r="745" spans="1:16">
      <c r="A745" s="10">
        <v>1</v>
      </c>
      <c r="B745" s="37">
        <v>7</v>
      </c>
      <c r="C745" s="5">
        <v>2010</v>
      </c>
      <c r="D745" s="9">
        <v>40360</v>
      </c>
      <c r="E745" s="103">
        <v>3</v>
      </c>
      <c r="F745" s="103">
        <v>0</v>
      </c>
      <c r="G745" s="103">
        <v>28</v>
      </c>
      <c r="H745" s="103">
        <v>0</v>
      </c>
      <c r="I745" s="103">
        <v>14</v>
      </c>
      <c r="J745" s="103">
        <v>1</v>
      </c>
      <c r="K745" s="103">
        <v>0</v>
      </c>
      <c r="L745" s="103">
        <v>14</v>
      </c>
      <c r="M745" t="s">
        <v>20</v>
      </c>
      <c r="N745" s="61">
        <f t="shared" si="25"/>
        <v>17.5</v>
      </c>
      <c r="O745" t="s">
        <v>17</v>
      </c>
      <c r="P745">
        <v>744</v>
      </c>
    </row>
    <row r="746" spans="1:16">
      <c r="A746" s="10">
        <v>10</v>
      </c>
      <c r="B746" s="37">
        <v>7</v>
      </c>
      <c r="C746" s="5">
        <v>2010</v>
      </c>
      <c r="D746" s="9">
        <v>40369</v>
      </c>
      <c r="E746" s="103">
        <v>0</v>
      </c>
      <c r="F746" s="103">
        <v>0</v>
      </c>
      <c r="G746" s="103">
        <v>3</v>
      </c>
      <c r="H746" s="103">
        <v>3</v>
      </c>
      <c r="I746" s="103">
        <v>0</v>
      </c>
      <c r="J746" s="103">
        <v>1</v>
      </c>
      <c r="K746" s="103">
        <v>0</v>
      </c>
      <c r="L746" s="103">
        <v>3</v>
      </c>
      <c r="M746" t="s">
        <v>20</v>
      </c>
      <c r="N746" s="61">
        <f t="shared" si="25"/>
        <v>17.5</v>
      </c>
      <c r="O746" t="s">
        <v>17</v>
      </c>
      <c r="P746">
        <v>745</v>
      </c>
    </row>
    <row r="747" spans="1:16">
      <c r="A747" s="10">
        <v>20</v>
      </c>
      <c r="B747" s="37">
        <v>7</v>
      </c>
      <c r="C747" s="5">
        <v>2010</v>
      </c>
      <c r="D747" s="48">
        <v>40379</v>
      </c>
      <c r="E747" s="106">
        <v>0</v>
      </c>
      <c r="F747" s="106">
        <v>0</v>
      </c>
      <c r="G747" s="106">
        <v>1</v>
      </c>
      <c r="H747" s="106">
        <v>3</v>
      </c>
      <c r="I747" s="106">
        <v>0</v>
      </c>
      <c r="J747" s="106">
        <v>0</v>
      </c>
      <c r="K747" s="106">
        <v>0</v>
      </c>
      <c r="L747" s="106">
        <v>0</v>
      </c>
      <c r="M747" t="s">
        <v>20</v>
      </c>
      <c r="N747" s="61">
        <f t="shared" si="25"/>
        <v>17.5</v>
      </c>
      <c r="O747" t="s">
        <v>17</v>
      </c>
      <c r="P747">
        <v>746</v>
      </c>
    </row>
    <row r="748" spans="1:16">
      <c r="A748" s="10">
        <v>1</v>
      </c>
      <c r="B748" s="36">
        <v>8</v>
      </c>
      <c r="C748" s="5">
        <v>2010</v>
      </c>
      <c r="D748" s="48">
        <v>40391</v>
      </c>
      <c r="E748" s="106">
        <v>0</v>
      </c>
      <c r="F748" s="106">
        <v>0</v>
      </c>
      <c r="G748" s="106">
        <v>0</v>
      </c>
      <c r="H748" s="106">
        <v>5</v>
      </c>
      <c r="I748" s="106">
        <v>0</v>
      </c>
      <c r="J748" s="106">
        <v>0</v>
      </c>
      <c r="K748" s="106">
        <v>0</v>
      </c>
      <c r="L748" s="106">
        <v>0</v>
      </c>
      <c r="M748" t="s">
        <v>20</v>
      </c>
      <c r="N748" s="61">
        <f t="shared" ref="N748:N757" si="26">35/2</f>
        <v>17.5</v>
      </c>
      <c r="O748" t="s">
        <v>17</v>
      </c>
      <c r="P748">
        <v>747</v>
      </c>
    </row>
    <row r="749" spans="1:16">
      <c r="A749" s="31">
        <v>10</v>
      </c>
      <c r="B749" s="49">
        <v>8</v>
      </c>
      <c r="C749" s="49">
        <v>2010</v>
      </c>
      <c r="D749" s="48">
        <v>40400</v>
      </c>
      <c r="E749" s="116">
        <v>0</v>
      </c>
      <c r="F749" s="106">
        <v>0</v>
      </c>
      <c r="G749" s="106">
        <v>0</v>
      </c>
      <c r="H749" s="106">
        <v>1</v>
      </c>
      <c r="I749" s="106">
        <v>0</v>
      </c>
      <c r="J749" s="106">
        <v>0</v>
      </c>
      <c r="K749" s="106">
        <v>0</v>
      </c>
      <c r="L749" s="106">
        <v>0</v>
      </c>
      <c r="M749" t="s">
        <v>20</v>
      </c>
      <c r="N749" s="61">
        <f t="shared" si="26"/>
        <v>17.5</v>
      </c>
      <c r="O749" t="s">
        <v>17</v>
      </c>
      <c r="P749">
        <v>748</v>
      </c>
    </row>
    <row r="750" spans="1:16">
      <c r="A750" s="31">
        <v>19</v>
      </c>
      <c r="B750" s="49">
        <v>8</v>
      </c>
      <c r="C750" s="49">
        <v>2010</v>
      </c>
      <c r="D750" s="48">
        <v>40409</v>
      </c>
      <c r="E750" s="106">
        <v>0</v>
      </c>
      <c r="F750" s="106">
        <v>0</v>
      </c>
      <c r="G750" s="106">
        <v>0</v>
      </c>
      <c r="H750" s="106">
        <v>0</v>
      </c>
      <c r="I750" s="106">
        <v>0</v>
      </c>
      <c r="J750" s="106">
        <v>0</v>
      </c>
      <c r="K750" s="106">
        <v>0</v>
      </c>
      <c r="L750" s="106">
        <v>0</v>
      </c>
      <c r="M750" t="s">
        <v>20</v>
      </c>
      <c r="N750" s="61">
        <f t="shared" si="26"/>
        <v>17.5</v>
      </c>
      <c r="O750" t="s">
        <v>17</v>
      </c>
      <c r="P750">
        <v>749</v>
      </c>
    </row>
    <row r="751" spans="1:16">
      <c r="A751" s="31">
        <v>28</v>
      </c>
      <c r="B751" s="49">
        <v>8</v>
      </c>
      <c r="C751" s="49">
        <v>2010</v>
      </c>
      <c r="D751" s="48">
        <v>40418</v>
      </c>
      <c r="E751" s="106">
        <v>0</v>
      </c>
      <c r="F751" s="106">
        <v>0</v>
      </c>
      <c r="G751" s="106">
        <v>1</v>
      </c>
      <c r="H751" s="106">
        <v>0</v>
      </c>
      <c r="I751" s="106">
        <v>0</v>
      </c>
      <c r="J751" s="106">
        <v>0</v>
      </c>
      <c r="K751" s="106">
        <v>0</v>
      </c>
      <c r="L751" s="106">
        <v>0</v>
      </c>
      <c r="M751" t="s">
        <v>20</v>
      </c>
      <c r="N751" s="61">
        <f t="shared" si="26"/>
        <v>17.5</v>
      </c>
      <c r="O751" t="s">
        <v>17</v>
      </c>
      <c r="P751">
        <v>750</v>
      </c>
    </row>
    <row r="752" spans="1:16">
      <c r="A752" s="31">
        <v>9</v>
      </c>
      <c r="B752" s="49">
        <v>9</v>
      </c>
      <c r="C752" s="49">
        <v>2010</v>
      </c>
      <c r="D752" s="48">
        <v>40430</v>
      </c>
      <c r="E752" s="106">
        <v>0</v>
      </c>
      <c r="F752" s="106">
        <v>0</v>
      </c>
      <c r="G752" s="106">
        <v>0</v>
      </c>
      <c r="H752" s="106">
        <v>2</v>
      </c>
      <c r="I752" s="106">
        <v>0</v>
      </c>
      <c r="J752" s="106">
        <v>0</v>
      </c>
      <c r="K752" s="106">
        <v>0</v>
      </c>
      <c r="L752" s="106">
        <v>0</v>
      </c>
      <c r="M752" t="s">
        <v>20</v>
      </c>
      <c r="N752" s="61">
        <f t="shared" si="26"/>
        <v>17.5</v>
      </c>
      <c r="O752" t="s">
        <v>17</v>
      </c>
      <c r="P752">
        <v>751</v>
      </c>
    </row>
    <row r="753" spans="1:16">
      <c r="A753" s="31">
        <v>20</v>
      </c>
      <c r="B753" s="49">
        <v>9</v>
      </c>
      <c r="C753" s="49">
        <v>2010</v>
      </c>
      <c r="D753" s="48">
        <v>40441</v>
      </c>
      <c r="E753" s="106">
        <v>0</v>
      </c>
      <c r="F753" s="106">
        <v>0</v>
      </c>
      <c r="G753" s="106">
        <v>0</v>
      </c>
      <c r="H753" s="106">
        <v>1</v>
      </c>
      <c r="I753" s="106">
        <v>0</v>
      </c>
      <c r="J753" s="106">
        <v>0</v>
      </c>
      <c r="K753" s="106">
        <v>0</v>
      </c>
      <c r="L753" s="106">
        <v>0</v>
      </c>
      <c r="M753" t="s">
        <v>20</v>
      </c>
      <c r="N753" s="61">
        <f t="shared" si="26"/>
        <v>17.5</v>
      </c>
      <c r="O753" t="s">
        <v>17</v>
      </c>
      <c r="P753">
        <v>752</v>
      </c>
    </row>
    <row r="754" spans="1:16">
      <c r="A754" s="31">
        <v>29</v>
      </c>
      <c r="B754" s="49">
        <v>9</v>
      </c>
      <c r="C754" s="49">
        <v>2010</v>
      </c>
      <c r="D754" s="48">
        <v>40450</v>
      </c>
      <c r="E754" s="107" t="s">
        <v>18</v>
      </c>
      <c r="F754" s="107" t="s">
        <v>18</v>
      </c>
      <c r="G754" s="107" t="s">
        <v>18</v>
      </c>
      <c r="H754" s="107" t="s">
        <v>18</v>
      </c>
      <c r="I754" s="107" t="s">
        <v>18</v>
      </c>
      <c r="J754" s="107" t="s">
        <v>18</v>
      </c>
      <c r="K754" s="107" t="s">
        <v>18</v>
      </c>
      <c r="L754" s="107" t="s">
        <v>18</v>
      </c>
      <c r="M754" t="s">
        <v>20</v>
      </c>
      <c r="N754" s="61">
        <f t="shared" si="26"/>
        <v>17.5</v>
      </c>
      <c r="O754" t="s">
        <v>17</v>
      </c>
      <c r="P754">
        <v>753</v>
      </c>
    </row>
    <row r="755" spans="1:16">
      <c r="A755" s="31">
        <v>11</v>
      </c>
      <c r="B755" s="49">
        <v>10</v>
      </c>
      <c r="C755" s="49">
        <v>2010</v>
      </c>
      <c r="D755" s="48">
        <v>40462</v>
      </c>
      <c r="E755" s="106">
        <v>0</v>
      </c>
      <c r="F755" s="106">
        <v>0</v>
      </c>
      <c r="G755" s="106">
        <v>0</v>
      </c>
      <c r="H755" s="106">
        <v>0</v>
      </c>
      <c r="I755" s="106">
        <v>0</v>
      </c>
      <c r="J755" s="106">
        <v>0</v>
      </c>
      <c r="K755" s="106">
        <v>0</v>
      </c>
      <c r="L755" s="106">
        <v>0</v>
      </c>
      <c r="M755" t="s">
        <v>20</v>
      </c>
      <c r="N755" s="61">
        <f t="shared" si="26"/>
        <v>17.5</v>
      </c>
      <c r="O755" t="s">
        <v>17</v>
      </c>
      <c r="P755">
        <v>754</v>
      </c>
    </row>
    <row r="756" spans="1:16">
      <c r="A756" s="31">
        <v>20</v>
      </c>
      <c r="B756" s="49">
        <v>10</v>
      </c>
      <c r="C756" s="49">
        <v>2010</v>
      </c>
      <c r="D756" s="48">
        <v>40471</v>
      </c>
      <c r="E756" s="106">
        <v>0</v>
      </c>
      <c r="F756" s="106">
        <v>0</v>
      </c>
      <c r="G756" s="106">
        <v>0</v>
      </c>
      <c r="H756" s="106">
        <v>0</v>
      </c>
      <c r="I756" s="106">
        <v>0</v>
      </c>
      <c r="J756" s="106">
        <v>0</v>
      </c>
      <c r="K756" s="106">
        <v>0</v>
      </c>
      <c r="L756" s="106">
        <v>0</v>
      </c>
      <c r="M756" t="s">
        <v>20</v>
      </c>
      <c r="N756" s="61">
        <f t="shared" si="26"/>
        <v>17.5</v>
      </c>
      <c r="O756" t="s">
        <v>17</v>
      </c>
      <c r="P756">
        <v>755</v>
      </c>
    </row>
    <row r="757" spans="1:16">
      <c r="A757" s="50">
        <v>1</v>
      </c>
      <c r="B757" s="36">
        <v>11</v>
      </c>
      <c r="C757" s="5">
        <v>2010</v>
      </c>
      <c r="D757" s="48">
        <v>40483</v>
      </c>
      <c r="E757" s="106">
        <v>0</v>
      </c>
      <c r="F757" s="106">
        <v>0</v>
      </c>
      <c r="G757" s="106">
        <v>1</v>
      </c>
      <c r="H757" s="106">
        <v>1</v>
      </c>
      <c r="I757" s="106">
        <v>0</v>
      </c>
      <c r="J757" s="106">
        <v>0</v>
      </c>
      <c r="K757" s="106">
        <v>0</v>
      </c>
      <c r="L757" s="106">
        <v>0</v>
      </c>
      <c r="M757" t="s">
        <v>20</v>
      </c>
      <c r="N757" s="61">
        <f t="shared" si="26"/>
        <v>17.5</v>
      </c>
      <c r="O757" t="s">
        <v>17</v>
      </c>
      <c r="P757">
        <v>756</v>
      </c>
    </row>
    <row r="758" spans="1:16">
      <c r="A758" s="31">
        <v>15</v>
      </c>
      <c r="B758" s="49">
        <v>11</v>
      </c>
      <c r="C758" s="49">
        <v>2010</v>
      </c>
      <c r="D758" s="48">
        <v>40497</v>
      </c>
      <c r="E758" s="106">
        <v>1</v>
      </c>
      <c r="F758" s="106">
        <v>0</v>
      </c>
      <c r="G758" s="106">
        <v>1</v>
      </c>
      <c r="H758" s="106">
        <v>1</v>
      </c>
      <c r="I758" s="106">
        <v>0</v>
      </c>
      <c r="J758" s="106">
        <v>0</v>
      </c>
      <c r="K758" s="106">
        <v>0</v>
      </c>
      <c r="L758" s="106">
        <v>0</v>
      </c>
      <c r="M758" t="s">
        <v>20</v>
      </c>
      <c r="N758" s="61">
        <f t="shared" ref="N758:N767" si="27">35/2</f>
        <v>17.5</v>
      </c>
      <c r="O758" t="s">
        <v>17</v>
      </c>
      <c r="P758">
        <v>757</v>
      </c>
    </row>
    <row r="759" spans="1:16">
      <c r="A759" s="31">
        <v>27</v>
      </c>
      <c r="B759" s="49">
        <v>1</v>
      </c>
      <c r="C759" s="49">
        <v>2011</v>
      </c>
      <c r="D759" s="48">
        <v>40570</v>
      </c>
      <c r="E759" s="106">
        <v>3</v>
      </c>
      <c r="F759" s="106">
        <v>1</v>
      </c>
      <c r="G759" s="106">
        <v>3</v>
      </c>
      <c r="H759" s="106">
        <v>0</v>
      </c>
      <c r="I759" s="106">
        <v>0</v>
      </c>
      <c r="J759" s="106">
        <v>0</v>
      </c>
      <c r="K759" s="106">
        <v>0</v>
      </c>
      <c r="L759" s="106">
        <v>0</v>
      </c>
      <c r="M759" t="s">
        <v>20</v>
      </c>
      <c r="N759" s="61">
        <f t="shared" si="27"/>
        <v>17.5</v>
      </c>
      <c r="O759" t="s">
        <v>17</v>
      </c>
      <c r="P759">
        <v>758</v>
      </c>
    </row>
    <row r="760" spans="1:16">
      <c r="A760" s="31">
        <v>15</v>
      </c>
      <c r="B760" s="49">
        <v>2</v>
      </c>
      <c r="C760" s="49">
        <v>2011</v>
      </c>
      <c r="D760" s="48">
        <v>40589</v>
      </c>
      <c r="E760" s="106">
        <v>5</v>
      </c>
      <c r="F760" s="106">
        <v>0</v>
      </c>
      <c r="G760" s="106">
        <v>0</v>
      </c>
      <c r="H760" s="106">
        <v>1</v>
      </c>
      <c r="I760" s="106">
        <v>0</v>
      </c>
      <c r="J760" s="106">
        <v>0</v>
      </c>
      <c r="K760" s="106">
        <v>0</v>
      </c>
      <c r="L760" s="106">
        <v>0</v>
      </c>
      <c r="M760" t="s">
        <v>20</v>
      </c>
      <c r="N760" s="61">
        <f t="shared" si="27"/>
        <v>17.5</v>
      </c>
      <c r="O760" t="s">
        <v>17</v>
      </c>
      <c r="P760">
        <v>759</v>
      </c>
    </row>
    <row r="761" spans="1:16">
      <c r="A761" s="31">
        <v>13</v>
      </c>
      <c r="B761" s="49">
        <v>3</v>
      </c>
      <c r="C761" s="49">
        <v>2011</v>
      </c>
      <c r="D761" s="48">
        <v>40615</v>
      </c>
      <c r="E761" s="106">
        <v>3</v>
      </c>
      <c r="F761" s="106">
        <v>0</v>
      </c>
      <c r="G761" s="106">
        <v>0</v>
      </c>
      <c r="H761" s="106">
        <v>0</v>
      </c>
      <c r="I761" s="106">
        <v>0</v>
      </c>
      <c r="J761" s="106">
        <v>0</v>
      </c>
      <c r="K761" s="106">
        <v>0</v>
      </c>
      <c r="L761" s="106">
        <v>0</v>
      </c>
      <c r="M761" t="s">
        <v>20</v>
      </c>
      <c r="N761" s="61">
        <f t="shared" si="27"/>
        <v>17.5</v>
      </c>
      <c r="O761" t="s">
        <v>17</v>
      </c>
      <c r="P761">
        <v>760</v>
      </c>
    </row>
    <row r="762" spans="1:16">
      <c r="A762" s="31">
        <v>7</v>
      </c>
      <c r="B762" s="49">
        <v>4</v>
      </c>
      <c r="C762" s="49">
        <v>2011</v>
      </c>
      <c r="D762" s="48">
        <v>40640</v>
      </c>
      <c r="E762" s="106">
        <v>0</v>
      </c>
      <c r="F762" s="106">
        <v>0</v>
      </c>
      <c r="G762" s="106">
        <v>1</v>
      </c>
      <c r="H762" s="106">
        <v>1</v>
      </c>
      <c r="I762" s="106">
        <v>0</v>
      </c>
      <c r="J762" s="106">
        <v>0</v>
      </c>
      <c r="K762" s="106">
        <v>0</v>
      </c>
      <c r="L762" s="106">
        <v>0</v>
      </c>
      <c r="M762" t="s">
        <v>20</v>
      </c>
      <c r="N762" s="61">
        <f t="shared" si="27"/>
        <v>17.5</v>
      </c>
      <c r="O762" t="s">
        <v>17</v>
      </c>
      <c r="P762">
        <v>761</v>
      </c>
    </row>
    <row r="763" spans="1:16">
      <c r="A763" s="31">
        <v>21</v>
      </c>
      <c r="B763" s="49">
        <v>5</v>
      </c>
      <c r="C763" s="49">
        <v>2011</v>
      </c>
      <c r="D763" s="48">
        <v>40684</v>
      </c>
      <c r="E763" s="106">
        <v>0</v>
      </c>
      <c r="F763" s="106">
        <v>0</v>
      </c>
      <c r="G763" s="106">
        <v>1</v>
      </c>
      <c r="H763" s="106">
        <v>0</v>
      </c>
      <c r="I763" s="106">
        <v>0</v>
      </c>
      <c r="J763" s="106">
        <v>0</v>
      </c>
      <c r="K763" s="106">
        <v>0</v>
      </c>
      <c r="L763" s="106">
        <v>14</v>
      </c>
      <c r="M763" t="s">
        <v>20</v>
      </c>
      <c r="N763" s="61">
        <f t="shared" si="27"/>
        <v>17.5</v>
      </c>
      <c r="O763" t="s">
        <v>17</v>
      </c>
      <c r="P763">
        <v>762</v>
      </c>
    </row>
    <row r="764" spans="1:16">
      <c r="A764" s="31">
        <v>31</v>
      </c>
      <c r="B764" s="49">
        <v>5</v>
      </c>
      <c r="C764" s="49">
        <v>2011</v>
      </c>
      <c r="D764" s="48">
        <v>40694</v>
      </c>
      <c r="E764" s="106">
        <v>0</v>
      </c>
      <c r="F764" s="106">
        <v>0</v>
      </c>
      <c r="G764" s="106">
        <v>0</v>
      </c>
      <c r="H764" s="106">
        <v>0</v>
      </c>
      <c r="I764" s="106">
        <v>0</v>
      </c>
      <c r="J764" s="106">
        <v>2</v>
      </c>
      <c r="K764" s="106">
        <v>0</v>
      </c>
      <c r="L764" s="106">
        <v>14</v>
      </c>
      <c r="M764" t="s">
        <v>20</v>
      </c>
      <c r="N764" s="61">
        <f t="shared" si="27"/>
        <v>17.5</v>
      </c>
      <c r="O764" t="s">
        <v>17</v>
      </c>
      <c r="P764">
        <v>763</v>
      </c>
    </row>
    <row r="765" spans="1:16">
      <c r="A765" s="1">
        <v>11</v>
      </c>
      <c r="B765" s="1">
        <v>6</v>
      </c>
      <c r="C765" s="31">
        <v>2011</v>
      </c>
      <c r="D765" s="51">
        <v>40705</v>
      </c>
      <c r="E765" s="106">
        <v>0</v>
      </c>
      <c r="F765" s="106">
        <v>0</v>
      </c>
      <c r="G765" s="106">
        <v>2</v>
      </c>
      <c r="H765" s="106">
        <v>1</v>
      </c>
      <c r="I765" s="106">
        <v>30</v>
      </c>
      <c r="J765" s="106">
        <v>31</v>
      </c>
      <c r="K765" s="106">
        <v>7</v>
      </c>
      <c r="L765" s="106">
        <v>0</v>
      </c>
      <c r="M765" t="s">
        <v>20</v>
      </c>
      <c r="N765" s="61">
        <f t="shared" si="27"/>
        <v>17.5</v>
      </c>
      <c r="O765" t="s">
        <v>17</v>
      </c>
      <c r="P765">
        <v>764</v>
      </c>
    </row>
    <row r="766" spans="1:16">
      <c r="A766" s="52">
        <v>20</v>
      </c>
      <c r="B766" s="52">
        <v>6</v>
      </c>
      <c r="C766" s="31">
        <v>2011</v>
      </c>
      <c r="D766" s="51">
        <v>40714</v>
      </c>
      <c r="E766" s="106">
        <v>0</v>
      </c>
      <c r="F766" s="106">
        <v>0</v>
      </c>
      <c r="G766" s="106">
        <v>1</v>
      </c>
      <c r="H766" s="106">
        <v>80</v>
      </c>
      <c r="I766" s="106">
        <v>130</v>
      </c>
      <c r="J766" s="106">
        <v>13</v>
      </c>
      <c r="K766" s="106">
        <v>1</v>
      </c>
      <c r="L766" s="106">
        <v>70</v>
      </c>
      <c r="M766" t="s">
        <v>20</v>
      </c>
      <c r="N766" s="61">
        <f t="shared" si="27"/>
        <v>17.5</v>
      </c>
      <c r="O766" t="s">
        <v>17</v>
      </c>
      <c r="P766">
        <v>765</v>
      </c>
    </row>
    <row r="767" spans="1:16">
      <c r="A767" s="52">
        <v>30</v>
      </c>
      <c r="B767" s="52">
        <v>6</v>
      </c>
      <c r="C767" s="31">
        <v>2011</v>
      </c>
      <c r="D767" s="51">
        <v>40724</v>
      </c>
      <c r="E767" s="106">
        <v>0</v>
      </c>
      <c r="F767" s="106">
        <v>0</v>
      </c>
      <c r="G767" s="106">
        <v>0</v>
      </c>
      <c r="H767" s="106">
        <v>1</v>
      </c>
      <c r="I767" s="106">
        <v>13</v>
      </c>
      <c r="J767" s="106">
        <v>0</v>
      </c>
      <c r="K767" s="106">
        <v>0</v>
      </c>
      <c r="L767" s="106">
        <v>0</v>
      </c>
      <c r="M767" t="s">
        <v>20</v>
      </c>
      <c r="N767" s="61">
        <f t="shared" si="27"/>
        <v>17.5</v>
      </c>
      <c r="O767" t="s">
        <v>17</v>
      </c>
      <c r="P767">
        <v>766</v>
      </c>
    </row>
    <row r="768" spans="1:16">
      <c r="A768" s="52">
        <v>11</v>
      </c>
      <c r="B768" s="52">
        <v>7</v>
      </c>
      <c r="C768" s="31">
        <v>2011</v>
      </c>
      <c r="D768" s="51">
        <v>40735</v>
      </c>
      <c r="E768" s="106">
        <v>0</v>
      </c>
      <c r="F768" s="106">
        <v>0</v>
      </c>
      <c r="G768" s="106">
        <v>0</v>
      </c>
      <c r="H768" s="106">
        <v>3</v>
      </c>
      <c r="I768" s="106">
        <v>2</v>
      </c>
      <c r="J768" s="106">
        <v>0</v>
      </c>
      <c r="K768" s="106">
        <v>0</v>
      </c>
      <c r="L768" s="106">
        <v>0</v>
      </c>
      <c r="M768" t="s">
        <v>20</v>
      </c>
      <c r="N768" s="61">
        <f t="shared" ref="N768:N777" si="28">35/2</f>
        <v>17.5</v>
      </c>
      <c r="O768" t="s">
        <v>17</v>
      </c>
      <c r="P768">
        <v>767</v>
      </c>
    </row>
    <row r="769" spans="1:16">
      <c r="A769" s="52">
        <v>20</v>
      </c>
      <c r="B769" s="52">
        <v>7</v>
      </c>
      <c r="C769" s="31">
        <v>2011</v>
      </c>
      <c r="D769" s="51">
        <v>40744</v>
      </c>
      <c r="E769" s="106">
        <v>0</v>
      </c>
      <c r="F769" s="106">
        <v>0</v>
      </c>
      <c r="G769" s="106">
        <v>0</v>
      </c>
      <c r="H769" s="106">
        <v>3</v>
      </c>
      <c r="I769" s="106">
        <v>0</v>
      </c>
      <c r="J769" s="106">
        <v>0</v>
      </c>
      <c r="K769" s="106">
        <v>0</v>
      </c>
      <c r="L769" s="106">
        <v>0</v>
      </c>
      <c r="M769" t="s">
        <v>20</v>
      </c>
      <c r="N769" s="61">
        <f t="shared" si="28"/>
        <v>17.5</v>
      </c>
      <c r="O769" t="s">
        <v>17</v>
      </c>
      <c r="P769">
        <v>768</v>
      </c>
    </row>
    <row r="770" spans="1:16">
      <c r="A770" s="52">
        <v>30</v>
      </c>
      <c r="B770" s="52">
        <v>7</v>
      </c>
      <c r="C770" s="31">
        <v>2011</v>
      </c>
      <c r="D770" s="51">
        <v>40754</v>
      </c>
      <c r="E770" s="106">
        <v>0</v>
      </c>
      <c r="F770" s="106">
        <v>0</v>
      </c>
      <c r="G770" s="106">
        <v>0</v>
      </c>
      <c r="H770" s="106">
        <v>0</v>
      </c>
      <c r="I770" s="106">
        <v>0</v>
      </c>
      <c r="J770" s="106">
        <v>0</v>
      </c>
      <c r="K770" s="106">
        <v>0</v>
      </c>
      <c r="L770" s="106">
        <v>0</v>
      </c>
      <c r="M770" t="s">
        <v>20</v>
      </c>
      <c r="N770" s="61">
        <f t="shared" si="28"/>
        <v>17.5</v>
      </c>
      <c r="O770" t="s">
        <v>17</v>
      </c>
      <c r="P770">
        <v>769</v>
      </c>
    </row>
    <row r="771" spans="1:16">
      <c r="A771" s="10">
        <v>10</v>
      </c>
      <c r="B771" s="37">
        <v>8</v>
      </c>
      <c r="C771" s="5">
        <v>2011</v>
      </c>
      <c r="D771" s="9">
        <v>40765</v>
      </c>
      <c r="E771" s="106">
        <v>0</v>
      </c>
      <c r="F771" s="106">
        <v>0</v>
      </c>
      <c r="G771" s="106">
        <v>0</v>
      </c>
      <c r="H771" s="106">
        <v>0</v>
      </c>
      <c r="I771" s="106">
        <v>0</v>
      </c>
      <c r="J771" s="106">
        <v>0</v>
      </c>
      <c r="K771" s="106">
        <v>0</v>
      </c>
      <c r="L771" s="106">
        <v>0</v>
      </c>
      <c r="M771" t="s">
        <v>20</v>
      </c>
      <c r="N771" s="61">
        <f t="shared" si="28"/>
        <v>17.5</v>
      </c>
      <c r="O771" t="s">
        <v>17</v>
      </c>
      <c r="P771">
        <v>770</v>
      </c>
    </row>
    <row r="772" spans="1:16">
      <c r="A772" s="10">
        <v>20</v>
      </c>
      <c r="B772" s="37">
        <v>8</v>
      </c>
      <c r="C772" s="5">
        <v>2011</v>
      </c>
      <c r="D772" s="9">
        <v>40775</v>
      </c>
      <c r="E772" s="106">
        <v>0</v>
      </c>
      <c r="F772" s="106">
        <v>0</v>
      </c>
      <c r="G772" s="106">
        <v>0</v>
      </c>
      <c r="H772" s="106">
        <v>0</v>
      </c>
      <c r="I772" s="106">
        <v>0</v>
      </c>
      <c r="J772" s="106">
        <v>0</v>
      </c>
      <c r="K772" s="106">
        <v>0</v>
      </c>
      <c r="L772" s="106">
        <v>0</v>
      </c>
      <c r="M772" t="s">
        <v>20</v>
      </c>
      <c r="N772" s="61">
        <f t="shared" si="28"/>
        <v>17.5</v>
      </c>
      <c r="O772" t="s">
        <v>17</v>
      </c>
      <c r="P772">
        <v>771</v>
      </c>
    </row>
    <row r="773" spans="1:16">
      <c r="A773" s="10">
        <v>30</v>
      </c>
      <c r="B773" s="37">
        <v>8</v>
      </c>
      <c r="C773" s="5">
        <v>2011</v>
      </c>
      <c r="D773" s="9">
        <v>40785</v>
      </c>
      <c r="E773" s="109" t="s">
        <v>18</v>
      </c>
      <c r="F773" s="109" t="s">
        <v>18</v>
      </c>
      <c r="G773" s="109" t="s">
        <v>18</v>
      </c>
      <c r="H773" s="109" t="s">
        <v>18</v>
      </c>
      <c r="I773" s="109" t="s">
        <v>18</v>
      </c>
      <c r="J773" s="109" t="s">
        <v>18</v>
      </c>
      <c r="K773" s="109" t="s">
        <v>18</v>
      </c>
      <c r="L773" s="109" t="s">
        <v>18</v>
      </c>
      <c r="M773" t="s">
        <v>20</v>
      </c>
      <c r="N773" s="61">
        <f t="shared" si="28"/>
        <v>17.5</v>
      </c>
      <c r="O773" t="s">
        <v>17</v>
      </c>
      <c r="P773">
        <v>772</v>
      </c>
    </row>
    <row r="774" spans="1:16">
      <c r="A774" s="10">
        <v>10</v>
      </c>
      <c r="B774" s="37">
        <v>9</v>
      </c>
      <c r="C774" s="5">
        <v>2011</v>
      </c>
      <c r="D774" s="9">
        <v>40796</v>
      </c>
      <c r="E774" s="30">
        <v>0</v>
      </c>
      <c r="F774" s="106">
        <v>0</v>
      </c>
      <c r="G774" s="106">
        <v>0</v>
      </c>
      <c r="H774" s="106">
        <v>0</v>
      </c>
      <c r="I774" s="106">
        <v>0</v>
      </c>
      <c r="J774" s="106">
        <v>0</v>
      </c>
      <c r="K774" s="106">
        <v>0</v>
      </c>
      <c r="L774" s="106">
        <v>0</v>
      </c>
      <c r="M774" t="s">
        <v>20</v>
      </c>
      <c r="N774" s="61">
        <f t="shared" si="28"/>
        <v>17.5</v>
      </c>
      <c r="O774" t="s">
        <v>17</v>
      </c>
      <c r="P774">
        <v>773</v>
      </c>
    </row>
    <row r="775" spans="1:16">
      <c r="A775" s="10">
        <v>20</v>
      </c>
      <c r="B775" s="37">
        <v>9</v>
      </c>
      <c r="C775" s="5">
        <v>2011</v>
      </c>
      <c r="D775" s="9">
        <v>40806</v>
      </c>
      <c r="E775" s="30">
        <v>0</v>
      </c>
      <c r="F775" s="106">
        <v>0</v>
      </c>
      <c r="G775" s="106">
        <v>0</v>
      </c>
      <c r="H775" s="106">
        <v>0</v>
      </c>
      <c r="I775" s="106">
        <v>0</v>
      </c>
      <c r="J775" s="106">
        <v>0</v>
      </c>
      <c r="K775" s="106">
        <v>0</v>
      </c>
      <c r="L775" s="106">
        <v>0</v>
      </c>
      <c r="M775" t="s">
        <v>20</v>
      </c>
      <c r="N775" s="61">
        <f t="shared" si="28"/>
        <v>17.5</v>
      </c>
      <c r="O775" t="s">
        <v>17</v>
      </c>
      <c r="P775">
        <v>774</v>
      </c>
    </row>
    <row r="776" spans="1:16">
      <c r="A776" s="10">
        <v>29</v>
      </c>
      <c r="B776" s="37">
        <v>9</v>
      </c>
      <c r="C776" s="5">
        <v>2011</v>
      </c>
      <c r="D776" s="9">
        <v>40815</v>
      </c>
      <c r="E776" s="30">
        <v>0</v>
      </c>
      <c r="F776" s="106">
        <v>0</v>
      </c>
      <c r="G776" s="106">
        <v>0</v>
      </c>
      <c r="H776" s="106">
        <v>0</v>
      </c>
      <c r="I776" s="106">
        <v>0</v>
      </c>
      <c r="J776" s="106">
        <v>0</v>
      </c>
      <c r="K776" s="106">
        <v>0</v>
      </c>
      <c r="L776" s="106">
        <v>0</v>
      </c>
      <c r="M776" t="s">
        <v>20</v>
      </c>
      <c r="N776" s="61">
        <f t="shared" si="28"/>
        <v>17.5</v>
      </c>
      <c r="O776" t="s">
        <v>17</v>
      </c>
      <c r="P776">
        <v>775</v>
      </c>
    </row>
    <row r="777" spans="1:16">
      <c r="A777" s="10">
        <v>10</v>
      </c>
      <c r="B777" s="37">
        <v>10</v>
      </c>
      <c r="C777" s="5">
        <v>2011</v>
      </c>
      <c r="D777" s="9">
        <v>40826</v>
      </c>
      <c r="E777" s="30">
        <v>0</v>
      </c>
      <c r="F777" s="106">
        <v>0</v>
      </c>
      <c r="G777" s="106">
        <v>0</v>
      </c>
      <c r="H777" s="106">
        <v>0</v>
      </c>
      <c r="I777" s="106">
        <v>0</v>
      </c>
      <c r="J777" s="106">
        <v>0</v>
      </c>
      <c r="K777" s="106">
        <v>0</v>
      </c>
      <c r="L777" s="106">
        <v>0</v>
      </c>
      <c r="M777" t="s">
        <v>20</v>
      </c>
      <c r="N777" s="61">
        <f t="shared" si="28"/>
        <v>17.5</v>
      </c>
      <c r="O777" t="s">
        <v>17</v>
      </c>
      <c r="P777">
        <v>776</v>
      </c>
    </row>
    <row r="778" spans="1:16">
      <c r="A778" s="10">
        <v>22</v>
      </c>
      <c r="B778" s="37">
        <v>10</v>
      </c>
      <c r="C778" s="5">
        <v>2011</v>
      </c>
      <c r="D778" s="9">
        <v>40838</v>
      </c>
      <c r="E778" s="30">
        <v>0</v>
      </c>
      <c r="F778" s="106">
        <v>0</v>
      </c>
      <c r="G778" s="106">
        <v>0</v>
      </c>
      <c r="H778" s="106">
        <v>1</v>
      </c>
      <c r="I778" s="106">
        <v>0</v>
      </c>
      <c r="J778" s="106">
        <v>0</v>
      </c>
      <c r="K778" s="106">
        <v>0</v>
      </c>
      <c r="L778" s="106">
        <v>0</v>
      </c>
      <c r="M778" t="s">
        <v>20</v>
      </c>
      <c r="N778" s="61">
        <f t="shared" ref="N778:N787" si="29">35/2</f>
        <v>17.5</v>
      </c>
      <c r="O778" t="s">
        <v>17</v>
      </c>
      <c r="P778">
        <v>777</v>
      </c>
    </row>
    <row r="779" spans="1:16">
      <c r="A779" s="10">
        <v>31</v>
      </c>
      <c r="B779" s="37">
        <v>10</v>
      </c>
      <c r="C779" s="5">
        <v>2011</v>
      </c>
      <c r="D779" s="9">
        <v>40847</v>
      </c>
      <c r="E779" s="30">
        <v>0</v>
      </c>
      <c r="F779" s="106">
        <v>0</v>
      </c>
      <c r="G779" s="106">
        <v>0</v>
      </c>
      <c r="H779" s="106">
        <v>0</v>
      </c>
      <c r="I779" s="106">
        <v>0</v>
      </c>
      <c r="J779" s="106">
        <v>0</v>
      </c>
      <c r="K779" s="106">
        <v>0</v>
      </c>
      <c r="L779" s="106">
        <v>0</v>
      </c>
      <c r="M779" t="s">
        <v>20</v>
      </c>
      <c r="N779" s="61">
        <f t="shared" si="29"/>
        <v>17.5</v>
      </c>
      <c r="O779" t="s">
        <v>17</v>
      </c>
      <c r="P779">
        <v>778</v>
      </c>
    </row>
    <row r="780" spans="1:16">
      <c r="A780" s="10">
        <v>14</v>
      </c>
      <c r="B780" s="37">
        <v>11</v>
      </c>
      <c r="C780" s="5">
        <v>2011</v>
      </c>
      <c r="D780" s="9">
        <v>40861</v>
      </c>
      <c r="E780" s="30">
        <v>0</v>
      </c>
      <c r="F780" s="30">
        <v>0</v>
      </c>
      <c r="G780" s="30">
        <v>0</v>
      </c>
      <c r="H780" s="30">
        <v>0</v>
      </c>
      <c r="I780" s="30">
        <v>0</v>
      </c>
      <c r="J780" s="30">
        <v>0</v>
      </c>
      <c r="K780" s="30">
        <v>0</v>
      </c>
      <c r="L780" s="30">
        <v>0</v>
      </c>
      <c r="M780" t="s">
        <v>20</v>
      </c>
      <c r="N780" s="61">
        <f t="shared" si="29"/>
        <v>17.5</v>
      </c>
      <c r="O780" t="s">
        <v>17</v>
      </c>
      <c r="P780">
        <v>779</v>
      </c>
    </row>
    <row r="781" spans="1:16">
      <c r="A781" s="10">
        <v>10</v>
      </c>
      <c r="B781" s="37">
        <v>12</v>
      </c>
      <c r="C781" s="5">
        <v>2011</v>
      </c>
      <c r="D781" s="9">
        <v>40887</v>
      </c>
      <c r="E781" s="30">
        <v>0</v>
      </c>
      <c r="F781" s="30">
        <v>0</v>
      </c>
      <c r="G781" s="30">
        <v>1</v>
      </c>
      <c r="H781" s="30">
        <v>1</v>
      </c>
      <c r="I781" s="30">
        <v>0</v>
      </c>
      <c r="J781" s="30">
        <v>0</v>
      </c>
      <c r="K781" s="30">
        <v>0</v>
      </c>
      <c r="L781" s="30">
        <v>0</v>
      </c>
      <c r="M781" t="s">
        <v>20</v>
      </c>
      <c r="N781" s="61">
        <f t="shared" si="29"/>
        <v>17.5</v>
      </c>
      <c r="O781" t="s">
        <v>17</v>
      </c>
      <c r="P781">
        <v>780</v>
      </c>
    </row>
    <row r="782" spans="1:16">
      <c r="A782" s="10">
        <v>27</v>
      </c>
      <c r="B782" s="37">
        <v>2</v>
      </c>
      <c r="C782" s="5">
        <v>2012</v>
      </c>
      <c r="D782" s="9">
        <v>40966</v>
      </c>
      <c r="E782" s="30">
        <v>5</v>
      </c>
      <c r="F782" s="30">
        <v>0</v>
      </c>
      <c r="G782" s="30">
        <v>0</v>
      </c>
      <c r="H782" s="30">
        <v>0</v>
      </c>
      <c r="I782" s="30">
        <v>0</v>
      </c>
      <c r="J782" s="30">
        <v>0</v>
      </c>
      <c r="K782" s="30">
        <v>0</v>
      </c>
      <c r="L782" s="30">
        <v>0</v>
      </c>
      <c r="M782" t="s">
        <v>20</v>
      </c>
      <c r="N782" s="61">
        <f t="shared" si="29"/>
        <v>17.5</v>
      </c>
      <c r="O782" t="s">
        <v>17</v>
      </c>
      <c r="P782">
        <v>781</v>
      </c>
    </row>
    <row r="783" spans="1:16">
      <c r="A783" s="10">
        <v>19</v>
      </c>
      <c r="B783" s="37">
        <v>3</v>
      </c>
      <c r="C783" s="5">
        <v>2012</v>
      </c>
      <c r="D783" s="9">
        <v>40987</v>
      </c>
      <c r="E783" s="30">
        <v>1</v>
      </c>
      <c r="F783" s="30">
        <v>0</v>
      </c>
      <c r="G783" s="30">
        <v>0</v>
      </c>
      <c r="H783" s="30">
        <v>0</v>
      </c>
      <c r="I783" s="30">
        <v>0</v>
      </c>
      <c r="J783" s="30">
        <v>0</v>
      </c>
      <c r="K783" s="30">
        <v>0</v>
      </c>
      <c r="L783" s="30">
        <v>0</v>
      </c>
      <c r="M783" t="s">
        <v>20</v>
      </c>
      <c r="N783" s="61">
        <f t="shared" si="29"/>
        <v>17.5</v>
      </c>
      <c r="O783" t="s">
        <v>17</v>
      </c>
      <c r="P783">
        <v>782</v>
      </c>
    </row>
    <row r="784" spans="1:16">
      <c r="A784" s="10">
        <v>2</v>
      </c>
      <c r="B784" s="37">
        <v>4</v>
      </c>
      <c r="C784" s="5">
        <v>2012</v>
      </c>
      <c r="D784" s="9">
        <v>41001</v>
      </c>
      <c r="E784" s="30">
        <v>1</v>
      </c>
      <c r="F784" s="30">
        <v>0</v>
      </c>
      <c r="G784" s="30">
        <v>0</v>
      </c>
      <c r="H784" s="30">
        <v>0</v>
      </c>
      <c r="I784" s="30">
        <v>0</v>
      </c>
      <c r="J784" s="30">
        <v>0</v>
      </c>
      <c r="K784" s="30">
        <v>0</v>
      </c>
      <c r="L784" s="30">
        <v>0</v>
      </c>
      <c r="M784" t="s">
        <v>20</v>
      </c>
      <c r="N784" s="61">
        <f t="shared" si="29"/>
        <v>17.5</v>
      </c>
      <c r="O784" t="s">
        <v>17</v>
      </c>
      <c r="P784">
        <v>783</v>
      </c>
    </row>
    <row r="785" spans="1:16">
      <c r="A785" s="10">
        <v>14</v>
      </c>
      <c r="B785" s="37">
        <v>4</v>
      </c>
      <c r="C785" s="5">
        <v>2012</v>
      </c>
      <c r="D785" s="9">
        <v>41013</v>
      </c>
      <c r="E785" s="30">
        <v>0</v>
      </c>
      <c r="F785" s="30">
        <v>0</v>
      </c>
      <c r="G785" s="30">
        <v>1</v>
      </c>
      <c r="H785" s="30">
        <v>0</v>
      </c>
      <c r="I785" s="30">
        <v>0</v>
      </c>
      <c r="J785" s="30">
        <v>0</v>
      </c>
      <c r="K785" s="30">
        <v>0</v>
      </c>
      <c r="L785" s="30">
        <v>0</v>
      </c>
      <c r="M785" t="s">
        <v>20</v>
      </c>
      <c r="N785" s="61">
        <f t="shared" si="29"/>
        <v>17.5</v>
      </c>
      <c r="O785" t="s">
        <v>17</v>
      </c>
      <c r="P785">
        <v>784</v>
      </c>
    </row>
    <row r="786" spans="1:16">
      <c r="A786" s="10">
        <v>23</v>
      </c>
      <c r="B786" s="37">
        <v>5</v>
      </c>
      <c r="C786" s="5">
        <v>2012</v>
      </c>
      <c r="D786" s="9">
        <v>41052</v>
      </c>
      <c r="E786" s="30">
        <v>5</v>
      </c>
      <c r="F786" s="30">
        <v>0</v>
      </c>
      <c r="G786" s="30">
        <v>9</v>
      </c>
      <c r="H786" s="30">
        <v>0</v>
      </c>
      <c r="I786" s="30">
        <v>0</v>
      </c>
      <c r="J786" s="30">
        <v>0</v>
      </c>
      <c r="K786" s="30">
        <v>3</v>
      </c>
      <c r="L786" s="30">
        <v>800</v>
      </c>
      <c r="M786" t="s">
        <v>20</v>
      </c>
      <c r="N786" s="61">
        <f t="shared" si="29"/>
        <v>17.5</v>
      </c>
      <c r="O786" t="s">
        <v>17</v>
      </c>
      <c r="P786">
        <v>785</v>
      </c>
    </row>
    <row r="787" spans="1:16">
      <c r="A787" s="10">
        <v>31</v>
      </c>
      <c r="B787" s="37">
        <v>5</v>
      </c>
      <c r="C787" s="5">
        <v>2012</v>
      </c>
      <c r="D787" s="9">
        <v>41060</v>
      </c>
      <c r="E787" s="30">
        <v>1</v>
      </c>
      <c r="F787" s="30">
        <v>0</v>
      </c>
      <c r="G787" s="30">
        <v>6</v>
      </c>
      <c r="H787" s="30">
        <v>0</v>
      </c>
      <c r="I787" s="30">
        <v>0</v>
      </c>
      <c r="J787" s="30">
        <v>8</v>
      </c>
      <c r="K787" s="30">
        <v>7</v>
      </c>
      <c r="L787" s="30">
        <v>270</v>
      </c>
      <c r="M787" t="s">
        <v>20</v>
      </c>
      <c r="N787" s="61">
        <f t="shared" si="29"/>
        <v>17.5</v>
      </c>
      <c r="O787" t="s">
        <v>17</v>
      </c>
      <c r="P787">
        <v>786</v>
      </c>
    </row>
    <row r="788" spans="1:16">
      <c r="A788" s="10">
        <v>10</v>
      </c>
      <c r="B788" s="37">
        <v>6</v>
      </c>
      <c r="C788" s="5">
        <v>2012</v>
      </c>
      <c r="D788" s="9">
        <v>41070</v>
      </c>
      <c r="E788" s="30">
        <v>1</v>
      </c>
      <c r="F788" s="30">
        <v>0</v>
      </c>
      <c r="G788" s="30">
        <v>4</v>
      </c>
      <c r="H788" s="30">
        <v>14</v>
      </c>
      <c r="I788" s="30">
        <v>140</v>
      </c>
      <c r="J788" s="30">
        <v>70</v>
      </c>
      <c r="K788" s="30">
        <v>14</v>
      </c>
      <c r="L788" s="30">
        <v>140</v>
      </c>
      <c r="M788" t="s">
        <v>20</v>
      </c>
      <c r="N788" s="61">
        <f t="shared" ref="N788:N797" si="30">35/2</f>
        <v>17.5</v>
      </c>
      <c r="O788" t="s">
        <v>17</v>
      </c>
      <c r="P788">
        <v>787</v>
      </c>
    </row>
    <row r="789" spans="1:16">
      <c r="A789" s="10">
        <v>20</v>
      </c>
      <c r="B789" s="37">
        <v>6</v>
      </c>
      <c r="C789" s="5">
        <v>2012</v>
      </c>
      <c r="D789" s="9">
        <v>41080</v>
      </c>
      <c r="E789" s="30">
        <v>0</v>
      </c>
      <c r="F789" s="30">
        <v>0</v>
      </c>
      <c r="G789" s="30">
        <v>0</v>
      </c>
      <c r="H789" s="30">
        <v>70</v>
      </c>
      <c r="I789" s="30">
        <v>270</v>
      </c>
      <c r="J789" s="30">
        <v>42</v>
      </c>
      <c r="K789" s="30">
        <v>0</v>
      </c>
      <c r="L789" s="30">
        <v>0</v>
      </c>
      <c r="M789" t="s">
        <v>20</v>
      </c>
      <c r="N789" s="61">
        <f t="shared" si="30"/>
        <v>17.5</v>
      </c>
      <c r="O789" t="s">
        <v>17</v>
      </c>
      <c r="P789">
        <v>788</v>
      </c>
    </row>
    <row r="790" spans="1:16">
      <c r="A790" s="10">
        <v>30</v>
      </c>
      <c r="B790" s="37">
        <v>6</v>
      </c>
      <c r="C790" s="5">
        <v>2012</v>
      </c>
      <c r="D790" s="9">
        <v>41090</v>
      </c>
      <c r="E790" s="30">
        <v>0</v>
      </c>
      <c r="F790" s="30">
        <v>0</v>
      </c>
      <c r="G790" s="30">
        <v>1</v>
      </c>
      <c r="H790" s="30">
        <v>12</v>
      </c>
      <c r="I790" s="30">
        <v>42</v>
      </c>
      <c r="J790" s="30">
        <v>14</v>
      </c>
      <c r="K790" s="30">
        <v>0</v>
      </c>
      <c r="L790" s="30">
        <v>0</v>
      </c>
      <c r="M790" t="s">
        <v>20</v>
      </c>
      <c r="N790" s="61">
        <f t="shared" si="30"/>
        <v>17.5</v>
      </c>
      <c r="O790" t="s">
        <v>17</v>
      </c>
      <c r="P790">
        <v>789</v>
      </c>
    </row>
    <row r="791" spans="1:16">
      <c r="A791" s="10">
        <v>10</v>
      </c>
      <c r="B791" s="37">
        <v>7</v>
      </c>
      <c r="C791" s="5">
        <v>2012</v>
      </c>
      <c r="D791" s="9">
        <v>41100</v>
      </c>
      <c r="E791" s="109" t="s">
        <v>18</v>
      </c>
      <c r="F791" s="109" t="s">
        <v>18</v>
      </c>
      <c r="G791" s="109" t="s">
        <v>18</v>
      </c>
      <c r="H791" s="109" t="s">
        <v>18</v>
      </c>
      <c r="I791" s="109" t="s">
        <v>18</v>
      </c>
      <c r="J791" s="109" t="s">
        <v>18</v>
      </c>
      <c r="K791" s="109" t="s">
        <v>18</v>
      </c>
      <c r="L791" s="109" t="s">
        <v>18</v>
      </c>
      <c r="M791" t="s">
        <v>20</v>
      </c>
      <c r="N791" s="61">
        <f t="shared" si="30"/>
        <v>17.5</v>
      </c>
      <c r="O791" t="s">
        <v>17</v>
      </c>
      <c r="P791">
        <v>790</v>
      </c>
    </row>
    <row r="792" spans="1:16">
      <c r="A792" s="10">
        <v>18</v>
      </c>
      <c r="B792" s="37">
        <v>7</v>
      </c>
      <c r="C792" s="5">
        <v>2012</v>
      </c>
      <c r="D792" s="9">
        <v>41108</v>
      </c>
      <c r="E792" s="109" t="s">
        <v>18</v>
      </c>
      <c r="F792" s="109" t="s">
        <v>18</v>
      </c>
      <c r="G792" s="109" t="s">
        <v>18</v>
      </c>
      <c r="H792" s="109" t="s">
        <v>18</v>
      </c>
      <c r="I792" s="109" t="s">
        <v>18</v>
      </c>
      <c r="J792" s="109" t="s">
        <v>18</v>
      </c>
      <c r="K792" s="109" t="s">
        <v>18</v>
      </c>
      <c r="L792" s="109" t="s">
        <v>18</v>
      </c>
      <c r="M792" t="s">
        <v>20</v>
      </c>
      <c r="N792" s="61">
        <f t="shared" si="30"/>
        <v>17.5</v>
      </c>
      <c r="O792" t="s">
        <v>17</v>
      </c>
      <c r="P792">
        <v>791</v>
      </c>
    </row>
    <row r="793" spans="1:16">
      <c r="A793" s="10">
        <v>30</v>
      </c>
      <c r="B793" s="37">
        <v>7</v>
      </c>
      <c r="C793" s="5">
        <v>2012</v>
      </c>
      <c r="D793" s="9">
        <v>41120</v>
      </c>
      <c r="E793" s="109" t="s">
        <v>18</v>
      </c>
      <c r="F793" s="109" t="s">
        <v>18</v>
      </c>
      <c r="G793" s="109" t="s">
        <v>18</v>
      </c>
      <c r="H793" s="109" t="s">
        <v>18</v>
      </c>
      <c r="I793" s="109" t="s">
        <v>18</v>
      </c>
      <c r="J793" s="109" t="s">
        <v>18</v>
      </c>
      <c r="K793" s="109" t="s">
        <v>18</v>
      </c>
      <c r="L793" s="109" t="s">
        <v>18</v>
      </c>
      <c r="M793" t="s">
        <v>20</v>
      </c>
      <c r="N793" s="61">
        <f t="shared" si="30"/>
        <v>17.5</v>
      </c>
      <c r="O793" t="s">
        <v>17</v>
      </c>
      <c r="P793">
        <v>792</v>
      </c>
    </row>
    <row r="794" spans="1:16">
      <c r="A794" s="10">
        <v>9</v>
      </c>
      <c r="B794" s="37">
        <v>8</v>
      </c>
      <c r="C794" s="5">
        <v>2012</v>
      </c>
      <c r="D794" s="9">
        <v>41130</v>
      </c>
      <c r="E794" s="30">
        <v>0</v>
      </c>
      <c r="F794" s="30">
        <v>0</v>
      </c>
      <c r="G794" s="30">
        <v>0</v>
      </c>
      <c r="H794" s="30">
        <v>1</v>
      </c>
      <c r="I794" s="30">
        <v>0</v>
      </c>
      <c r="J794" s="30">
        <v>0</v>
      </c>
      <c r="K794" s="30">
        <v>0</v>
      </c>
      <c r="L794" s="30">
        <v>0</v>
      </c>
      <c r="M794" t="s">
        <v>20</v>
      </c>
      <c r="N794" s="61">
        <f t="shared" si="30"/>
        <v>17.5</v>
      </c>
      <c r="O794" t="s">
        <v>17</v>
      </c>
      <c r="P794">
        <v>793</v>
      </c>
    </row>
    <row r="795" spans="1:16">
      <c r="A795" s="10">
        <v>20</v>
      </c>
      <c r="B795" s="37">
        <v>8</v>
      </c>
      <c r="C795" s="5">
        <v>2012</v>
      </c>
      <c r="D795" s="9">
        <v>41141</v>
      </c>
      <c r="E795" s="30">
        <v>0</v>
      </c>
      <c r="F795" s="30">
        <v>0</v>
      </c>
      <c r="G795" s="30">
        <v>0</v>
      </c>
      <c r="H795" s="30">
        <v>0</v>
      </c>
      <c r="I795" s="30">
        <v>0</v>
      </c>
      <c r="J795" s="30">
        <v>0</v>
      </c>
      <c r="K795" s="30">
        <v>0</v>
      </c>
      <c r="L795" s="30">
        <v>0</v>
      </c>
      <c r="M795" t="s">
        <v>20</v>
      </c>
      <c r="N795" s="61">
        <f t="shared" si="30"/>
        <v>17.5</v>
      </c>
      <c r="O795" t="s">
        <v>17</v>
      </c>
      <c r="P795">
        <v>794</v>
      </c>
    </row>
    <row r="796" spans="1:16">
      <c r="A796" s="10">
        <v>30</v>
      </c>
      <c r="B796" s="37">
        <v>8</v>
      </c>
      <c r="C796" s="5">
        <v>2012</v>
      </c>
      <c r="D796" s="9">
        <v>41151</v>
      </c>
      <c r="E796" s="30">
        <v>0</v>
      </c>
      <c r="F796" s="30">
        <v>0</v>
      </c>
      <c r="G796" s="30">
        <v>0</v>
      </c>
      <c r="H796" s="30">
        <v>0</v>
      </c>
      <c r="I796" s="30">
        <v>0</v>
      </c>
      <c r="J796" s="30">
        <v>0</v>
      </c>
      <c r="K796" s="30">
        <v>0</v>
      </c>
      <c r="L796" s="30">
        <v>0</v>
      </c>
      <c r="M796" t="s">
        <v>20</v>
      </c>
      <c r="N796" s="61">
        <f t="shared" si="30"/>
        <v>17.5</v>
      </c>
      <c r="O796" t="s">
        <v>17</v>
      </c>
      <c r="P796">
        <v>795</v>
      </c>
    </row>
    <row r="797" spans="1:16">
      <c r="A797" s="10">
        <v>10</v>
      </c>
      <c r="B797" s="37">
        <v>9</v>
      </c>
      <c r="C797" s="5">
        <v>2012</v>
      </c>
      <c r="D797" s="9">
        <v>41162</v>
      </c>
      <c r="E797" s="30">
        <v>0</v>
      </c>
      <c r="F797" s="30">
        <v>0</v>
      </c>
      <c r="G797" s="30">
        <v>0</v>
      </c>
      <c r="H797" s="30">
        <v>0</v>
      </c>
      <c r="I797" s="30">
        <v>0</v>
      </c>
      <c r="J797" s="30">
        <v>0</v>
      </c>
      <c r="K797" s="30">
        <v>0</v>
      </c>
      <c r="L797" s="30">
        <v>0</v>
      </c>
      <c r="M797" t="s">
        <v>20</v>
      </c>
      <c r="N797" s="61">
        <f t="shared" si="30"/>
        <v>17.5</v>
      </c>
      <c r="O797" t="s">
        <v>17</v>
      </c>
      <c r="P797">
        <v>796</v>
      </c>
    </row>
    <row r="798" spans="1:16">
      <c r="A798" s="10">
        <v>19</v>
      </c>
      <c r="B798" s="37">
        <v>9</v>
      </c>
      <c r="C798" s="5">
        <v>2012</v>
      </c>
      <c r="D798" s="9">
        <v>41171</v>
      </c>
      <c r="E798" s="30">
        <v>0</v>
      </c>
      <c r="F798" s="30">
        <v>0</v>
      </c>
      <c r="G798" s="30">
        <v>0</v>
      </c>
      <c r="H798" s="30">
        <v>0</v>
      </c>
      <c r="I798" s="30">
        <v>0</v>
      </c>
      <c r="J798" s="30">
        <v>0</v>
      </c>
      <c r="K798" s="30">
        <v>0</v>
      </c>
      <c r="L798" s="30">
        <v>0</v>
      </c>
      <c r="M798" t="s">
        <v>20</v>
      </c>
      <c r="N798" s="61">
        <f t="shared" ref="N798:N807" si="31">35/2</f>
        <v>17.5</v>
      </c>
      <c r="O798" t="s">
        <v>17</v>
      </c>
      <c r="P798">
        <v>797</v>
      </c>
    </row>
    <row r="799" spans="1:16">
      <c r="A799" s="10">
        <v>1</v>
      </c>
      <c r="B799" s="37">
        <v>10</v>
      </c>
      <c r="C799" s="5">
        <v>2012</v>
      </c>
      <c r="D799" s="9">
        <v>41183</v>
      </c>
      <c r="E799" s="30">
        <v>0</v>
      </c>
      <c r="F799" s="30">
        <v>0</v>
      </c>
      <c r="G799" s="30">
        <v>0</v>
      </c>
      <c r="H799" s="30">
        <v>0</v>
      </c>
      <c r="I799" s="30">
        <v>0</v>
      </c>
      <c r="J799" s="30">
        <v>0</v>
      </c>
      <c r="K799" s="30">
        <v>0</v>
      </c>
      <c r="L799" s="30">
        <v>0</v>
      </c>
      <c r="M799" t="s">
        <v>20</v>
      </c>
      <c r="N799" s="61">
        <f t="shared" si="31"/>
        <v>17.5</v>
      </c>
      <c r="O799" t="s">
        <v>17</v>
      </c>
      <c r="P799">
        <v>798</v>
      </c>
    </row>
    <row r="800" spans="1:16">
      <c r="A800" s="10">
        <v>10</v>
      </c>
      <c r="B800" s="37">
        <v>10</v>
      </c>
      <c r="C800" s="5">
        <v>2012</v>
      </c>
      <c r="D800" s="9">
        <v>41192</v>
      </c>
      <c r="E800" s="109" t="s">
        <v>18</v>
      </c>
      <c r="F800" s="109" t="s">
        <v>18</v>
      </c>
      <c r="G800" s="109" t="s">
        <v>18</v>
      </c>
      <c r="H800" s="109" t="s">
        <v>18</v>
      </c>
      <c r="I800" s="109" t="s">
        <v>18</v>
      </c>
      <c r="J800" s="109" t="s">
        <v>18</v>
      </c>
      <c r="K800" s="109" t="s">
        <v>18</v>
      </c>
      <c r="L800" s="109" t="s">
        <v>18</v>
      </c>
      <c r="M800" t="s">
        <v>20</v>
      </c>
      <c r="N800" s="61">
        <f t="shared" si="31"/>
        <v>17.5</v>
      </c>
      <c r="O800" t="s">
        <v>17</v>
      </c>
      <c r="P800">
        <v>799</v>
      </c>
    </row>
    <row r="801" spans="1:16">
      <c r="A801" s="10">
        <v>22</v>
      </c>
      <c r="B801" s="37">
        <v>10</v>
      </c>
      <c r="C801" s="5">
        <v>2012</v>
      </c>
      <c r="D801" s="9">
        <v>41204</v>
      </c>
      <c r="E801" s="30">
        <v>0</v>
      </c>
      <c r="F801" s="30">
        <v>0</v>
      </c>
      <c r="G801" s="30">
        <v>0</v>
      </c>
      <c r="H801" s="30">
        <v>0</v>
      </c>
      <c r="I801" s="30">
        <v>0</v>
      </c>
      <c r="J801" s="30">
        <v>0</v>
      </c>
      <c r="K801" s="30">
        <v>0</v>
      </c>
      <c r="L801" s="30">
        <v>0</v>
      </c>
      <c r="M801" t="s">
        <v>20</v>
      </c>
      <c r="N801" s="61">
        <f t="shared" si="31"/>
        <v>17.5</v>
      </c>
      <c r="O801" t="s">
        <v>17</v>
      </c>
      <c r="P801">
        <v>800</v>
      </c>
    </row>
    <row r="802" spans="1:16">
      <c r="A802" s="10">
        <v>30</v>
      </c>
      <c r="B802" s="37">
        <v>10</v>
      </c>
      <c r="C802" s="5">
        <v>2012</v>
      </c>
      <c r="D802" s="9">
        <v>41212</v>
      </c>
      <c r="E802" s="30">
        <v>0</v>
      </c>
      <c r="F802" s="30">
        <v>0</v>
      </c>
      <c r="G802" s="30">
        <v>0</v>
      </c>
      <c r="H802" s="30">
        <v>0</v>
      </c>
      <c r="I802" s="30">
        <v>0</v>
      </c>
      <c r="J802" s="30">
        <v>0</v>
      </c>
      <c r="K802" s="30">
        <v>0</v>
      </c>
      <c r="L802" s="30">
        <v>0</v>
      </c>
      <c r="M802" t="s">
        <v>20</v>
      </c>
      <c r="N802" s="61">
        <f t="shared" si="31"/>
        <v>17.5</v>
      </c>
      <c r="O802" t="s">
        <v>17</v>
      </c>
      <c r="P802">
        <v>801</v>
      </c>
    </row>
    <row r="803" spans="1:16">
      <c r="A803" s="10">
        <v>12</v>
      </c>
      <c r="B803" s="37">
        <v>11</v>
      </c>
      <c r="C803" s="5">
        <v>2012</v>
      </c>
      <c r="D803" s="9">
        <v>41225</v>
      </c>
      <c r="E803" s="30">
        <v>0</v>
      </c>
      <c r="F803" s="30">
        <v>0</v>
      </c>
      <c r="G803" s="30">
        <v>0</v>
      </c>
      <c r="H803" s="30">
        <v>0</v>
      </c>
      <c r="I803" s="30">
        <v>0</v>
      </c>
      <c r="J803" s="30">
        <v>0</v>
      </c>
      <c r="K803" s="30">
        <v>0</v>
      </c>
      <c r="L803" s="30">
        <v>0</v>
      </c>
      <c r="M803" t="s">
        <v>20</v>
      </c>
      <c r="N803" s="61">
        <f t="shared" si="31"/>
        <v>17.5</v>
      </c>
      <c r="O803" t="s">
        <v>17</v>
      </c>
      <c r="P803">
        <v>802</v>
      </c>
    </row>
    <row r="804" spans="1:16">
      <c r="A804" s="10">
        <v>12</v>
      </c>
      <c r="B804" s="37">
        <v>2</v>
      </c>
      <c r="C804" s="5">
        <v>2013</v>
      </c>
      <c r="D804" s="9">
        <v>41317</v>
      </c>
      <c r="E804" s="30">
        <v>3</v>
      </c>
      <c r="F804" s="30">
        <v>0</v>
      </c>
      <c r="G804" s="30">
        <v>0</v>
      </c>
      <c r="H804" s="30">
        <v>1</v>
      </c>
      <c r="I804" s="30">
        <v>0</v>
      </c>
      <c r="J804" s="30">
        <v>0</v>
      </c>
      <c r="K804" s="30">
        <v>0</v>
      </c>
      <c r="L804" s="30">
        <v>0</v>
      </c>
      <c r="M804" t="s">
        <v>20</v>
      </c>
      <c r="N804" s="61">
        <f t="shared" si="31"/>
        <v>17.5</v>
      </c>
      <c r="O804" t="s">
        <v>17</v>
      </c>
      <c r="P804">
        <v>803</v>
      </c>
    </row>
    <row r="805" spans="1:16">
      <c r="A805" s="10">
        <v>9</v>
      </c>
      <c r="B805" s="37">
        <v>3</v>
      </c>
      <c r="C805" s="5">
        <v>2013</v>
      </c>
      <c r="D805" s="9">
        <v>41342</v>
      </c>
      <c r="E805" s="30">
        <v>8</v>
      </c>
      <c r="F805" s="30">
        <v>0</v>
      </c>
      <c r="G805" s="30">
        <v>0</v>
      </c>
      <c r="H805" s="30">
        <v>1</v>
      </c>
      <c r="I805" s="30">
        <v>0</v>
      </c>
      <c r="J805" s="30">
        <v>0</v>
      </c>
      <c r="K805" s="30">
        <v>0</v>
      </c>
      <c r="L805" s="30">
        <v>0</v>
      </c>
      <c r="M805" t="s">
        <v>20</v>
      </c>
      <c r="N805" s="61">
        <f t="shared" si="31"/>
        <v>17.5</v>
      </c>
      <c r="O805" t="s">
        <v>17</v>
      </c>
      <c r="P805">
        <v>804</v>
      </c>
    </row>
    <row r="806" spans="1:16">
      <c r="A806" s="10">
        <v>12</v>
      </c>
      <c r="B806" s="37">
        <v>4</v>
      </c>
      <c r="C806" s="5">
        <v>2013</v>
      </c>
      <c r="D806" s="51">
        <v>41376</v>
      </c>
      <c r="E806" s="30">
        <v>0</v>
      </c>
      <c r="F806" s="30">
        <v>0</v>
      </c>
      <c r="G806" s="30">
        <v>0</v>
      </c>
      <c r="H806" s="30">
        <v>0</v>
      </c>
      <c r="I806" s="30">
        <v>0</v>
      </c>
      <c r="J806" s="30">
        <v>0</v>
      </c>
      <c r="K806" s="30">
        <v>0</v>
      </c>
      <c r="L806" s="30">
        <v>0</v>
      </c>
      <c r="M806" t="s">
        <v>20</v>
      </c>
      <c r="N806" s="61">
        <f t="shared" si="31"/>
        <v>17.5</v>
      </c>
      <c r="O806" t="s">
        <v>17</v>
      </c>
      <c r="P806">
        <v>805</v>
      </c>
    </row>
    <row r="807" spans="1:16">
      <c r="A807" s="10">
        <v>20</v>
      </c>
      <c r="B807" s="37">
        <v>5</v>
      </c>
      <c r="C807" s="5">
        <v>2013</v>
      </c>
      <c r="D807" s="51">
        <v>41414</v>
      </c>
      <c r="E807" s="30">
        <v>2</v>
      </c>
      <c r="F807" s="30">
        <v>0</v>
      </c>
      <c r="G807" s="30">
        <v>1</v>
      </c>
      <c r="H807" s="30">
        <v>0</v>
      </c>
      <c r="I807" s="30">
        <v>0</v>
      </c>
      <c r="J807" s="30">
        <v>0</v>
      </c>
      <c r="K807" s="30">
        <v>1</v>
      </c>
      <c r="L807" s="30">
        <v>3000</v>
      </c>
      <c r="M807" t="s">
        <v>20</v>
      </c>
      <c r="N807" s="61">
        <f t="shared" si="31"/>
        <v>17.5</v>
      </c>
      <c r="O807" t="s">
        <v>17</v>
      </c>
      <c r="P807">
        <v>806</v>
      </c>
    </row>
    <row r="808" spans="1:16">
      <c r="A808" s="10">
        <v>30</v>
      </c>
      <c r="B808" s="37">
        <v>5</v>
      </c>
      <c r="C808" s="5">
        <v>2013</v>
      </c>
      <c r="D808" s="51">
        <v>41424</v>
      </c>
      <c r="E808" s="30">
        <v>0</v>
      </c>
      <c r="F808" s="30">
        <v>0</v>
      </c>
      <c r="G808" s="30">
        <v>4</v>
      </c>
      <c r="H808" s="30">
        <v>0</v>
      </c>
      <c r="I808" s="30">
        <v>0</v>
      </c>
      <c r="J808" s="30">
        <v>0</v>
      </c>
      <c r="K808" s="30">
        <v>21</v>
      </c>
      <c r="L808" s="30">
        <v>1400</v>
      </c>
      <c r="M808" t="s">
        <v>20</v>
      </c>
      <c r="N808" s="61">
        <f t="shared" ref="N808:N817" si="32">35/2</f>
        <v>17.5</v>
      </c>
      <c r="O808" t="s">
        <v>17</v>
      </c>
      <c r="P808">
        <v>807</v>
      </c>
    </row>
    <row r="809" spans="1:16">
      <c r="A809" s="10">
        <v>10</v>
      </c>
      <c r="B809" s="37">
        <v>6</v>
      </c>
      <c r="C809" s="5">
        <v>2013</v>
      </c>
      <c r="D809" s="51">
        <v>41435</v>
      </c>
      <c r="E809" s="30">
        <v>0</v>
      </c>
      <c r="F809" s="30">
        <v>0</v>
      </c>
      <c r="G809" s="30">
        <v>1</v>
      </c>
      <c r="H809" s="30">
        <v>22</v>
      </c>
      <c r="I809" s="30">
        <v>350</v>
      </c>
      <c r="J809" s="30">
        <v>350</v>
      </c>
      <c r="K809" s="30">
        <v>700</v>
      </c>
      <c r="L809" s="30">
        <v>210</v>
      </c>
      <c r="M809" t="s">
        <v>20</v>
      </c>
      <c r="N809" s="61">
        <f t="shared" si="32"/>
        <v>17.5</v>
      </c>
      <c r="O809" t="s">
        <v>17</v>
      </c>
      <c r="P809">
        <v>808</v>
      </c>
    </row>
    <row r="810" spans="1:16">
      <c r="A810" s="10">
        <v>19</v>
      </c>
      <c r="B810" s="37">
        <v>6</v>
      </c>
      <c r="C810" s="5">
        <v>2013</v>
      </c>
      <c r="D810" s="51">
        <v>41444</v>
      </c>
      <c r="E810" s="30">
        <v>0</v>
      </c>
      <c r="F810" s="30">
        <v>0</v>
      </c>
      <c r="G810" s="30">
        <v>0</v>
      </c>
      <c r="H810" s="30">
        <v>63</v>
      </c>
      <c r="I810" s="30">
        <v>490</v>
      </c>
      <c r="J810" s="30">
        <v>350</v>
      </c>
      <c r="K810" s="30">
        <v>0</v>
      </c>
      <c r="L810" s="30">
        <v>0</v>
      </c>
      <c r="M810" t="s">
        <v>20</v>
      </c>
      <c r="N810" s="61">
        <f t="shared" si="32"/>
        <v>17.5</v>
      </c>
      <c r="O810" t="s">
        <v>17</v>
      </c>
      <c r="P810">
        <v>809</v>
      </c>
    </row>
    <row r="811" spans="1:16">
      <c r="A811" s="10">
        <v>30</v>
      </c>
      <c r="B811" s="37">
        <v>6</v>
      </c>
      <c r="C811" s="5">
        <v>2013</v>
      </c>
      <c r="D811" s="51">
        <v>41455</v>
      </c>
      <c r="E811" s="30">
        <v>0</v>
      </c>
      <c r="F811" s="30">
        <v>0</v>
      </c>
      <c r="G811" s="30">
        <v>0</v>
      </c>
      <c r="H811" s="30">
        <v>10</v>
      </c>
      <c r="I811" s="30">
        <v>38</v>
      </c>
      <c r="J811" s="30">
        <v>0</v>
      </c>
      <c r="K811" s="30">
        <v>0</v>
      </c>
      <c r="L811" s="30">
        <v>0</v>
      </c>
      <c r="M811" t="s">
        <v>20</v>
      </c>
      <c r="N811" s="61">
        <f t="shared" si="32"/>
        <v>17.5</v>
      </c>
      <c r="O811" t="s">
        <v>17</v>
      </c>
      <c r="P811">
        <v>810</v>
      </c>
    </row>
    <row r="812" spans="1:16">
      <c r="A812" s="10">
        <v>11</v>
      </c>
      <c r="B812" s="37">
        <v>7</v>
      </c>
      <c r="C812" s="5">
        <v>2013</v>
      </c>
      <c r="D812" s="51">
        <v>41466</v>
      </c>
      <c r="E812" s="30">
        <v>0</v>
      </c>
      <c r="F812" s="30">
        <v>0</v>
      </c>
      <c r="G812" s="30">
        <v>0</v>
      </c>
      <c r="H812" s="30">
        <v>10</v>
      </c>
      <c r="I812" s="30">
        <v>3</v>
      </c>
      <c r="J812" s="30">
        <v>0</v>
      </c>
      <c r="K812" s="30">
        <v>0</v>
      </c>
      <c r="L812" s="30">
        <v>0</v>
      </c>
      <c r="M812" t="s">
        <v>20</v>
      </c>
      <c r="N812" s="61">
        <f t="shared" si="32"/>
        <v>17.5</v>
      </c>
      <c r="O812" t="s">
        <v>17</v>
      </c>
      <c r="P812">
        <v>811</v>
      </c>
    </row>
    <row r="813" spans="1:16">
      <c r="A813" s="10">
        <v>20</v>
      </c>
      <c r="B813" s="37">
        <v>7</v>
      </c>
      <c r="C813" s="5">
        <v>2013</v>
      </c>
      <c r="D813" s="51">
        <v>41475</v>
      </c>
      <c r="E813" s="30">
        <v>0</v>
      </c>
      <c r="F813" s="117">
        <v>0</v>
      </c>
      <c r="G813" s="117">
        <v>1</v>
      </c>
      <c r="H813" s="117">
        <v>66</v>
      </c>
      <c r="I813" s="117">
        <v>1</v>
      </c>
      <c r="J813" s="117">
        <v>0</v>
      </c>
      <c r="K813" s="117">
        <v>0</v>
      </c>
      <c r="L813" s="117">
        <v>0</v>
      </c>
      <c r="M813" t="s">
        <v>20</v>
      </c>
      <c r="N813" s="61">
        <f t="shared" si="32"/>
        <v>17.5</v>
      </c>
      <c r="O813" t="s">
        <v>17</v>
      </c>
      <c r="P813">
        <v>812</v>
      </c>
    </row>
    <row r="814" spans="1:16">
      <c r="A814" s="10">
        <v>31</v>
      </c>
      <c r="B814" s="37">
        <v>7</v>
      </c>
      <c r="C814" s="5">
        <v>2013</v>
      </c>
      <c r="D814" s="51">
        <v>41486</v>
      </c>
      <c r="E814" s="30">
        <v>0</v>
      </c>
      <c r="F814" s="117">
        <v>0</v>
      </c>
      <c r="G814" s="117">
        <v>0</v>
      </c>
      <c r="H814" s="117">
        <v>7</v>
      </c>
      <c r="I814" s="117">
        <v>0</v>
      </c>
      <c r="J814" s="117">
        <v>0</v>
      </c>
      <c r="K814" s="117">
        <v>0</v>
      </c>
      <c r="L814" s="117">
        <v>0</v>
      </c>
      <c r="M814" t="s">
        <v>20</v>
      </c>
      <c r="N814" s="61">
        <f t="shared" si="32"/>
        <v>17.5</v>
      </c>
      <c r="O814" t="s">
        <v>17</v>
      </c>
      <c r="P814">
        <v>813</v>
      </c>
    </row>
    <row r="815" spans="1:16">
      <c r="A815" s="10">
        <v>10</v>
      </c>
      <c r="B815" s="37">
        <v>8</v>
      </c>
      <c r="C815" s="5">
        <v>2013</v>
      </c>
      <c r="D815" s="51">
        <v>41496</v>
      </c>
      <c r="E815" s="30">
        <v>0</v>
      </c>
      <c r="F815" s="30">
        <v>0</v>
      </c>
      <c r="G815" s="30">
        <v>0</v>
      </c>
      <c r="H815" s="30">
        <v>0</v>
      </c>
      <c r="I815" s="30">
        <v>0</v>
      </c>
      <c r="J815" s="30">
        <v>0</v>
      </c>
      <c r="K815" s="30">
        <v>0</v>
      </c>
      <c r="L815" s="30">
        <v>0</v>
      </c>
      <c r="M815" t="s">
        <v>20</v>
      </c>
      <c r="N815" s="61">
        <f t="shared" si="32"/>
        <v>17.5</v>
      </c>
      <c r="O815" t="s">
        <v>17</v>
      </c>
      <c r="P815">
        <v>814</v>
      </c>
    </row>
    <row r="816" spans="1:16">
      <c r="A816" s="10">
        <v>20</v>
      </c>
      <c r="B816" s="37">
        <v>8</v>
      </c>
      <c r="C816" s="5">
        <v>2013</v>
      </c>
      <c r="D816" s="51">
        <v>41506</v>
      </c>
      <c r="E816" s="30">
        <v>0</v>
      </c>
      <c r="F816" s="117">
        <v>0</v>
      </c>
      <c r="G816" s="117">
        <v>0</v>
      </c>
      <c r="H816" s="117">
        <v>0</v>
      </c>
      <c r="I816" s="117">
        <v>0</v>
      </c>
      <c r="J816" s="117">
        <v>0</v>
      </c>
      <c r="K816" s="117">
        <v>0</v>
      </c>
      <c r="L816" s="117">
        <v>0</v>
      </c>
      <c r="M816" t="s">
        <v>20</v>
      </c>
      <c r="N816" s="61">
        <f t="shared" si="32"/>
        <v>17.5</v>
      </c>
      <c r="O816" t="s">
        <v>17</v>
      </c>
      <c r="P816">
        <v>815</v>
      </c>
    </row>
    <row r="817" spans="1:16">
      <c r="A817" s="10">
        <v>31</v>
      </c>
      <c r="B817" s="37">
        <v>8</v>
      </c>
      <c r="C817" s="5">
        <v>2013</v>
      </c>
      <c r="D817" s="51">
        <v>41517</v>
      </c>
      <c r="E817" s="30">
        <v>0</v>
      </c>
      <c r="F817" s="30">
        <v>0</v>
      </c>
      <c r="G817" s="30">
        <v>0</v>
      </c>
      <c r="H817" s="30">
        <v>1</v>
      </c>
      <c r="I817" s="30">
        <v>0</v>
      </c>
      <c r="J817" s="30">
        <v>0</v>
      </c>
      <c r="K817" s="30">
        <v>0</v>
      </c>
      <c r="L817" s="30">
        <v>0</v>
      </c>
      <c r="M817" t="s">
        <v>20</v>
      </c>
      <c r="N817" s="61">
        <f t="shared" si="32"/>
        <v>17.5</v>
      </c>
      <c r="O817" t="s">
        <v>17</v>
      </c>
      <c r="P817">
        <v>816</v>
      </c>
    </row>
    <row r="818" spans="1:16">
      <c r="A818" s="10">
        <v>10</v>
      </c>
      <c r="B818" s="37">
        <v>9</v>
      </c>
      <c r="C818" s="5">
        <v>2013</v>
      </c>
      <c r="D818" s="51">
        <v>41527</v>
      </c>
      <c r="E818" s="30">
        <v>0</v>
      </c>
      <c r="F818" s="30">
        <v>0</v>
      </c>
      <c r="G818" s="30">
        <v>0</v>
      </c>
      <c r="H818" s="30">
        <v>26</v>
      </c>
      <c r="I818" s="30">
        <v>0</v>
      </c>
      <c r="J818" s="30">
        <v>0</v>
      </c>
      <c r="K818" s="30">
        <v>0</v>
      </c>
      <c r="L818" s="30">
        <v>0</v>
      </c>
      <c r="M818" t="s">
        <v>20</v>
      </c>
      <c r="N818" s="61">
        <f t="shared" ref="N818:N827" si="33">35/2</f>
        <v>17.5</v>
      </c>
      <c r="O818" t="s">
        <v>17</v>
      </c>
      <c r="P818">
        <v>817</v>
      </c>
    </row>
    <row r="819" spans="1:16">
      <c r="A819" s="10">
        <v>19</v>
      </c>
      <c r="B819" s="37">
        <v>9</v>
      </c>
      <c r="C819" s="5">
        <v>2013</v>
      </c>
      <c r="D819" s="51">
        <v>41536</v>
      </c>
      <c r="E819" s="30">
        <v>0</v>
      </c>
      <c r="F819" s="30">
        <v>0</v>
      </c>
      <c r="G819" s="30">
        <v>0</v>
      </c>
      <c r="H819" s="30">
        <v>14</v>
      </c>
      <c r="I819" s="30">
        <v>0</v>
      </c>
      <c r="J819" s="30">
        <v>0</v>
      </c>
      <c r="K819" s="30">
        <v>0</v>
      </c>
      <c r="L819" s="30">
        <v>0</v>
      </c>
      <c r="M819" t="s">
        <v>20</v>
      </c>
      <c r="N819" s="61">
        <f t="shared" si="33"/>
        <v>17.5</v>
      </c>
      <c r="O819" t="s">
        <v>17</v>
      </c>
      <c r="P819">
        <v>818</v>
      </c>
    </row>
    <row r="820" spans="1:16">
      <c r="A820" s="10">
        <v>1</v>
      </c>
      <c r="B820" s="37">
        <v>10</v>
      </c>
      <c r="C820" s="5">
        <v>2013</v>
      </c>
      <c r="D820" s="51">
        <v>41548</v>
      </c>
      <c r="E820" s="30">
        <v>0</v>
      </c>
      <c r="F820" s="30">
        <v>0</v>
      </c>
      <c r="G820" s="30">
        <v>0</v>
      </c>
      <c r="H820" s="30">
        <v>0</v>
      </c>
      <c r="I820" s="30">
        <v>0</v>
      </c>
      <c r="J820" s="30">
        <v>0</v>
      </c>
      <c r="K820" s="30">
        <v>0</v>
      </c>
      <c r="L820" s="30">
        <v>0</v>
      </c>
      <c r="M820" t="s">
        <v>20</v>
      </c>
      <c r="N820" s="61">
        <f t="shared" si="33"/>
        <v>17.5</v>
      </c>
      <c r="O820" t="s">
        <v>17</v>
      </c>
      <c r="P820">
        <v>819</v>
      </c>
    </row>
    <row r="821" spans="1:16">
      <c r="A821" s="10">
        <v>9</v>
      </c>
      <c r="B821" s="37">
        <v>10</v>
      </c>
      <c r="C821" s="5">
        <v>2013</v>
      </c>
      <c r="D821" s="51">
        <v>41556</v>
      </c>
      <c r="E821" s="30">
        <v>0</v>
      </c>
      <c r="F821" s="117">
        <v>0</v>
      </c>
      <c r="G821" s="117">
        <v>0</v>
      </c>
      <c r="H821" s="117">
        <v>0</v>
      </c>
      <c r="I821" s="117">
        <v>0</v>
      </c>
      <c r="J821" s="117">
        <v>0</v>
      </c>
      <c r="K821" s="117">
        <v>0</v>
      </c>
      <c r="L821" s="117">
        <v>0</v>
      </c>
      <c r="M821" t="s">
        <v>20</v>
      </c>
      <c r="N821" s="61">
        <f t="shared" si="33"/>
        <v>17.5</v>
      </c>
      <c r="O821" t="s">
        <v>17</v>
      </c>
      <c r="P821">
        <v>820</v>
      </c>
    </row>
    <row r="822" spans="1:16">
      <c r="A822" s="10">
        <v>21</v>
      </c>
      <c r="B822" s="37">
        <v>10</v>
      </c>
      <c r="C822" s="5">
        <v>2013</v>
      </c>
      <c r="D822" s="51">
        <v>41568</v>
      </c>
      <c r="E822" s="30">
        <v>0</v>
      </c>
      <c r="F822" s="117">
        <v>0</v>
      </c>
      <c r="G822" s="117">
        <v>0</v>
      </c>
      <c r="H822" s="117">
        <v>0</v>
      </c>
      <c r="I822" s="117">
        <v>0</v>
      </c>
      <c r="J822" s="117">
        <v>0</v>
      </c>
      <c r="K822" s="117">
        <v>0</v>
      </c>
      <c r="L822" s="117">
        <v>0</v>
      </c>
      <c r="M822" t="s">
        <v>20</v>
      </c>
      <c r="N822" s="61">
        <f t="shared" si="33"/>
        <v>17.5</v>
      </c>
      <c r="O822" t="s">
        <v>17</v>
      </c>
      <c r="P822">
        <v>821</v>
      </c>
    </row>
    <row r="823" spans="1:16">
      <c r="A823" s="10">
        <v>29</v>
      </c>
      <c r="B823" s="37">
        <v>10</v>
      </c>
      <c r="C823" s="5">
        <v>2013</v>
      </c>
      <c r="D823" s="51">
        <v>41576</v>
      </c>
      <c r="E823" s="30">
        <v>0</v>
      </c>
      <c r="F823" s="117">
        <v>0</v>
      </c>
      <c r="G823" s="117">
        <v>0</v>
      </c>
      <c r="H823" s="117">
        <v>0</v>
      </c>
      <c r="I823" s="117">
        <v>0</v>
      </c>
      <c r="J823" s="117">
        <v>0</v>
      </c>
      <c r="K823" s="117">
        <v>0</v>
      </c>
      <c r="L823" s="117">
        <v>0</v>
      </c>
      <c r="M823" t="s">
        <v>20</v>
      </c>
      <c r="N823" s="61">
        <f t="shared" si="33"/>
        <v>17.5</v>
      </c>
      <c r="O823" t="s">
        <v>17</v>
      </c>
      <c r="P823">
        <v>822</v>
      </c>
    </row>
    <row r="824" spans="1:16">
      <c r="A824" s="10">
        <v>9</v>
      </c>
      <c r="B824" s="37">
        <v>11</v>
      </c>
      <c r="C824" s="5">
        <v>2013</v>
      </c>
      <c r="D824" s="51">
        <v>41587</v>
      </c>
      <c r="E824" s="30">
        <v>0</v>
      </c>
      <c r="F824" s="117">
        <v>0</v>
      </c>
      <c r="G824" s="117">
        <v>0</v>
      </c>
      <c r="H824" s="117">
        <v>0</v>
      </c>
      <c r="I824" s="117">
        <v>0</v>
      </c>
      <c r="J824" s="117">
        <v>0</v>
      </c>
      <c r="K824" s="117">
        <v>0</v>
      </c>
      <c r="L824" s="117">
        <v>0</v>
      </c>
      <c r="M824" t="s">
        <v>20</v>
      </c>
      <c r="N824" s="61">
        <f t="shared" si="33"/>
        <v>17.5</v>
      </c>
      <c r="O824" t="s">
        <v>17</v>
      </c>
      <c r="P824">
        <v>823</v>
      </c>
    </row>
    <row r="825" spans="1:16">
      <c r="A825" s="10">
        <v>8</v>
      </c>
      <c r="B825" s="37">
        <v>2</v>
      </c>
      <c r="C825" s="5">
        <v>2014</v>
      </c>
      <c r="D825" s="51">
        <v>41678</v>
      </c>
      <c r="E825" s="30">
        <v>3</v>
      </c>
      <c r="F825" s="117">
        <v>0</v>
      </c>
      <c r="G825" s="117">
        <v>0</v>
      </c>
      <c r="H825" s="117">
        <v>1</v>
      </c>
      <c r="I825" s="117">
        <v>0</v>
      </c>
      <c r="J825" s="117">
        <v>0</v>
      </c>
      <c r="K825" s="117">
        <v>0</v>
      </c>
      <c r="L825" s="117">
        <v>0</v>
      </c>
      <c r="M825" t="s">
        <v>20</v>
      </c>
      <c r="N825" s="61">
        <f t="shared" si="33"/>
        <v>17.5</v>
      </c>
      <c r="O825" t="s">
        <v>17</v>
      </c>
      <c r="P825">
        <v>824</v>
      </c>
    </row>
    <row r="826" spans="1:16">
      <c r="A826" s="10">
        <v>14</v>
      </c>
      <c r="B826" s="37">
        <v>3</v>
      </c>
      <c r="C826" s="5">
        <v>2014</v>
      </c>
      <c r="D826" s="51">
        <v>41712</v>
      </c>
      <c r="E826" s="30">
        <v>0</v>
      </c>
      <c r="F826" s="117">
        <v>0</v>
      </c>
      <c r="G826" s="117">
        <v>0</v>
      </c>
      <c r="H826" s="117">
        <v>1</v>
      </c>
      <c r="I826" s="117">
        <v>0</v>
      </c>
      <c r="J826" s="117">
        <v>0</v>
      </c>
      <c r="K826" s="117">
        <v>0</v>
      </c>
      <c r="L826" s="117">
        <v>0</v>
      </c>
      <c r="M826" t="s">
        <v>20</v>
      </c>
      <c r="N826" s="61">
        <f t="shared" si="33"/>
        <v>17.5</v>
      </c>
      <c r="O826" t="s">
        <v>17</v>
      </c>
      <c r="P826">
        <v>825</v>
      </c>
    </row>
    <row r="827" spans="1:16">
      <c r="A827" s="10">
        <v>5</v>
      </c>
      <c r="B827" s="37">
        <v>4</v>
      </c>
      <c r="C827" s="5">
        <v>2014</v>
      </c>
      <c r="D827" s="51">
        <v>41734</v>
      </c>
      <c r="E827" s="30">
        <v>0</v>
      </c>
      <c r="F827" s="117">
        <v>0</v>
      </c>
      <c r="G827" s="117">
        <v>0</v>
      </c>
      <c r="H827" s="117">
        <v>0</v>
      </c>
      <c r="I827" s="117">
        <v>0</v>
      </c>
      <c r="J827" s="117">
        <v>0</v>
      </c>
      <c r="K827" s="117">
        <v>0</v>
      </c>
      <c r="L827" s="117">
        <v>0</v>
      </c>
      <c r="M827" t="s">
        <v>20</v>
      </c>
      <c r="N827" s="61">
        <f t="shared" si="33"/>
        <v>17.5</v>
      </c>
      <c r="O827" t="s">
        <v>17</v>
      </c>
      <c r="P827">
        <v>826</v>
      </c>
    </row>
    <row r="828" spans="1:16">
      <c r="A828" s="10">
        <v>28</v>
      </c>
      <c r="B828" s="37">
        <v>5</v>
      </c>
      <c r="C828" s="5">
        <v>2014</v>
      </c>
      <c r="D828" s="51">
        <v>41787</v>
      </c>
      <c r="E828" s="30">
        <v>1</v>
      </c>
      <c r="F828" s="117">
        <v>0</v>
      </c>
      <c r="G828" s="117">
        <v>2</v>
      </c>
      <c r="H828" s="117">
        <v>0</v>
      </c>
      <c r="I828" s="117">
        <v>0</v>
      </c>
      <c r="J828" s="117">
        <v>0</v>
      </c>
      <c r="K828" s="117">
        <v>4</v>
      </c>
      <c r="L828" s="117">
        <v>280</v>
      </c>
      <c r="M828" t="s">
        <v>20</v>
      </c>
      <c r="N828" s="61">
        <f t="shared" ref="N828:N837" si="34">35/2</f>
        <v>17.5</v>
      </c>
      <c r="O828" t="s">
        <v>17</v>
      </c>
      <c r="P828">
        <v>827</v>
      </c>
    </row>
    <row r="829" spans="1:16">
      <c r="A829" s="10">
        <v>10</v>
      </c>
      <c r="B829" s="37">
        <v>6</v>
      </c>
      <c r="C829" s="5">
        <v>2014</v>
      </c>
      <c r="D829" s="51">
        <v>41800</v>
      </c>
      <c r="E829" s="30">
        <v>0</v>
      </c>
      <c r="F829" s="117">
        <v>0</v>
      </c>
      <c r="G829" s="117">
        <v>0</v>
      </c>
      <c r="H829" s="117">
        <v>0</v>
      </c>
      <c r="I829" s="117">
        <v>14</v>
      </c>
      <c r="J829" s="117">
        <v>140</v>
      </c>
      <c r="K829" s="117">
        <v>140</v>
      </c>
      <c r="L829" s="117">
        <v>350</v>
      </c>
      <c r="M829" t="s">
        <v>20</v>
      </c>
      <c r="N829" s="61">
        <f t="shared" si="34"/>
        <v>17.5</v>
      </c>
      <c r="O829" t="s">
        <v>17</v>
      </c>
      <c r="P829">
        <v>828</v>
      </c>
    </row>
    <row r="830" spans="1:16">
      <c r="A830" s="10">
        <v>19</v>
      </c>
      <c r="B830" s="37">
        <v>6</v>
      </c>
      <c r="C830" s="5">
        <v>2014</v>
      </c>
      <c r="D830" s="51">
        <v>41809</v>
      </c>
      <c r="E830" s="30">
        <v>0</v>
      </c>
      <c r="F830" s="117">
        <v>0</v>
      </c>
      <c r="G830" s="117">
        <v>0</v>
      </c>
      <c r="H830" s="117">
        <v>0</v>
      </c>
      <c r="I830" s="117">
        <v>28</v>
      </c>
      <c r="J830" s="117">
        <v>14</v>
      </c>
      <c r="K830" s="117">
        <v>7</v>
      </c>
      <c r="L830" s="117">
        <v>0</v>
      </c>
      <c r="M830" t="s">
        <v>20</v>
      </c>
      <c r="N830" s="61">
        <f t="shared" si="34"/>
        <v>17.5</v>
      </c>
      <c r="O830" t="s">
        <v>17</v>
      </c>
      <c r="P830">
        <v>829</v>
      </c>
    </row>
    <row r="831" spans="1:16">
      <c r="A831" s="10">
        <v>30</v>
      </c>
      <c r="B831" s="37">
        <v>6</v>
      </c>
      <c r="C831" s="5">
        <v>2014</v>
      </c>
      <c r="D831" s="51">
        <v>41820</v>
      </c>
      <c r="E831" s="30">
        <v>5</v>
      </c>
      <c r="F831" s="117">
        <v>0</v>
      </c>
      <c r="G831" s="117">
        <v>0</v>
      </c>
      <c r="H831" s="117">
        <v>28</v>
      </c>
      <c r="I831" s="117">
        <v>210</v>
      </c>
      <c r="J831" s="117">
        <v>14</v>
      </c>
      <c r="K831" s="117">
        <v>0</v>
      </c>
      <c r="L831" s="117">
        <v>0</v>
      </c>
      <c r="M831" t="s">
        <v>20</v>
      </c>
      <c r="N831" s="61">
        <f t="shared" si="34"/>
        <v>17.5</v>
      </c>
      <c r="O831" t="s">
        <v>17</v>
      </c>
      <c r="P831">
        <v>830</v>
      </c>
    </row>
    <row r="832" spans="1:16">
      <c r="A832" s="10">
        <v>12</v>
      </c>
      <c r="B832" s="37">
        <v>7</v>
      </c>
      <c r="C832" s="5">
        <v>2014</v>
      </c>
      <c r="D832" s="51">
        <v>41832</v>
      </c>
      <c r="E832" s="30">
        <v>0</v>
      </c>
      <c r="F832" s="117">
        <v>0</v>
      </c>
      <c r="G832" s="117">
        <v>1</v>
      </c>
      <c r="H832" s="117">
        <v>28</v>
      </c>
      <c r="I832" s="117">
        <v>7</v>
      </c>
      <c r="J832" s="117">
        <v>0</v>
      </c>
      <c r="K832" s="117">
        <v>0</v>
      </c>
      <c r="L832" s="117">
        <v>0</v>
      </c>
      <c r="M832" t="s">
        <v>20</v>
      </c>
      <c r="N832" s="61">
        <f t="shared" si="34"/>
        <v>17.5</v>
      </c>
      <c r="O832" t="s">
        <v>17</v>
      </c>
      <c r="P832">
        <v>831</v>
      </c>
    </row>
    <row r="833" spans="1:16">
      <c r="A833" s="10">
        <v>21</v>
      </c>
      <c r="B833" s="37">
        <v>7</v>
      </c>
      <c r="C833" s="5">
        <v>2014</v>
      </c>
      <c r="D833" s="51">
        <v>41841</v>
      </c>
      <c r="E833" s="30">
        <v>0</v>
      </c>
      <c r="F833" s="117">
        <v>0</v>
      </c>
      <c r="G833" s="117">
        <v>0</v>
      </c>
      <c r="H833" s="117">
        <v>4</v>
      </c>
      <c r="I833" s="117">
        <v>1</v>
      </c>
      <c r="J833" s="117">
        <v>0</v>
      </c>
      <c r="K833" s="117">
        <v>0</v>
      </c>
      <c r="L833" s="117">
        <v>0</v>
      </c>
      <c r="M833" t="s">
        <v>20</v>
      </c>
      <c r="N833" s="61">
        <f t="shared" si="34"/>
        <v>17.5</v>
      </c>
      <c r="O833" t="s">
        <v>17</v>
      </c>
      <c r="P833">
        <v>832</v>
      </c>
    </row>
    <row r="834" spans="1:16">
      <c r="A834" s="10">
        <v>30</v>
      </c>
      <c r="B834" s="37">
        <v>7</v>
      </c>
      <c r="C834" s="5">
        <v>2014</v>
      </c>
      <c r="D834" s="51">
        <v>41850</v>
      </c>
      <c r="E834" s="30">
        <v>0</v>
      </c>
      <c r="F834" s="117">
        <v>0</v>
      </c>
      <c r="G834" s="117">
        <v>0</v>
      </c>
      <c r="H834" s="117">
        <v>0</v>
      </c>
      <c r="I834" s="117">
        <v>0</v>
      </c>
      <c r="J834" s="117">
        <v>0</v>
      </c>
      <c r="K834" s="117">
        <v>0</v>
      </c>
      <c r="L834" s="117">
        <v>0</v>
      </c>
      <c r="M834" t="s">
        <v>20</v>
      </c>
      <c r="N834" s="61">
        <f t="shared" si="34"/>
        <v>17.5</v>
      </c>
      <c r="O834" t="s">
        <v>17</v>
      </c>
      <c r="P834">
        <v>833</v>
      </c>
    </row>
    <row r="835" spans="1:16">
      <c r="A835" s="10">
        <v>12</v>
      </c>
      <c r="B835" s="37">
        <v>8</v>
      </c>
      <c r="C835" s="5">
        <v>2014</v>
      </c>
      <c r="D835" s="51">
        <v>41863</v>
      </c>
      <c r="E835" s="30">
        <v>0</v>
      </c>
      <c r="F835" s="117">
        <v>0</v>
      </c>
      <c r="G835" s="117">
        <v>0</v>
      </c>
      <c r="H835" s="117">
        <v>0</v>
      </c>
      <c r="I835" s="117">
        <v>0</v>
      </c>
      <c r="J835" s="117">
        <v>0</v>
      </c>
      <c r="K835" s="117">
        <v>0</v>
      </c>
      <c r="L835" s="117">
        <v>0</v>
      </c>
      <c r="M835" t="s">
        <v>20</v>
      </c>
      <c r="N835" s="61">
        <f t="shared" si="34"/>
        <v>17.5</v>
      </c>
      <c r="O835" t="s">
        <v>17</v>
      </c>
      <c r="P835">
        <v>834</v>
      </c>
    </row>
    <row r="836" spans="1:16">
      <c r="A836" s="10">
        <v>20</v>
      </c>
      <c r="B836" s="37">
        <v>8</v>
      </c>
      <c r="C836" s="5">
        <v>2014</v>
      </c>
      <c r="D836" s="51">
        <v>41871</v>
      </c>
      <c r="E836" s="30">
        <v>0</v>
      </c>
      <c r="F836" s="30">
        <v>0</v>
      </c>
      <c r="G836" s="30">
        <v>0</v>
      </c>
      <c r="H836" s="30">
        <v>1</v>
      </c>
      <c r="I836" s="30">
        <v>0</v>
      </c>
      <c r="J836" s="30">
        <v>0</v>
      </c>
      <c r="K836" s="30">
        <v>0</v>
      </c>
      <c r="L836" s="30">
        <v>0</v>
      </c>
      <c r="M836" t="s">
        <v>20</v>
      </c>
      <c r="N836" s="61">
        <f t="shared" si="34"/>
        <v>17.5</v>
      </c>
      <c r="O836" t="s">
        <v>17</v>
      </c>
      <c r="P836">
        <v>835</v>
      </c>
    </row>
    <row r="837" spans="1:16">
      <c r="A837" s="10">
        <v>31</v>
      </c>
      <c r="B837" s="37">
        <v>8</v>
      </c>
      <c r="C837" s="5">
        <v>2014</v>
      </c>
      <c r="D837" s="51">
        <v>41882</v>
      </c>
      <c r="E837" s="30">
        <v>0</v>
      </c>
      <c r="F837" s="117">
        <v>0</v>
      </c>
      <c r="G837" s="117">
        <v>0</v>
      </c>
      <c r="H837" s="117">
        <v>0</v>
      </c>
      <c r="I837" s="117">
        <v>0</v>
      </c>
      <c r="J837" s="117">
        <v>0</v>
      </c>
      <c r="K837" s="117">
        <v>0</v>
      </c>
      <c r="L837" s="117">
        <v>0</v>
      </c>
      <c r="M837" t="s">
        <v>20</v>
      </c>
      <c r="N837" s="61">
        <f t="shared" si="34"/>
        <v>17.5</v>
      </c>
      <c r="O837" t="s">
        <v>17</v>
      </c>
      <c r="P837">
        <v>836</v>
      </c>
    </row>
    <row r="838" spans="1:16">
      <c r="A838" s="10">
        <v>10</v>
      </c>
      <c r="B838" s="37">
        <v>9</v>
      </c>
      <c r="C838" s="5">
        <v>2014</v>
      </c>
      <c r="D838" s="51">
        <v>41892</v>
      </c>
      <c r="E838" s="30">
        <v>0</v>
      </c>
      <c r="F838" s="117">
        <v>0</v>
      </c>
      <c r="G838" s="117">
        <v>0</v>
      </c>
      <c r="H838" s="117">
        <v>0</v>
      </c>
      <c r="I838" s="117">
        <v>0</v>
      </c>
      <c r="J838" s="117">
        <v>0</v>
      </c>
      <c r="K838" s="117">
        <v>0</v>
      </c>
      <c r="L838" s="117">
        <v>0</v>
      </c>
      <c r="M838" t="s">
        <v>20</v>
      </c>
      <c r="N838" s="61">
        <f t="shared" ref="N838:N847" si="35">35/2</f>
        <v>17.5</v>
      </c>
      <c r="O838" t="s">
        <v>17</v>
      </c>
      <c r="P838">
        <v>837</v>
      </c>
    </row>
    <row r="839" spans="1:16">
      <c r="A839" s="10">
        <v>20</v>
      </c>
      <c r="B839" s="37">
        <v>9</v>
      </c>
      <c r="C839" s="5">
        <v>2014</v>
      </c>
      <c r="D839" s="51">
        <v>41902</v>
      </c>
      <c r="E839" s="30">
        <v>0</v>
      </c>
      <c r="F839" s="30">
        <v>0</v>
      </c>
      <c r="G839" s="117">
        <v>0</v>
      </c>
      <c r="H839" s="117">
        <v>0</v>
      </c>
      <c r="I839" s="117">
        <v>0</v>
      </c>
      <c r="J839" s="117">
        <v>0</v>
      </c>
      <c r="K839" s="117">
        <v>0</v>
      </c>
      <c r="L839" s="117">
        <v>0</v>
      </c>
      <c r="M839" t="s">
        <v>20</v>
      </c>
      <c r="N839" s="61">
        <f t="shared" si="35"/>
        <v>17.5</v>
      </c>
      <c r="O839" t="s">
        <v>17</v>
      </c>
      <c r="P839">
        <v>838</v>
      </c>
    </row>
    <row r="840" spans="1:16">
      <c r="A840" s="10">
        <v>29</v>
      </c>
      <c r="B840" s="37">
        <v>9</v>
      </c>
      <c r="C840" s="5">
        <v>2014</v>
      </c>
      <c r="D840" s="51">
        <v>41911</v>
      </c>
      <c r="E840" s="30">
        <v>0</v>
      </c>
      <c r="F840" s="117">
        <v>0</v>
      </c>
      <c r="G840" s="117">
        <v>0</v>
      </c>
      <c r="H840" s="117">
        <v>0</v>
      </c>
      <c r="I840" s="117">
        <v>0</v>
      </c>
      <c r="J840" s="117">
        <v>0</v>
      </c>
      <c r="K840" s="117">
        <v>0</v>
      </c>
      <c r="L840" s="117">
        <v>0</v>
      </c>
      <c r="M840" t="s">
        <v>20</v>
      </c>
      <c r="N840" s="61">
        <f t="shared" si="35"/>
        <v>17.5</v>
      </c>
      <c r="O840" t="s">
        <v>17</v>
      </c>
      <c r="P840">
        <v>839</v>
      </c>
    </row>
    <row r="841" spans="1:16">
      <c r="A841" s="10">
        <v>9</v>
      </c>
      <c r="B841" s="37">
        <v>10</v>
      </c>
      <c r="C841" s="5">
        <v>2014</v>
      </c>
      <c r="D841" s="51">
        <v>41921</v>
      </c>
      <c r="E841" s="30">
        <v>0</v>
      </c>
      <c r="F841" s="117">
        <v>0</v>
      </c>
      <c r="G841" s="117">
        <v>0</v>
      </c>
      <c r="H841" s="117">
        <v>0</v>
      </c>
      <c r="I841" s="117">
        <v>0</v>
      </c>
      <c r="J841" s="117">
        <v>0</v>
      </c>
      <c r="K841" s="117">
        <v>0</v>
      </c>
      <c r="L841" s="117">
        <v>0</v>
      </c>
      <c r="M841" t="s">
        <v>20</v>
      </c>
      <c r="N841" s="61">
        <f t="shared" si="35"/>
        <v>17.5</v>
      </c>
      <c r="O841" t="s">
        <v>17</v>
      </c>
      <c r="P841">
        <v>840</v>
      </c>
    </row>
    <row r="842" spans="1:16">
      <c r="A842" s="10">
        <v>20</v>
      </c>
      <c r="B842" s="37">
        <v>10</v>
      </c>
      <c r="C842" s="5">
        <v>2014</v>
      </c>
      <c r="D842" s="51">
        <v>41932</v>
      </c>
      <c r="E842" s="30">
        <v>0</v>
      </c>
      <c r="F842" s="117">
        <v>0</v>
      </c>
      <c r="G842" s="117">
        <v>0</v>
      </c>
      <c r="H842" s="117">
        <v>0</v>
      </c>
      <c r="I842" s="117">
        <v>0</v>
      </c>
      <c r="J842" s="117">
        <v>0</v>
      </c>
      <c r="K842" s="117">
        <v>0</v>
      </c>
      <c r="L842" s="117">
        <v>0</v>
      </c>
      <c r="M842" t="s">
        <v>20</v>
      </c>
      <c r="N842" s="61">
        <f t="shared" si="35"/>
        <v>17.5</v>
      </c>
      <c r="O842" t="s">
        <v>17</v>
      </c>
      <c r="P842">
        <v>841</v>
      </c>
    </row>
    <row r="843" spans="1:16">
      <c r="A843" s="10">
        <v>29</v>
      </c>
      <c r="B843" s="37">
        <v>10</v>
      </c>
      <c r="C843" s="5">
        <v>2014</v>
      </c>
      <c r="D843" s="51">
        <v>41941</v>
      </c>
      <c r="E843" s="30">
        <v>0</v>
      </c>
      <c r="F843" s="117">
        <v>0</v>
      </c>
      <c r="G843" s="117">
        <v>0</v>
      </c>
      <c r="H843" s="117">
        <v>0</v>
      </c>
      <c r="I843" s="117">
        <v>0</v>
      </c>
      <c r="J843" s="117">
        <v>0</v>
      </c>
      <c r="K843" s="117">
        <v>0</v>
      </c>
      <c r="L843" s="117">
        <v>0</v>
      </c>
      <c r="M843" t="s">
        <v>20</v>
      </c>
      <c r="N843" s="61">
        <f t="shared" si="35"/>
        <v>17.5</v>
      </c>
      <c r="O843" t="s">
        <v>17</v>
      </c>
      <c r="P843">
        <v>842</v>
      </c>
    </row>
    <row r="844" spans="1:16">
      <c r="A844" s="10">
        <v>16</v>
      </c>
      <c r="B844" s="37">
        <v>11</v>
      </c>
      <c r="C844" s="5">
        <v>2014</v>
      </c>
      <c r="D844" s="51">
        <v>41959</v>
      </c>
      <c r="E844" s="30">
        <v>0</v>
      </c>
      <c r="F844" s="117">
        <v>1</v>
      </c>
      <c r="G844" s="117">
        <v>0</v>
      </c>
      <c r="H844" s="117">
        <v>1</v>
      </c>
      <c r="I844" s="117">
        <v>0</v>
      </c>
      <c r="J844" s="117">
        <v>0</v>
      </c>
      <c r="K844" s="117">
        <v>0</v>
      </c>
      <c r="L844" s="117">
        <v>0</v>
      </c>
      <c r="M844" t="s">
        <v>20</v>
      </c>
      <c r="N844" s="61">
        <f t="shared" si="35"/>
        <v>17.5</v>
      </c>
      <c r="O844" t="s">
        <v>17</v>
      </c>
      <c r="P844">
        <v>843</v>
      </c>
    </row>
    <row r="845" spans="1:16">
      <c r="A845" s="10">
        <v>2</v>
      </c>
      <c r="B845" s="37">
        <v>12</v>
      </c>
      <c r="C845" s="5">
        <v>2014</v>
      </c>
      <c r="D845" s="51">
        <v>41975</v>
      </c>
      <c r="E845" s="30">
        <v>0</v>
      </c>
      <c r="F845" s="117">
        <v>0</v>
      </c>
      <c r="G845" s="117">
        <v>0</v>
      </c>
      <c r="H845" s="117">
        <v>0</v>
      </c>
      <c r="I845" s="117">
        <v>0</v>
      </c>
      <c r="J845" s="117">
        <v>0</v>
      </c>
      <c r="K845" s="117">
        <v>0</v>
      </c>
      <c r="L845" s="117">
        <v>0</v>
      </c>
      <c r="M845" t="s">
        <v>20</v>
      </c>
      <c r="N845" s="61">
        <f t="shared" si="35"/>
        <v>17.5</v>
      </c>
      <c r="O845" t="s">
        <v>17</v>
      </c>
      <c r="P845">
        <v>844</v>
      </c>
    </row>
    <row r="846" spans="1:16">
      <c r="A846" s="10">
        <v>10</v>
      </c>
      <c r="B846" s="37">
        <v>2</v>
      </c>
      <c r="C846" s="5">
        <v>2015</v>
      </c>
      <c r="D846" s="51">
        <v>42045</v>
      </c>
      <c r="E846" s="30">
        <v>8</v>
      </c>
      <c r="F846" s="117">
        <v>1</v>
      </c>
      <c r="G846" s="117">
        <v>1</v>
      </c>
      <c r="H846" s="117">
        <v>1</v>
      </c>
      <c r="I846" s="117">
        <v>0</v>
      </c>
      <c r="J846" s="117">
        <v>0</v>
      </c>
      <c r="K846" s="117">
        <v>0</v>
      </c>
      <c r="L846" s="117">
        <v>0</v>
      </c>
      <c r="M846" t="s">
        <v>20</v>
      </c>
      <c r="N846" s="61">
        <f t="shared" si="35"/>
        <v>17.5</v>
      </c>
      <c r="O846" t="s">
        <v>17</v>
      </c>
      <c r="P846">
        <v>845</v>
      </c>
    </row>
    <row r="847" spans="1:16">
      <c r="A847" s="10">
        <v>21</v>
      </c>
      <c r="B847" s="37">
        <v>2</v>
      </c>
      <c r="C847" s="5">
        <v>2015</v>
      </c>
      <c r="D847" s="51">
        <v>42056</v>
      </c>
      <c r="E847" s="30">
        <v>7</v>
      </c>
      <c r="F847" s="117">
        <v>0</v>
      </c>
      <c r="G847" s="117">
        <v>0</v>
      </c>
      <c r="H847" s="117">
        <v>0</v>
      </c>
      <c r="I847" s="117">
        <v>0</v>
      </c>
      <c r="J847" s="117">
        <v>0</v>
      </c>
      <c r="K847" s="117">
        <v>0</v>
      </c>
      <c r="L847" s="117">
        <v>0</v>
      </c>
      <c r="M847" t="s">
        <v>20</v>
      </c>
      <c r="N847" s="61">
        <f t="shared" si="35"/>
        <v>17.5</v>
      </c>
      <c r="O847" t="s">
        <v>17</v>
      </c>
      <c r="P847">
        <v>846</v>
      </c>
    </row>
    <row r="848" spans="1:16">
      <c r="A848" s="10">
        <v>3</v>
      </c>
      <c r="B848" s="37">
        <v>3</v>
      </c>
      <c r="C848" s="5">
        <v>2015</v>
      </c>
      <c r="D848" s="51">
        <v>42066</v>
      </c>
      <c r="E848" s="30">
        <v>4</v>
      </c>
      <c r="F848" s="117">
        <v>0</v>
      </c>
      <c r="G848" s="117">
        <v>0</v>
      </c>
      <c r="H848" s="117">
        <v>2</v>
      </c>
      <c r="I848" s="117">
        <v>0</v>
      </c>
      <c r="J848" s="117">
        <v>0</v>
      </c>
      <c r="K848" s="117">
        <v>0</v>
      </c>
      <c r="L848" s="117">
        <v>0</v>
      </c>
      <c r="M848" t="s">
        <v>20</v>
      </c>
      <c r="N848" s="61">
        <f t="shared" ref="N848:N857" si="36">35/2</f>
        <v>17.5</v>
      </c>
      <c r="O848" t="s">
        <v>17</v>
      </c>
      <c r="P848">
        <v>847</v>
      </c>
    </row>
    <row r="849" spans="1:16">
      <c r="A849" s="10">
        <v>16</v>
      </c>
      <c r="B849" s="37">
        <v>3</v>
      </c>
      <c r="C849" s="5">
        <v>2015</v>
      </c>
      <c r="D849" s="51">
        <v>42079</v>
      </c>
      <c r="E849" s="30">
        <v>0</v>
      </c>
      <c r="F849" s="117">
        <v>0</v>
      </c>
      <c r="G849" s="117">
        <v>0</v>
      </c>
      <c r="H849" s="117">
        <v>0</v>
      </c>
      <c r="I849" s="117">
        <v>0</v>
      </c>
      <c r="J849" s="117">
        <v>0</v>
      </c>
      <c r="K849" s="117">
        <v>0</v>
      </c>
      <c r="L849" s="117">
        <v>0</v>
      </c>
      <c r="M849" t="s">
        <v>20</v>
      </c>
      <c r="N849" s="61">
        <f t="shared" si="36"/>
        <v>17.5</v>
      </c>
      <c r="O849" t="s">
        <v>17</v>
      </c>
      <c r="P849">
        <v>848</v>
      </c>
    </row>
    <row r="850" spans="1:16">
      <c r="A850" s="10">
        <v>7</v>
      </c>
      <c r="B850" s="37">
        <v>4</v>
      </c>
      <c r="C850" s="5">
        <v>2015</v>
      </c>
      <c r="D850" s="51">
        <v>42101</v>
      </c>
      <c r="E850" s="30">
        <v>0</v>
      </c>
      <c r="F850" s="117">
        <v>0</v>
      </c>
      <c r="G850" s="117">
        <v>0</v>
      </c>
      <c r="H850" s="117">
        <v>1</v>
      </c>
      <c r="I850" s="117">
        <v>0</v>
      </c>
      <c r="J850" s="117">
        <v>0</v>
      </c>
      <c r="K850" s="117">
        <v>0</v>
      </c>
      <c r="L850" s="117">
        <v>0</v>
      </c>
      <c r="M850" t="s">
        <v>20</v>
      </c>
      <c r="N850" s="61">
        <f t="shared" si="36"/>
        <v>17.5</v>
      </c>
      <c r="O850" t="s">
        <v>17</v>
      </c>
      <c r="P850">
        <v>849</v>
      </c>
    </row>
    <row r="851" spans="1:16">
      <c r="A851" s="10">
        <v>10</v>
      </c>
      <c r="B851" s="37">
        <v>6</v>
      </c>
      <c r="C851" s="5">
        <v>2015</v>
      </c>
      <c r="D851" s="51">
        <v>42165</v>
      </c>
      <c r="E851" s="30">
        <v>0</v>
      </c>
      <c r="F851" s="117">
        <v>0</v>
      </c>
      <c r="G851" s="117">
        <v>6</v>
      </c>
      <c r="H851" s="117">
        <v>1</v>
      </c>
      <c r="I851" s="117">
        <v>140</v>
      </c>
      <c r="J851" s="117">
        <v>70</v>
      </c>
      <c r="K851" s="117">
        <v>42</v>
      </c>
      <c r="L851" s="117">
        <v>70</v>
      </c>
      <c r="M851" t="s">
        <v>20</v>
      </c>
      <c r="N851" s="61">
        <f t="shared" si="36"/>
        <v>17.5</v>
      </c>
      <c r="O851" t="s">
        <v>17</v>
      </c>
      <c r="P851">
        <v>850</v>
      </c>
    </row>
    <row r="852" spans="1:16">
      <c r="A852" s="10">
        <v>20</v>
      </c>
      <c r="B852" s="37">
        <v>6</v>
      </c>
      <c r="C852" s="5">
        <v>2015</v>
      </c>
      <c r="D852" s="51">
        <v>42175</v>
      </c>
      <c r="E852" s="30">
        <v>0</v>
      </c>
      <c r="F852" s="117">
        <v>0</v>
      </c>
      <c r="G852" s="117">
        <v>0</v>
      </c>
      <c r="H852" s="117">
        <v>5</v>
      </c>
      <c r="I852" s="117">
        <v>8</v>
      </c>
      <c r="J852" s="117">
        <v>0</v>
      </c>
      <c r="K852" s="117">
        <v>0</v>
      </c>
      <c r="L852" s="117">
        <v>0</v>
      </c>
      <c r="M852" t="s">
        <v>20</v>
      </c>
      <c r="N852" s="61">
        <f t="shared" si="36"/>
        <v>17.5</v>
      </c>
      <c r="O852" t="s">
        <v>17</v>
      </c>
      <c r="P852">
        <v>851</v>
      </c>
    </row>
    <row r="853" spans="1:16">
      <c r="A853" s="10">
        <v>30</v>
      </c>
      <c r="B853" s="37">
        <v>6</v>
      </c>
      <c r="C853" s="5">
        <v>2015</v>
      </c>
      <c r="D853" s="51">
        <v>42185</v>
      </c>
      <c r="E853" s="30">
        <v>0</v>
      </c>
      <c r="F853" s="117">
        <v>0</v>
      </c>
      <c r="G853" s="117">
        <v>1</v>
      </c>
      <c r="H853" s="117">
        <v>25</v>
      </c>
      <c r="I853" s="117">
        <v>3</v>
      </c>
      <c r="J853" s="117">
        <v>0</v>
      </c>
      <c r="K853" s="117">
        <v>0</v>
      </c>
      <c r="L853" s="117">
        <v>0</v>
      </c>
      <c r="M853" t="s">
        <v>20</v>
      </c>
      <c r="N853" s="61">
        <f t="shared" si="36"/>
        <v>17.5</v>
      </c>
      <c r="O853" t="s">
        <v>17</v>
      </c>
      <c r="P853">
        <v>852</v>
      </c>
    </row>
    <row r="854" spans="1:16">
      <c r="A854" s="10">
        <v>11</v>
      </c>
      <c r="B854" s="37">
        <v>7</v>
      </c>
      <c r="C854" s="56">
        <v>2015</v>
      </c>
      <c r="D854" s="9">
        <v>42196</v>
      </c>
      <c r="E854" s="30">
        <v>0</v>
      </c>
      <c r="F854" s="117">
        <v>0</v>
      </c>
      <c r="G854" s="117">
        <v>1</v>
      </c>
      <c r="H854" s="117">
        <v>39</v>
      </c>
      <c r="I854" s="117">
        <v>0</v>
      </c>
      <c r="J854" s="117">
        <v>0</v>
      </c>
      <c r="K854" s="117">
        <v>0</v>
      </c>
      <c r="L854" s="117">
        <v>0</v>
      </c>
      <c r="M854" t="s">
        <v>20</v>
      </c>
      <c r="N854" s="61">
        <f t="shared" si="36"/>
        <v>17.5</v>
      </c>
      <c r="O854" t="s">
        <v>17</v>
      </c>
      <c r="P854">
        <v>853</v>
      </c>
    </row>
    <row r="855" spans="1:16">
      <c r="A855" s="10">
        <v>20</v>
      </c>
      <c r="B855" s="37">
        <v>7</v>
      </c>
      <c r="C855" s="5">
        <v>2015</v>
      </c>
      <c r="D855" s="51">
        <v>42205</v>
      </c>
      <c r="E855" s="30">
        <v>0</v>
      </c>
      <c r="F855" s="30">
        <v>0</v>
      </c>
      <c r="G855" s="30">
        <v>0</v>
      </c>
      <c r="H855" s="30">
        <v>10</v>
      </c>
      <c r="I855" s="30">
        <v>0</v>
      </c>
      <c r="J855" s="30">
        <v>0</v>
      </c>
      <c r="K855" s="30">
        <v>0</v>
      </c>
      <c r="L855" s="30">
        <v>0</v>
      </c>
      <c r="M855" t="s">
        <v>20</v>
      </c>
      <c r="N855" s="61">
        <f t="shared" si="36"/>
        <v>17.5</v>
      </c>
      <c r="O855" t="s">
        <v>17</v>
      </c>
      <c r="P855">
        <v>854</v>
      </c>
    </row>
    <row r="856" spans="1:16">
      <c r="A856" s="10">
        <v>30</v>
      </c>
      <c r="B856" s="37">
        <v>7</v>
      </c>
      <c r="C856" s="5">
        <v>2015</v>
      </c>
      <c r="D856" s="51">
        <v>42215</v>
      </c>
      <c r="E856" s="30">
        <v>0</v>
      </c>
      <c r="F856" s="117">
        <v>0</v>
      </c>
      <c r="G856" s="117">
        <v>0</v>
      </c>
      <c r="H856" s="117">
        <v>0</v>
      </c>
      <c r="I856" s="117">
        <v>0</v>
      </c>
      <c r="J856" s="117">
        <v>0</v>
      </c>
      <c r="K856" s="117">
        <v>0</v>
      </c>
      <c r="L856" s="117">
        <v>0</v>
      </c>
      <c r="M856" t="s">
        <v>20</v>
      </c>
      <c r="N856" s="61">
        <f t="shared" si="36"/>
        <v>17.5</v>
      </c>
      <c r="O856" t="s">
        <v>17</v>
      </c>
      <c r="P856">
        <v>855</v>
      </c>
    </row>
    <row r="857" spans="1:16">
      <c r="A857" s="10">
        <v>10</v>
      </c>
      <c r="B857" s="37">
        <v>8</v>
      </c>
      <c r="C857" s="5">
        <v>2015</v>
      </c>
      <c r="D857" s="51">
        <v>42226</v>
      </c>
      <c r="E857" s="30">
        <v>0</v>
      </c>
      <c r="F857" s="117">
        <v>0</v>
      </c>
      <c r="G857" s="117">
        <v>0</v>
      </c>
      <c r="H857" s="117">
        <v>0</v>
      </c>
      <c r="I857" s="117">
        <v>0</v>
      </c>
      <c r="J857" s="117">
        <v>0</v>
      </c>
      <c r="K857" s="117">
        <v>0</v>
      </c>
      <c r="L857" s="117">
        <v>0</v>
      </c>
      <c r="M857" t="s">
        <v>20</v>
      </c>
      <c r="N857" s="61">
        <f t="shared" si="36"/>
        <v>17.5</v>
      </c>
      <c r="O857" t="s">
        <v>17</v>
      </c>
      <c r="P857">
        <v>856</v>
      </c>
    </row>
    <row r="858" spans="1:16">
      <c r="A858" s="10">
        <v>19</v>
      </c>
      <c r="B858" s="37">
        <v>8</v>
      </c>
      <c r="C858" s="5">
        <v>2015</v>
      </c>
      <c r="D858" s="51">
        <v>42235</v>
      </c>
      <c r="E858" s="30">
        <v>0</v>
      </c>
      <c r="F858" s="117">
        <v>0</v>
      </c>
      <c r="G858" s="117">
        <v>0</v>
      </c>
      <c r="H858" s="117">
        <v>0</v>
      </c>
      <c r="I858" s="117">
        <v>0</v>
      </c>
      <c r="J858" s="117">
        <v>0</v>
      </c>
      <c r="K858" s="117">
        <v>0</v>
      </c>
      <c r="L858" s="117">
        <v>0</v>
      </c>
      <c r="M858" t="s">
        <v>20</v>
      </c>
      <c r="N858" s="61">
        <f t="shared" ref="N858:N867" si="37">35/2</f>
        <v>17.5</v>
      </c>
      <c r="O858" t="s">
        <v>17</v>
      </c>
      <c r="P858">
        <v>857</v>
      </c>
    </row>
    <row r="859" spans="1:16">
      <c r="A859" s="10">
        <v>31</v>
      </c>
      <c r="B859" s="37">
        <v>8</v>
      </c>
      <c r="C859" s="5">
        <v>2015</v>
      </c>
      <c r="D859" s="51">
        <v>42247</v>
      </c>
      <c r="E859" s="30">
        <v>0</v>
      </c>
      <c r="F859" s="117">
        <v>0</v>
      </c>
      <c r="G859" s="117">
        <v>0</v>
      </c>
      <c r="H859" s="117">
        <v>0</v>
      </c>
      <c r="I859" s="117">
        <v>0</v>
      </c>
      <c r="J859" s="117">
        <v>0</v>
      </c>
      <c r="K859" s="117">
        <v>0</v>
      </c>
      <c r="L859" s="117">
        <v>0</v>
      </c>
      <c r="M859" t="s">
        <v>20</v>
      </c>
      <c r="N859" s="61">
        <f t="shared" si="37"/>
        <v>17.5</v>
      </c>
      <c r="O859" t="s">
        <v>17</v>
      </c>
      <c r="P859">
        <v>858</v>
      </c>
    </row>
    <row r="860" spans="1:16">
      <c r="A860" s="10">
        <v>9</v>
      </c>
      <c r="B860" s="37">
        <v>9</v>
      </c>
      <c r="C860" s="5">
        <v>2015</v>
      </c>
      <c r="D860" s="51">
        <v>42256</v>
      </c>
      <c r="E860" s="30">
        <v>0</v>
      </c>
      <c r="F860" s="117">
        <v>0</v>
      </c>
      <c r="G860" s="117">
        <v>0</v>
      </c>
      <c r="H860" s="117">
        <v>0</v>
      </c>
      <c r="I860" s="117">
        <v>0</v>
      </c>
      <c r="J860" s="117">
        <v>0</v>
      </c>
      <c r="K860" s="117">
        <v>0</v>
      </c>
      <c r="L860" s="117">
        <v>0</v>
      </c>
      <c r="M860" t="s">
        <v>20</v>
      </c>
      <c r="N860" s="61">
        <f t="shared" si="37"/>
        <v>17.5</v>
      </c>
      <c r="O860" t="s">
        <v>17</v>
      </c>
      <c r="P860">
        <v>859</v>
      </c>
    </row>
    <row r="861" spans="1:16">
      <c r="A861" s="10">
        <v>21</v>
      </c>
      <c r="B861" s="37">
        <v>9</v>
      </c>
      <c r="C861" s="5">
        <v>2015</v>
      </c>
      <c r="D861" s="51">
        <v>42268</v>
      </c>
      <c r="E861" s="30">
        <v>0</v>
      </c>
      <c r="F861" s="117">
        <v>0</v>
      </c>
      <c r="G861" s="117">
        <v>0</v>
      </c>
      <c r="H861" s="117">
        <v>0</v>
      </c>
      <c r="I861" s="117">
        <v>0</v>
      </c>
      <c r="J861" s="117">
        <v>0</v>
      </c>
      <c r="K861" s="117">
        <v>0</v>
      </c>
      <c r="L861" s="117">
        <v>0</v>
      </c>
      <c r="M861" t="s">
        <v>20</v>
      </c>
      <c r="N861" s="61">
        <f t="shared" si="37"/>
        <v>17.5</v>
      </c>
      <c r="O861" t="s">
        <v>17</v>
      </c>
      <c r="P861">
        <v>860</v>
      </c>
    </row>
    <row r="862" spans="1:16">
      <c r="A862" s="10">
        <v>30</v>
      </c>
      <c r="B862" s="37">
        <v>9</v>
      </c>
      <c r="C862" s="5">
        <v>2015</v>
      </c>
      <c r="D862" s="51">
        <v>42277</v>
      </c>
      <c r="E862" s="30">
        <v>0</v>
      </c>
      <c r="F862" s="117">
        <v>0</v>
      </c>
      <c r="G862" s="117">
        <v>0</v>
      </c>
      <c r="H862" s="117">
        <v>0</v>
      </c>
      <c r="I862" s="117">
        <v>0</v>
      </c>
      <c r="J862" s="117">
        <v>0</v>
      </c>
      <c r="K862" s="117">
        <v>0</v>
      </c>
      <c r="L862" s="117">
        <v>0</v>
      </c>
      <c r="M862" t="s">
        <v>20</v>
      </c>
      <c r="N862" s="61">
        <f t="shared" si="37"/>
        <v>17.5</v>
      </c>
      <c r="O862" t="s">
        <v>17</v>
      </c>
      <c r="P862">
        <v>861</v>
      </c>
    </row>
    <row r="863" spans="1:16">
      <c r="A863" s="10">
        <v>12</v>
      </c>
      <c r="B863" s="37">
        <v>10</v>
      </c>
      <c r="C863" s="5">
        <v>2015</v>
      </c>
      <c r="D863" s="51">
        <v>42289</v>
      </c>
      <c r="E863" s="30">
        <v>0</v>
      </c>
      <c r="F863" s="117">
        <v>0</v>
      </c>
      <c r="G863" s="117">
        <v>0</v>
      </c>
      <c r="H863" s="117">
        <v>0</v>
      </c>
      <c r="I863" s="117">
        <v>0</v>
      </c>
      <c r="J863" s="117">
        <v>0</v>
      </c>
      <c r="K863" s="117">
        <v>0</v>
      </c>
      <c r="L863" s="117">
        <v>0</v>
      </c>
      <c r="M863" t="s">
        <v>20</v>
      </c>
      <c r="N863" s="61">
        <f t="shared" si="37"/>
        <v>17.5</v>
      </c>
      <c r="O863" t="s">
        <v>17</v>
      </c>
      <c r="P863">
        <v>862</v>
      </c>
    </row>
    <row r="864" spans="1:16">
      <c r="A864" s="10">
        <v>21</v>
      </c>
      <c r="B864" s="37">
        <v>10</v>
      </c>
      <c r="C864" s="5">
        <v>2015</v>
      </c>
      <c r="D864" s="51">
        <v>42298</v>
      </c>
      <c r="E864" s="30">
        <v>0</v>
      </c>
      <c r="F864" s="117">
        <v>0</v>
      </c>
      <c r="G864" s="117">
        <v>0</v>
      </c>
      <c r="H864" s="117">
        <v>1</v>
      </c>
      <c r="I864" s="117">
        <v>0</v>
      </c>
      <c r="J864" s="117">
        <v>0</v>
      </c>
      <c r="K864" s="117">
        <v>0</v>
      </c>
      <c r="L864" s="117">
        <v>0</v>
      </c>
      <c r="M864" t="s">
        <v>20</v>
      </c>
      <c r="N864" s="61">
        <f t="shared" si="37"/>
        <v>17.5</v>
      </c>
      <c r="O864" t="s">
        <v>17</v>
      </c>
      <c r="P864">
        <v>863</v>
      </c>
    </row>
    <row r="865" spans="1:16">
      <c r="A865" s="10">
        <v>29</v>
      </c>
      <c r="B865" s="37">
        <v>10</v>
      </c>
      <c r="C865" s="5">
        <v>2015</v>
      </c>
      <c r="D865" s="51">
        <v>42306</v>
      </c>
      <c r="E865" s="30">
        <v>0</v>
      </c>
      <c r="F865" s="117">
        <v>0</v>
      </c>
      <c r="G865" s="117">
        <v>0</v>
      </c>
      <c r="H865" s="117">
        <v>0</v>
      </c>
      <c r="I865" s="117">
        <v>0</v>
      </c>
      <c r="J865" s="117">
        <v>0</v>
      </c>
      <c r="K865" s="117">
        <v>0</v>
      </c>
      <c r="L865" s="117">
        <v>0</v>
      </c>
      <c r="M865" t="s">
        <v>20</v>
      </c>
      <c r="N865" s="61">
        <f t="shared" si="37"/>
        <v>17.5</v>
      </c>
      <c r="O865" t="s">
        <v>17</v>
      </c>
      <c r="P865">
        <v>864</v>
      </c>
    </row>
    <row r="866" spans="1:16">
      <c r="A866" s="10">
        <v>10</v>
      </c>
      <c r="B866" s="37">
        <v>11</v>
      </c>
      <c r="C866" s="5">
        <v>2015</v>
      </c>
      <c r="D866" s="51">
        <v>42318</v>
      </c>
      <c r="E866" s="30">
        <v>0</v>
      </c>
      <c r="F866" s="117">
        <v>0</v>
      </c>
      <c r="G866" s="117">
        <v>0</v>
      </c>
      <c r="H866" s="117">
        <v>0</v>
      </c>
      <c r="I866" s="117">
        <v>0</v>
      </c>
      <c r="J866" s="117">
        <v>0</v>
      </c>
      <c r="K866" s="117">
        <v>0</v>
      </c>
      <c r="L866" s="117">
        <v>0</v>
      </c>
      <c r="M866" t="s">
        <v>20</v>
      </c>
      <c r="N866" s="61">
        <f t="shared" si="37"/>
        <v>17.5</v>
      </c>
      <c r="O866" t="s">
        <v>17</v>
      </c>
      <c r="P866">
        <v>865</v>
      </c>
    </row>
    <row r="867" spans="1:16">
      <c r="A867" s="10">
        <v>21</v>
      </c>
      <c r="B867" s="37">
        <v>11</v>
      </c>
      <c r="C867" s="5">
        <v>2015</v>
      </c>
      <c r="D867" s="51">
        <v>42329</v>
      </c>
      <c r="E867" s="30">
        <v>0</v>
      </c>
      <c r="F867" s="117">
        <v>0</v>
      </c>
      <c r="G867" s="117">
        <v>0</v>
      </c>
      <c r="H867" s="117">
        <v>0</v>
      </c>
      <c r="I867" s="117">
        <v>0</v>
      </c>
      <c r="J867" s="117">
        <v>0</v>
      </c>
      <c r="K867" s="117">
        <v>0</v>
      </c>
      <c r="L867" s="117">
        <v>0</v>
      </c>
      <c r="M867" t="s">
        <v>20</v>
      </c>
      <c r="N867" s="61">
        <f t="shared" si="37"/>
        <v>17.5</v>
      </c>
      <c r="O867" t="s">
        <v>17</v>
      </c>
      <c r="P867">
        <v>866</v>
      </c>
    </row>
    <row r="868" spans="1:16">
      <c r="A868" s="10">
        <v>3</v>
      </c>
      <c r="B868" s="37">
        <v>2</v>
      </c>
      <c r="C868" s="5">
        <v>2016</v>
      </c>
      <c r="D868" s="51">
        <v>42403</v>
      </c>
      <c r="E868" s="30">
        <v>1</v>
      </c>
      <c r="F868" s="117">
        <v>0</v>
      </c>
      <c r="G868" s="117">
        <v>0</v>
      </c>
      <c r="H868" s="117">
        <v>0</v>
      </c>
      <c r="I868" s="117">
        <v>0</v>
      </c>
      <c r="J868" s="117">
        <v>0</v>
      </c>
      <c r="K868" s="117">
        <v>0</v>
      </c>
      <c r="L868" s="117">
        <v>0</v>
      </c>
      <c r="M868" t="s">
        <v>20</v>
      </c>
      <c r="N868" s="61">
        <f t="shared" ref="N868:N877" si="38">35/2</f>
        <v>17.5</v>
      </c>
      <c r="O868" t="s">
        <v>17</v>
      </c>
      <c r="P868">
        <v>867</v>
      </c>
    </row>
    <row r="869" spans="1:16">
      <c r="A869" s="10">
        <v>16</v>
      </c>
      <c r="B869" s="37">
        <v>2</v>
      </c>
      <c r="C869" s="56">
        <v>2016</v>
      </c>
      <c r="D869" s="9">
        <v>42416</v>
      </c>
      <c r="E869" s="30">
        <v>1</v>
      </c>
      <c r="F869" s="117">
        <v>0</v>
      </c>
      <c r="G869" s="117">
        <v>0</v>
      </c>
      <c r="H869" s="117">
        <v>1</v>
      </c>
      <c r="I869" s="117">
        <v>0</v>
      </c>
      <c r="J869" s="117">
        <v>0</v>
      </c>
      <c r="K869" s="117">
        <v>0</v>
      </c>
      <c r="L869" s="117">
        <v>0</v>
      </c>
      <c r="M869" t="s">
        <v>20</v>
      </c>
      <c r="N869" s="61">
        <f t="shared" si="38"/>
        <v>17.5</v>
      </c>
      <c r="O869" t="s">
        <v>17</v>
      </c>
      <c r="P869">
        <v>868</v>
      </c>
    </row>
    <row r="870" spans="1:16">
      <c r="A870" s="10">
        <v>7</v>
      </c>
      <c r="B870" s="37">
        <v>3</v>
      </c>
      <c r="C870" s="5">
        <v>2016</v>
      </c>
      <c r="D870" s="51">
        <v>42436</v>
      </c>
      <c r="E870" s="30">
        <v>6</v>
      </c>
      <c r="F870" s="117">
        <v>0</v>
      </c>
      <c r="G870" s="117">
        <v>1</v>
      </c>
      <c r="H870" s="117">
        <v>3</v>
      </c>
      <c r="I870" s="117">
        <v>0</v>
      </c>
      <c r="J870" s="117">
        <v>0</v>
      </c>
      <c r="K870" s="117">
        <v>0</v>
      </c>
      <c r="L870" s="117">
        <v>0</v>
      </c>
      <c r="M870" t="s">
        <v>20</v>
      </c>
      <c r="N870" s="61">
        <f t="shared" si="38"/>
        <v>17.5</v>
      </c>
      <c r="O870" t="s">
        <v>17</v>
      </c>
      <c r="P870">
        <v>869</v>
      </c>
    </row>
    <row r="871" spans="1:16">
      <c r="A871" s="10">
        <v>15</v>
      </c>
      <c r="B871" s="37">
        <v>3</v>
      </c>
      <c r="C871" s="5">
        <v>2016</v>
      </c>
      <c r="D871" s="51">
        <v>42444</v>
      </c>
      <c r="E871" s="30">
        <v>1</v>
      </c>
      <c r="F871" s="117">
        <v>0</v>
      </c>
      <c r="G871" s="117">
        <v>0</v>
      </c>
      <c r="H871" s="117">
        <v>0</v>
      </c>
      <c r="I871" s="117">
        <v>0</v>
      </c>
      <c r="J871" s="117">
        <v>0</v>
      </c>
      <c r="K871" s="117">
        <v>0</v>
      </c>
      <c r="L871" s="117">
        <v>0</v>
      </c>
      <c r="M871" t="s">
        <v>20</v>
      </c>
      <c r="N871" s="61">
        <f t="shared" si="38"/>
        <v>17.5</v>
      </c>
      <c r="O871" t="s">
        <v>17</v>
      </c>
      <c r="P871">
        <v>870</v>
      </c>
    </row>
    <row r="872" spans="1:16">
      <c r="A872" s="10">
        <v>3</v>
      </c>
      <c r="B872" s="37">
        <v>4</v>
      </c>
      <c r="C872" s="5">
        <v>2016</v>
      </c>
      <c r="D872" s="51">
        <v>42463</v>
      </c>
      <c r="E872" s="30">
        <v>1</v>
      </c>
      <c r="F872" s="117">
        <v>0</v>
      </c>
      <c r="G872" s="117">
        <v>0</v>
      </c>
      <c r="H872" s="117">
        <v>19</v>
      </c>
      <c r="I872" s="117">
        <v>0</v>
      </c>
      <c r="J872" s="117">
        <v>0</v>
      </c>
      <c r="K872" s="117">
        <v>0</v>
      </c>
      <c r="L872" s="117">
        <v>0</v>
      </c>
      <c r="M872" t="s">
        <v>20</v>
      </c>
      <c r="N872" s="61">
        <f t="shared" si="38"/>
        <v>17.5</v>
      </c>
      <c r="O872" t="s">
        <v>17</v>
      </c>
      <c r="P872">
        <v>871</v>
      </c>
    </row>
    <row r="873" spans="1:16">
      <c r="A873" s="10">
        <v>24</v>
      </c>
      <c r="B873" s="37">
        <v>5</v>
      </c>
      <c r="C873" s="5">
        <v>2016</v>
      </c>
      <c r="D873" s="51">
        <v>42514</v>
      </c>
      <c r="E873" s="30">
        <v>0</v>
      </c>
      <c r="F873" s="117">
        <v>0</v>
      </c>
      <c r="G873" s="117">
        <v>16</v>
      </c>
      <c r="H873" s="117">
        <v>0</v>
      </c>
      <c r="I873" s="117">
        <v>1</v>
      </c>
      <c r="J873" s="117">
        <v>70</v>
      </c>
      <c r="K873" s="117">
        <v>280</v>
      </c>
      <c r="L873" s="117">
        <v>140</v>
      </c>
      <c r="M873" t="s">
        <v>20</v>
      </c>
      <c r="N873" s="61">
        <f t="shared" si="38"/>
        <v>17.5</v>
      </c>
      <c r="O873" t="s">
        <v>17</v>
      </c>
      <c r="P873">
        <v>872</v>
      </c>
    </row>
    <row r="874" spans="1:16">
      <c r="A874" s="10">
        <v>31</v>
      </c>
      <c r="B874" s="37">
        <v>5</v>
      </c>
      <c r="C874" s="5">
        <v>2016</v>
      </c>
      <c r="D874" s="51">
        <v>42521</v>
      </c>
      <c r="E874" s="30">
        <v>0</v>
      </c>
      <c r="F874" s="117">
        <v>0</v>
      </c>
      <c r="G874" s="117">
        <v>3</v>
      </c>
      <c r="H874" s="117">
        <v>0</v>
      </c>
      <c r="I874" s="117">
        <v>140</v>
      </c>
      <c r="J874" s="117">
        <v>210</v>
      </c>
      <c r="K874" s="117">
        <v>70</v>
      </c>
      <c r="L874" s="117">
        <v>70</v>
      </c>
      <c r="M874" t="s">
        <v>20</v>
      </c>
      <c r="N874" s="61">
        <f t="shared" si="38"/>
        <v>17.5</v>
      </c>
      <c r="O874" t="s">
        <v>17</v>
      </c>
      <c r="P874">
        <v>873</v>
      </c>
    </row>
    <row r="875" spans="1:16">
      <c r="A875" s="10">
        <v>12</v>
      </c>
      <c r="B875" s="37">
        <v>6</v>
      </c>
      <c r="C875" s="5">
        <v>2016</v>
      </c>
      <c r="D875" s="51">
        <v>42533</v>
      </c>
      <c r="E875" s="30">
        <v>0</v>
      </c>
      <c r="F875" s="117">
        <v>0</v>
      </c>
      <c r="G875" s="117">
        <v>1</v>
      </c>
      <c r="H875" s="117">
        <v>37</v>
      </c>
      <c r="I875" s="117">
        <v>150</v>
      </c>
      <c r="J875" s="117">
        <v>45</v>
      </c>
      <c r="K875" s="117">
        <v>3</v>
      </c>
      <c r="L875" s="117">
        <v>7</v>
      </c>
      <c r="M875" t="s">
        <v>20</v>
      </c>
      <c r="N875" s="61">
        <f t="shared" si="38"/>
        <v>17.5</v>
      </c>
      <c r="O875" t="s">
        <v>17</v>
      </c>
      <c r="P875">
        <v>874</v>
      </c>
    </row>
    <row r="876" spans="1:16">
      <c r="A876" s="10">
        <v>19</v>
      </c>
      <c r="B876" s="37">
        <v>6</v>
      </c>
      <c r="C876" s="5">
        <v>2016</v>
      </c>
      <c r="D876" s="51">
        <v>42540</v>
      </c>
      <c r="E876" s="30">
        <v>0</v>
      </c>
      <c r="F876" s="30">
        <v>0</v>
      </c>
      <c r="G876" s="30">
        <v>0</v>
      </c>
      <c r="H876" s="30">
        <v>8</v>
      </c>
      <c r="I876" s="30">
        <v>15</v>
      </c>
      <c r="J876" s="30">
        <v>5</v>
      </c>
      <c r="K876" s="30">
        <v>0</v>
      </c>
      <c r="L876" s="30">
        <v>0</v>
      </c>
      <c r="M876" t="s">
        <v>20</v>
      </c>
      <c r="N876" s="61">
        <f t="shared" si="38"/>
        <v>17.5</v>
      </c>
      <c r="O876" t="s">
        <v>17</v>
      </c>
      <c r="P876">
        <v>875</v>
      </c>
    </row>
    <row r="877" spans="1:16">
      <c r="A877" s="10">
        <v>30</v>
      </c>
      <c r="B877" s="37">
        <v>6</v>
      </c>
      <c r="C877" s="5">
        <v>2016</v>
      </c>
      <c r="D877" s="51">
        <v>42551</v>
      </c>
      <c r="E877" s="30">
        <v>0</v>
      </c>
      <c r="F877" s="30">
        <v>0</v>
      </c>
      <c r="G877" s="30">
        <v>0</v>
      </c>
      <c r="H877" s="30">
        <v>180</v>
      </c>
      <c r="I877" s="30">
        <v>160</v>
      </c>
      <c r="J877" s="30">
        <v>2</v>
      </c>
      <c r="K877" s="30">
        <v>0</v>
      </c>
      <c r="L877" s="30">
        <v>0</v>
      </c>
      <c r="M877" t="s">
        <v>20</v>
      </c>
      <c r="N877" s="61">
        <f t="shared" si="38"/>
        <v>17.5</v>
      </c>
      <c r="O877" t="s">
        <v>17</v>
      </c>
      <c r="P877">
        <v>876</v>
      </c>
    </row>
    <row r="878" spans="1:16">
      <c r="A878" s="10">
        <v>11</v>
      </c>
      <c r="B878" s="37">
        <v>7</v>
      </c>
      <c r="C878" s="5">
        <v>2016</v>
      </c>
      <c r="D878" s="51">
        <v>42562</v>
      </c>
      <c r="E878" s="30">
        <v>0</v>
      </c>
      <c r="F878" s="30">
        <v>0</v>
      </c>
      <c r="G878" s="30">
        <v>0</v>
      </c>
      <c r="H878" s="30">
        <v>23</v>
      </c>
      <c r="I878" s="30">
        <v>15</v>
      </c>
      <c r="J878" s="30">
        <v>0</v>
      </c>
      <c r="K878" s="30">
        <v>0</v>
      </c>
      <c r="L878" s="30">
        <v>0</v>
      </c>
      <c r="M878" t="s">
        <v>20</v>
      </c>
      <c r="N878" s="61">
        <f t="shared" ref="N878:N887" si="39">35/2</f>
        <v>17.5</v>
      </c>
      <c r="O878" t="s">
        <v>17</v>
      </c>
      <c r="P878">
        <v>877</v>
      </c>
    </row>
    <row r="879" spans="1:16">
      <c r="A879" s="10">
        <v>21</v>
      </c>
      <c r="B879" s="37">
        <v>7</v>
      </c>
      <c r="C879" s="5">
        <v>2016</v>
      </c>
      <c r="D879" s="51">
        <v>42572</v>
      </c>
      <c r="E879" s="30">
        <v>0</v>
      </c>
      <c r="F879" s="30">
        <v>0</v>
      </c>
      <c r="G879" s="30">
        <v>0</v>
      </c>
      <c r="H879" s="30">
        <v>7</v>
      </c>
      <c r="I879" s="30">
        <v>1</v>
      </c>
      <c r="J879" s="30">
        <v>0</v>
      </c>
      <c r="K879" s="30">
        <v>0</v>
      </c>
      <c r="L879" s="30">
        <v>0</v>
      </c>
      <c r="M879" t="s">
        <v>20</v>
      </c>
      <c r="N879" s="61">
        <f t="shared" si="39"/>
        <v>17.5</v>
      </c>
      <c r="O879" t="s">
        <v>17</v>
      </c>
      <c r="P879">
        <v>878</v>
      </c>
    </row>
    <row r="880" spans="1:16">
      <c r="A880" s="10">
        <v>31</v>
      </c>
      <c r="B880" s="37">
        <v>7</v>
      </c>
      <c r="C880" s="5">
        <v>2016</v>
      </c>
      <c r="D880" s="51">
        <v>42582</v>
      </c>
      <c r="E880" s="30">
        <v>0</v>
      </c>
      <c r="F880" s="117">
        <v>0</v>
      </c>
      <c r="G880" s="117">
        <v>0</v>
      </c>
      <c r="H880" s="117">
        <v>0</v>
      </c>
      <c r="I880" s="117">
        <v>0</v>
      </c>
      <c r="J880" s="117">
        <v>0</v>
      </c>
      <c r="K880" s="117">
        <v>0</v>
      </c>
      <c r="L880" s="117">
        <v>0</v>
      </c>
      <c r="M880" t="s">
        <v>20</v>
      </c>
      <c r="N880" s="61">
        <f t="shared" si="39"/>
        <v>17.5</v>
      </c>
      <c r="O880" t="s">
        <v>17</v>
      </c>
      <c r="P880">
        <v>879</v>
      </c>
    </row>
    <row r="881" spans="1:16">
      <c r="A881" s="10">
        <v>9</v>
      </c>
      <c r="B881" s="37">
        <v>8</v>
      </c>
      <c r="C881" s="5">
        <v>2016</v>
      </c>
      <c r="D881" s="51">
        <v>42591</v>
      </c>
      <c r="E881" s="30">
        <v>0</v>
      </c>
      <c r="F881" s="117">
        <v>0</v>
      </c>
      <c r="G881" s="117">
        <v>0</v>
      </c>
      <c r="H881" s="117">
        <v>3</v>
      </c>
      <c r="I881" s="117">
        <v>0</v>
      </c>
      <c r="J881" s="117">
        <v>0</v>
      </c>
      <c r="K881" s="117">
        <v>0</v>
      </c>
      <c r="L881" s="117">
        <v>0</v>
      </c>
      <c r="M881" t="s">
        <v>20</v>
      </c>
      <c r="N881" s="61">
        <f t="shared" si="39"/>
        <v>17.5</v>
      </c>
      <c r="O881" t="s">
        <v>17</v>
      </c>
      <c r="P881">
        <v>880</v>
      </c>
    </row>
    <row r="882" spans="1:16">
      <c r="A882" s="10">
        <v>20</v>
      </c>
      <c r="B882" s="37">
        <v>8</v>
      </c>
      <c r="C882" s="5">
        <v>2016</v>
      </c>
      <c r="D882" s="51">
        <v>42602</v>
      </c>
      <c r="E882" s="30">
        <v>0</v>
      </c>
      <c r="F882" s="30">
        <v>0</v>
      </c>
      <c r="G882" s="30">
        <v>0</v>
      </c>
      <c r="H882" s="30">
        <v>1</v>
      </c>
      <c r="I882" s="30">
        <v>0</v>
      </c>
      <c r="J882" s="30">
        <v>0</v>
      </c>
      <c r="K882" s="30">
        <v>0</v>
      </c>
      <c r="L882" s="30">
        <v>0</v>
      </c>
      <c r="M882" t="s">
        <v>20</v>
      </c>
      <c r="N882" s="61">
        <f t="shared" si="39"/>
        <v>17.5</v>
      </c>
      <c r="O882" t="s">
        <v>17</v>
      </c>
      <c r="P882">
        <v>881</v>
      </c>
    </row>
    <row r="883" spans="1:16">
      <c r="A883" s="10">
        <v>30</v>
      </c>
      <c r="B883" s="37">
        <v>8</v>
      </c>
      <c r="C883" s="5">
        <v>2016</v>
      </c>
      <c r="D883" s="51">
        <v>42612</v>
      </c>
      <c r="E883" s="30">
        <v>0</v>
      </c>
      <c r="F883" s="117">
        <v>0</v>
      </c>
      <c r="G883" s="117">
        <v>0</v>
      </c>
      <c r="H883" s="117">
        <v>0</v>
      </c>
      <c r="I883" s="117">
        <v>0</v>
      </c>
      <c r="J883" s="117">
        <v>0</v>
      </c>
      <c r="K883" s="117">
        <v>0</v>
      </c>
      <c r="L883" s="117">
        <v>0</v>
      </c>
      <c r="M883" t="s">
        <v>20</v>
      </c>
      <c r="N883" s="61">
        <f t="shared" si="39"/>
        <v>17.5</v>
      </c>
      <c r="O883" t="s">
        <v>17</v>
      </c>
      <c r="P883">
        <v>882</v>
      </c>
    </row>
    <row r="884" spans="1:16">
      <c r="A884" s="10">
        <v>12</v>
      </c>
      <c r="B884" s="37">
        <v>9</v>
      </c>
      <c r="C884" s="5">
        <v>2016</v>
      </c>
      <c r="D884" s="51">
        <v>42625</v>
      </c>
      <c r="E884" s="30">
        <v>0</v>
      </c>
      <c r="F884" s="117">
        <v>0</v>
      </c>
      <c r="G884" s="117">
        <v>0</v>
      </c>
      <c r="H884" s="117">
        <v>0</v>
      </c>
      <c r="I884" s="117">
        <v>0</v>
      </c>
      <c r="J884" s="117">
        <v>0</v>
      </c>
      <c r="K884" s="117">
        <v>0</v>
      </c>
      <c r="L884" s="117">
        <v>0</v>
      </c>
      <c r="M884" t="s">
        <v>20</v>
      </c>
      <c r="N884" s="61">
        <f t="shared" si="39"/>
        <v>17.5</v>
      </c>
      <c r="O884" t="s">
        <v>17</v>
      </c>
      <c r="P884">
        <v>883</v>
      </c>
    </row>
    <row r="885" spans="1:16">
      <c r="A885" s="10">
        <v>21</v>
      </c>
      <c r="B885" s="37">
        <v>9</v>
      </c>
      <c r="C885" s="5">
        <v>2016</v>
      </c>
      <c r="D885" s="51">
        <v>42634</v>
      </c>
      <c r="E885" s="30">
        <v>0</v>
      </c>
      <c r="F885" s="117">
        <v>0</v>
      </c>
      <c r="G885" s="117">
        <v>0</v>
      </c>
      <c r="H885" s="117">
        <v>7</v>
      </c>
      <c r="I885" s="117">
        <v>0</v>
      </c>
      <c r="J885" s="117">
        <v>0</v>
      </c>
      <c r="K885" s="117">
        <v>0</v>
      </c>
      <c r="L885" s="117">
        <v>0</v>
      </c>
      <c r="M885" t="s">
        <v>20</v>
      </c>
      <c r="N885" s="61">
        <f t="shared" si="39"/>
        <v>17.5</v>
      </c>
      <c r="O885" t="s">
        <v>17</v>
      </c>
      <c r="P885">
        <v>884</v>
      </c>
    </row>
    <row r="886" spans="1:16">
      <c r="A886" s="10">
        <v>1</v>
      </c>
      <c r="B886" s="37">
        <v>10</v>
      </c>
      <c r="C886" s="5">
        <v>2016</v>
      </c>
      <c r="D886" s="51">
        <v>42644</v>
      </c>
      <c r="E886" s="30">
        <v>0</v>
      </c>
      <c r="F886" s="117">
        <v>0</v>
      </c>
      <c r="G886" s="117">
        <v>0</v>
      </c>
      <c r="H886" s="117">
        <v>0</v>
      </c>
      <c r="I886" s="117">
        <v>0</v>
      </c>
      <c r="J886" s="117">
        <v>0</v>
      </c>
      <c r="K886" s="117">
        <v>0</v>
      </c>
      <c r="L886" s="117">
        <v>0</v>
      </c>
      <c r="M886" t="s">
        <v>20</v>
      </c>
      <c r="N886" s="61">
        <f t="shared" si="39"/>
        <v>17.5</v>
      </c>
      <c r="O886" t="s">
        <v>17</v>
      </c>
      <c r="P886">
        <v>885</v>
      </c>
    </row>
    <row r="887" spans="1:16">
      <c r="A887" s="10">
        <v>10</v>
      </c>
      <c r="B887" s="37">
        <v>10</v>
      </c>
      <c r="C887" s="5">
        <v>2016</v>
      </c>
      <c r="D887" s="51">
        <v>42653</v>
      </c>
      <c r="E887" s="30">
        <v>0</v>
      </c>
      <c r="F887" s="117">
        <v>0</v>
      </c>
      <c r="G887" s="117">
        <v>0</v>
      </c>
      <c r="H887" s="117">
        <v>0</v>
      </c>
      <c r="I887" s="117">
        <v>0</v>
      </c>
      <c r="J887" s="117">
        <v>0</v>
      </c>
      <c r="K887" s="117">
        <v>0</v>
      </c>
      <c r="L887" s="117">
        <v>0</v>
      </c>
      <c r="M887" t="s">
        <v>20</v>
      </c>
      <c r="N887" s="61">
        <f t="shared" si="39"/>
        <v>17.5</v>
      </c>
      <c r="O887" t="s">
        <v>17</v>
      </c>
      <c r="P887">
        <v>886</v>
      </c>
    </row>
    <row r="888" spans="1:16">
      <c r="A888" s="10">
        <v>19</v>
      </c>
      <c r="B888" s="37">
        <v>10</v>
      </c>
      <c r="C888" s="5">
        <v>2016</v>
      </c>
      <c r="D888" s="51">
        <v>42662</v>
      </c>
      <c r="E888" s="30">
        <v>0</v>
      </c>
      <c r="F888" s="117">
        <v>0</v>
      </c>
      <c r="G888" s="117">
        <v>0</v>
      </c>
      <c r="H888" s="117">
        <v>0</v>
      </c>
      <c r="I888" s="117">
        <v>0</v>
      </c>
      <c r="J888" s="117">
        <v>0</v>
      </c>
      <c r="K888" s="117">
        <v>0</v>
      </c>
      <c r="L888" s="117">
        <v>0</v>
      </c>
      <c r="M888" t="s">
        <v>20</v>
      </c>
      <c r="N888" s="61">
        <f t="shared" ref="N888:N897" si="40">35/2</f>
        <v>17.5</v>
      </c>
      <c r="O888" t="s">
        <v>17</v>
      </c>
      <c r="P888">
        <v>887</v>
      </c>
    </row>
    <row r="889" spans="1:16">
      <c r="A889" s="10">
        <v>31</v>
      </c>
      <c r="B889" s="37">
        <v>10</v>
      </c>
      <c r="C889" s="5">
        <v>2016</v>
      </c>
      <c r="D889" s="51">
        <v>42674</v>
      </c>
      <c r="E889" s="30">
        <v>0</v>
      </c>
      <c r="F889" s="30">
        <v>0</v>
      </c>
      <c r="G889" s="30">
        <v>0</v>
      </c>
      <c r="H889" s="30">
        <v>1</v>
      </c>
      <c r="I889" s="30">
        <v>0</v>
      </c>
      <c r="J889" s="30">
        <v>0</v>
      </c>
      <c r="K889" s="30">
        <v>0</v>
      </c>
      <c r="L889" s="30">
        <v>0</v>
      </c>
      <c r="M889" t="s">
        <v>20</v>
      </c>
      <c r="N889" s="61">
        <f t="shared" si="40"/>
        <v>17.5</v>
      </c>
      <c r="O889" t="s">
        <v>17</v>
      </c>
      <c r="P889">
        <v>888</v>
      </c>
    </row>
    <row r="890" spans="1:16">
      <c r="A890" s="10">
        <v>12</v>
      </c>
      <c r="B890" s="37">
        <v>11</v>
      </c>
      <c r="C890" s="5">
        <v>2016</v>
      </c>
      <c r="D890" s="51">
        <v>42686</v>
      </c>
      <c r="E890" s="30">
        <v>0</v>
      </c>
      <c r="F890" s="30">
        <v>0</v>
      </c>
      <c r="G890" s="30">
        <v>0</v>
      </c>
      <c r="H890" s="30">
        <v>0</v>
      </c>
      <c r="I890" s="30">
        <v>0</v>
      </c>
      <c r="J890" s="30">
        <v>0</v>
      </c>
      <c r="K890" s="30">
        <v>0</v>
      </c>
      <c r="L890" s="30">
        <v>0</v>
      </c>
      <c r="M890" t="s">
        <v>20</v>
      </c>
      <c r="N890" s="61">
        <f t="shared" si="40"/>
        <v>17.5</v>
      </c>
      <c r="O890" t="s">
        <v>17</v>
      </c>
      <c r="P890">
        <v>889</v>
      </c>
    </row>
    <row r="891" spans="1:16">
      <c r="A891" s="10">
        <v>21</v>
      </c>
      <c r="B891" s="37">
        <v>11</v>
      </c>
      <c r="C891" s="5">
        <v>2016</v>
      </c>
      <c r="D891" s="51">
        <v>42695</v>
      </c>
      <c r="E891" s="30">
        <v>0</v>
      </c>
      <c r="F891" s="30">
        <v>0</v>
      </c>
      <c r="G891" s="30">
        <v>0</v>
      </c>
      <c r="H891" s="30">
        <v>0</v>
      </c>
      <c r="I891" s="30">
        <v>0</v>
      </c>
      <c r="J891" s="30">
        <v>0</v>
      </c>
      <c r="K891" s="30">
        <v>0</v>
      </c>
      <c r="L891" s="30">
        <v>0</v>
      </c>
      <c r="M891" t="s">
        <v>20</v>
      </c>
      <c r="N891" s="61">
        <f t="shared" si="40"/>
        <v>17.5</v>
      </c>
      <c r="O891" t="s">
        <v>17</v>
      </c>
      <c r="P891">
        <v>890</v>
      </c>
    </row>
    <row r="892" spans="1:16">
      <c r="A892" s="10">
        <v>29</v>
      </c>
      <c r="B892" s="37">
        <v>11</v>
      </c>
      <c r="C892" s="5">
        <v>2016</v>
      </c>
      <c r="D892" s="51">
        <v>42703</v>
      </c>
      <c r="E892" s="30">
        <v>0</v>
      </c>
      <c r="F892" s="117">
        <v>0</v>
      </c>
      <c r="G892" s="117">
        <v>0</v>
      </c>
      <c r="H892" s="117">
        <v>0</v>
      </c>
      <c r="I892" s="117">
        <v>0</v>
      </c>
      <c r="J892" s="117">
        <v>0</v>
      </c>
      <c r="K892" s="117">
        <v>0</v>
      </c>
      <c r="L892" s="117">
        <v>0</v>
      </c>
      <c r="M892" t="s">
        <v>20</v>
      </c>
      <c r="N892" s="61">
        <f t="shared" si="40"/>
        <v>17.5</v>
      </c>
      <c r="O892" t="s">
        <v>17</v>
      </c>
      <c r="P892">
        <v>891</v>
      </c>
    </row>
    <row r="893" spans="1:16">
      <c r="A893" s="10">
        <v>25</v>
      </c>
      <c r="B893" s="37">
        <v>3</v>
      </c>
      <c r="C893" s="5">
        <v>2017</v>
      </c>
      <c r="D893" s="59">
        <v>42819</v>
      </c>
      <c r="E893" s="30">
        <v>10</v>
      </c>
      <c r="F893" s="30">
        <v>0</v>
      </c>
      <c r="G893" s="30">
        <v>1</v>
      </c>
      <c r="H893" s="30">
        <v>4</v>
      </c>
      <c r="I893" s="30">
        <v>0</v>
      </c>
      <c r="J893" s="30">
        <v>0</v>
      </c>
      <c r="K893" s="30">
        <v>0</v>
      </c>
      <c r="L893" s="30">
        <v>0</v>
      </c>
      <c r="M893" t="s">
        <v>20</v>
      </c>
      <c r="N893" s="61">
        <f t="shared" si="40"/>
        <v>17.5</v>
      </c>
      <c r="O893" t="s">
        <v>17</v>
      </c>
      <c r="P893">
        <v>892</v>
      </c>
    </row>
    <row r="894" spans="1:16">
      <c r="A894" s="10">
        <v>4</v>
      </c>
      <c r="B894" s="37">
        <v>4</v>
      </c>
      <c r="C894" s="5">
        <v>2017</v>
      </c>
      <c r="D894" s="59">
        <v>42829</v>
      </c>
      <c r="E894" s="30">
        <v>1</v>
      </c>
      <c r="F894" s="30">
        <v>0</v>
      </c>
      <c r="G894" s="30">
        <v>0</v>
      </c>
      <c r="H894" s="30">
        <v>1</v>
      </c>
      <c r="I894" s="30">
        <v>0</v>
      </c>
      <c r="J894" s="30">
        <v>0</v>
      </c>
      <c r="K894" s="30">
        <v>0</v>
      </c>
      <c r="L894" s="30">
        <v>0</v>
      </c>
      <c r="M894" t="s">
        <v>20</v>
      </c>
      <c r="N894" s="61">
        <f t="shared" si="40"/>
        <v>17.5</v>
      </c>
      <c r="O894" t="s">
        <v>17</v>
      </c>
      <c r="P894">
        <v>893</v>
      </c>
    </row>
    <row r="895" spans="1:16">
      <c r="A895" s="10">
        <v>15</v>
      </c>
      <c r="B895" s="37">
        <v>4</v>
      </c>
      <c r="C895" s="5">
        <v>2017</v>
      </c>
      <c r="D895" s="59">
        <v>42840</v>
      </c>
      <c r="E895" s="30">
        <v>1</v>
      </c>
      <c r="F895" s="30">
        <v>0</v>
      </c>
      <c r="G895" s="30">
        <v>0</v>
      </c>
      <c r="H895" s="30">
        <v>1</v>
      </c>
      <c r="I895" s="30">
        <v>0</v>
      </c>
      <c r="J895" s="30">
        <v>0</v>
      </c>
      <c r="K895" s="30">
        <v>0</v>
      </c>
      <c r="L895" s="30">
        <v>0</v>
      </c>
      <c r="M895" t="s">
        <v>20</v>
      </c>
      <c r="N895" s="61">
        <f t="shared" si="40"/>
        <v>17.5</v>
      </c>
      <c r="O895" t="s">
        <v>17</v>
      </c>
      <c r="P895">
        <v>894</v>
      </c>
    </row>
    <row r="896" spans="1:16">
      <c r="A896" s="10">
        <v>20</v>
      </c>
      <c r="B896" s="37">
        <v>4</v>
      </c>
      <c r="C896" s="5">
        <v>2017</v>
      </c>
      <c r="D896" s="59">
        <v>42845</v>
      </c>
      <c r="E896" s="30">
        <v>0</v>
      </c>
      <c r="F896" s="30">
        <v>0</v>
      </c>
      <c r="G896" s="30">
        <v>0</v>
      </c>
      <c r="H896" s="30">
        <v>0</v>
      </c>
      <c r="I896" s="30">
        <v>0</v>
      </c>
      <c r="J896" s="30">
        <v>0</v>
      </c>
      <c r="K896" s="30">
        <v>0</v>
      </c>
      <c r="L896" s="30">
        <v>0</v>
      </c>
      <c r="M896" t="s">
        <v>20</v>
      </c>
      <c r="N896" s="61">
        <f t="shared" si="40"/>
        <v>17.5</v>
      </c>
      <c r="O896" t="s">
        <v>17</v>
      </c>
      <c r="P896">
        <v>895</v>
      </c>
    </row>
    <row r="897" spans="1:16">
      <c r="A897" s="10">
        <v>25</v>
      </c>
      <c r="B897" s="37">
        <v>4</v>
      </c>
      <c r="C897" s="5">
        <v>2017</v>
      </c>
      <c r="D897" s="59">
        <v>42850</v>
      </c>
      <c r="E897" s="109" t="s">
        <v>18</v>
      </c>
      <c r="F897" s="109" t="s">
        <v>18</v>
      </c>
      <c r="G897" s="109" t="s">
        <v>18</v>
      </c>
      <c r="H897" s="109" t="s">
        <v>18</v>
      </c>
      <c r="I897" s="109" t="s">
        <v>18</v>
      </c>
      <c r="J897" s="109" t="s">
        <v>18</v>
      </c>
      <c r="K897" s="109" t="s">
        <v>18</v>
      </c>
      <c r="L897" s="109" t="s">
        <v>18</v>
      </c>
      <c r="M897" t="s">
        <v>20</v>
      </c>
      <c r="N897" s="61">
        <f t="shared" si="40"/>
        <v>17.5</v>
      </c>
      <c r="O897" t="s">
        <v>17</v>
      </c>
      <c r="P897">
        <v>896</v>
      </c>
    </row>
    <row r="898" spans="1:16">
      <c r="A898" s="10">
        <v>29</v>
      </c>
      <c r="B898" s="37">
        <v>4</v>
      </c>
      <c r="C898" s="5">
        <v>2017</v>
      </c>
      <c r="D898" s="59">
        <v>42854</v>
      </c>
      <c r="E898" s="30">
        <v>3</v>
      </c>
      <c r="F898" s="30">
        <v>0</v>
      </c>
      <c r="G898" s="30">
        <v>1</v>
      </c>
      <c r="H898" s="30">
        <v>1</v>
      </c>
      <c r="I898" s="30">
        <v>0</v>
      </c>
      <c r="J898" s="30">
        <v>0</v>
      </c>
      <c r="K898" s="30">
        <v>0</v>
      </c>
      <c r="L898" s="30">
        <v>210</v>
      </c>
      <c r="M898" t="s">
        <v>20</v>
      </c>
      <c r="N898" s="61">
        <f t="shared" ref="N898:N907" si="41">35/2</f>
        <v>17.5</v>
      </c>
      <c r="O898" t="s">
        <v>17</v>
      </c>
      <c r="P898">
        <v>897</v>
      </c>
    </row>
    <row r="899" spans="1:16">
      <c r="A899" s="10">
        <v>10</v>
      </c>
      <c r="B899" s="37">
        <v>5</v>
      </c>
      <c r="C899" s="5">
        <v>2017</v>
      </c>
      <c r="D899" s="59">
        <v>42865</v>
      </c>
      <c r="E899" s="30">
        <v>1</v>
      </c>
      <c r="F899" s="30">
        <v>0</v>
      </c>
      <c r="G899" s="30">
        <v>1</v>
      </c>
      <c r="H899" s="30">
        <v>1</v>
      </c>
      <c r="I899" s="30">
        <v>0</v>
      </c>
      <c r="J899" s="30">
        <v>0</v>
      </c>
      <c r="K899" s="30">
        <v>0</v>
      </c>
      <c r="L899" s="30">
        <v>350</v>
      </c>
      <c r="M899" t="s">
        <v>20</v>
      </c>
      <c r="N899" s="61">
        <f t="shared" si="41"/>
        <v>17.5</v>
      </c>
      <c r="O899" t="s">
        <v>17</v>
      </c>
      <c r="P899">
        <v>898</v>
      </c>
    </row>
    <row r="900" spans="1:16">
      <c r="A900" s="10">
        <v>15</v>
      </c>
      <c r="B900" s="37">
        <v>5</v>
      </c>
      <c r="C900" s="5">
        <v>2017</v>
      </c>
      <c r="D900" s="59">
        <v>42870</v>
      </c>
      <c r="E900" s="30">
        <v>6</v>
      </c>
      <c r="F900" s="30">
        <v>0</v>
      </c>
      <c r="G900" s="30">
        <v>3</v>
      </c>
      <c r="H900" s="30">
        <v>1</v>
      </c>
      <c r="I900" s="30">
        <v>0</v>
      </c>
      <c r="J900" s="30">
        <v>0</v>
      </c>
      <c r="K900" s="30">
        <v>0</v>
      </c>
      <c r="L900" s="30">
        <v>1260</v>
      </c>
      <c r="M900" t="s">
        <v>20</v>
      </c>
      <c r="N900" s="61">
        <f t="shared" si="41"/>
        <v>17.5</v>
      </c>
      <c r="O900" t="s">
        <v>17</v>
      </c>
      <c r="P900">
        <v>899</v>
      </c>
    </row>
    <row r="901" spans="1:16">
      <c r="A901" s="10">
        <v>20</v>
      </c>
      <c r="B901" s="37">
        <v>5</v>
      </c>
      <c r="C901" s="5">
        <v>2017</v>
      </c>
      <c r="D901" s="59">
        <v>42875</v>
      </c>
      <c r="E901" s="30">
        <v>1</v>
      </c>
      <c r="F901" s="30">
        <v>0</v>
      </c>
      <c r="G901" s="30">
        <v>0</v>
      </c>
      <c r="H901" s="30">
        <v>0</v>
      </c>
      <c r="I901" s="30">
        <v>0</v>
      </c>
      <c r="J901" s="30">
        <v>0</v>
      </c>
      <c r="K901" s="30">
        <v>0</v>
      </c>
      <c r="L901" s="30">
        <v>1330</v>
      </c>
      <c r="M901" t="s">
        <v>20</v>
      </c>
      <c r="N901" s="61">
        <f t="shared" si="41"/>
        <v>17.5</v>
      </c>
      <c r="O901" t="s">
        <v>17</v>
      </c>
      <c r="P901">
        <v>900</v>
      </c>
    </row>
    <row r="902" spans="1:16">
      <c r="A902" s="10">
        <v>25</v>
      </c>
      <c r="B902" s="37">
        <v>5</v>
      </c>
      <c r="C902" s="5">
        <v>2017</v>
      </c>
      <c r="D902" s="59">
        <v>42880</v>
      </c>
      <c r="E902" s="30">
        <v>2</v>
      </c>
      <c r="F902" s="30">
        <v>0</v>
      </c>
      <c r="G902" s="30">
        <v>2</v>
      </c>
      <c r="H902" s="30">
        <v>0</v>
      </c>
      <c r="I902" s="30">
        <v>0</v>
      </c>
      <c r="J902" s="30">
        <v>0</v>
      </c>
      <c r="K902" s="30">
        <v>7</v>
      </c>
      <c r="L902" s="30">
        <v>1680</v>
      </c>
      <c r="M902" t="s">
        <v>20</v>
      </c>
      <c r="N902" s="61">
        <f t="shared" si="41"/>
        <v>17.5</v>
      </c>
      <c r="O902" t="s">
        <v>17</v>
      </c>
      <c r="P902">
        <v>901</v>
      </c>
    </row>
    <row r="903" spans="1:16">
      <c r="A903" s="10">
        <v>30</v>
      </c>
      <c r="B903" s="37">
        <v>5</v>
      </c>
      <c r="C903" s="5">
        <v>2017</v>
      </c>
      <c r="D903" s="59">
        <v>42885</v>
      </c>
      <c r="E903" s="30">
        <v>5</v>
      </c>
      <c r="F903" s="30">
        <v>0</v>
      </c>
      <c r="G903" s="30">
        <v>13</v>
      </c>
      <c r="H903" s="30">
        <v>0</v>
      </c>
      <c r="I903" s="30">
        <v>0</v>
      </c>
      <c r="J903" s="30">
        <v>0</v>
      </c>
      <c r="K903" s="30">
        <v>140</v>
      </c>
      <c r="L903" s="30">
        <v>1260</v>
      </c>
      <c r="M903" t="s">
        <v>20</v>
      </c>
      <c r="N903" s="61">
        <f t="shared" si="41"/>
        <v>17.5</v>
      </c>
      <c r="O903" t="s">
        <v>17</v>
      </c>
      <c r="P903">
        <v>902</v>
      </c>
    </row>
    <row r="904" spans="1:16">
      <c r="A904" s="10">
        <v>5</v>
      </c>
      <c r="B904" s="37">
        <v>6</v>
      </c>
      <c r="C904" s="5">
        <v>2017</v>
      </c>
      <c r="D904" s="59">
        <v>42891</v>
      </c>
      <c r="E904" s="30">
        <v>1</v>
      </c>
      <c r="F904" s="30">
        <v>0</v>
      </c>
      <c r="G904" s="30">
        <v>14</v>
      </c>
      <c r="H904" s="30">
        <v>0</v>
      </c>
      <c r="I904" s="30">
        <v>2</v>
      </c>
      <c r="J904" s="30">
        <v>140</v>
      </c>
      <c r="K904" s="30">
        <v>210</v>
      </c>
      <c r="L904" s="30">
        <v>350</v>
      </c>
      <c r="M904" t="s">
        <v>20</v>
      </c>
      <c r="N904" s="61">
        <f t="shared" si="41"/>
        <v>17.5</v>
      </c>
      <c r="O904" t="s">
        <v>17</v>
      </c>
      <c r="P904">
        <v>903</v>
      </c>
    </row>
    <row r="905" spans="1:16">
      <c r="A905" s="10">
        <v>10</v>
      </c>
      <c r="B905" s="37">
        <v>6</v>
      </c>
      <c r="C905" s="5">
        <v>2017</v>
      </c>
      <c r="D905" s="59">
        <v>42896</v>
      </c>
      <c r="E905" s="30">
        <v>4</v>
      </c>
      <c r="F905" s="117">
        <v>0</v>
      </c>
      <c r="G905" s="117">
        <v>2</v>
      </c>
      <c r="H905" s="117">
        <v>0</v>
      </c>
      <c r="I905" s="117">
        <v>0</v>
      </c>
      <c r="J905" s="117">
        <v>4</v>
      </c>
      <c r="K905" s="117">
        <v>3</v>
      </c>
      <c r="L905" s="117">
        <v>4</v>
      </c>
      <c r="M905" t="s">
        <v>20</v>
      </c>
      <c r="N905" s="61">
        <f t="shared" si="41"/>
        <v>17.5</v>
      </c>
      <c r="O905" t="s">
        <v>17</v>
      </c>
      <c r="P905">
        <v>904</v>
      </c>
    </row>
    <row r="906" spans="1:16">
      <c r="A906" s="10">
        <v>21</v>
      </c>
      <c r="B906" s="37">
        <v>6</v>
      </c>
      <c r="C906" s="5">
        <v>2017</v>
      </c>
      <c r="D906" s="59">
        <v>42907</v>
      </c>
      <c r="E906" s="30">
        <v>1</v>
      </c>
      <c r="F906" s="117">
        <v>0</v>
      </c>
      <c r="G906" s="117">
        <v>4</v>
      </c>
      <c r="H906" s="117">
        <v>6</v>
      </c>
      <c r="I906" s="117">
        <v>290</v>
      </c>
      <c r="J906" s="117">
        <v>80</v>
      </c>
      <c r="K906" s="117">
        <v>1</v>
      </c>
      <c r="L906" s="117">
        <v>10</v>
      </c>
      <c r="M906" t="s">
        <v>20</v>
      </c>
      <c r="N906" s="61">
        <f t="shared" si="41"/>
        <v>17.5</v>
      </c>
      <c r="O906" t="s">
        <v>17</v>
      </c>
      <c r="P906">
        <v>905</v>
      </c>
    </row>
    <row r="907" spans="1:16">
      <c r="A907" s="10">
        <v>29</v>
      </c>
      <c r="B907" s="37">
        <v>6</v>
      </c>
      <c r="C907" s="5">
        <v>2017</v>
      </c>
      <c r="D907" s="59">
        <v>42915</v>
      </c>
      <c r="E907" s="30">
        <v>0</v>
      </c>
      <c r="F907" s="30">
        <v>0</v>
      </c>
      <c r="G907" s="30">
        <v>1</v>
      </c>
      <c r="H907" s="30">
        <v>154</v>
      </c>
      <c r="I907" s="30">
        <v>1050</v>
      </c>
      <c r="J907" s="30">
        <v>420</v>
      </c>
      <c r="K907" s="30">
        <v>70</v>
      </c>
      <c r="L907" s="30">
        <v>280</v>
      </c>
      <c r="M907" t="s">
        <v>20</v>
      </c>
      <c r="N907" s="61">
        <f t="shared" si="41"/>
        <v>17.5</v>
      </c>
      <c r="O907" t="s">
        <v>17</v>
      </c>
      <c r="P907">
        <v>906</v>
      </c>
    </row>
    <row r="908" spans="1:16">
      <c r="A908" s="10">
        <v>11</v>
      </c>
      <c r="B908" s="37">
        <v>7</v>
      </c>
      <c r="C908" s="5">
        <v>2017</v>
      </c>
      <c r="D908" s="60">
        <v>42927</v>
      </c>
      <c r="E908" s="30">
        <v>0</v>
      </c>
      <c r="F908" s="117">
        <v>0</v>
      </c>
      <c r="G908" s="117">
        <v>1</v>
      </c>
      <c r="H908" s="117">
        <v>112</v>
      </c>
      <c r="I908" s="117">
        <v>420</v>
      </c>
      <c r="J908" s="117">
        <v>0</v>
      </c>
      <c r="K908" s="117">
        <v>0</v>
      </c>
      <c r="L908" s="117">
        <v>0</v>
      </c>
      <c r="M908" t="s">
        <v>20</v>
      </c>
      <c r="N908" s="61">
        <f t="shared" ref="N908:N917" si="42">35/2</f>
        <v>17.5</v>
      </c>
      <c r="O908" t="s">
        <v>17</v>
      </c>
      <c r="P908">
        <v>907</v>
      </c>
    </row>
    <row r="909" spans="1:16">
      <c r="A909" s="10">
        <v>20</v>
      </c>
      <c r="B909" s="37">
        <v>7</v>
      </c>
      <c r="C909" s="5">
        <v>2017</v>
      </c>
      <c r="D909" s="60">
        <v>42936</v>
      </c>
      <c r="E909" s="30">
        <v>0</v>
      </c>
      <c r="F909" s="117">
        <v>0</v>
      </c>
      <c r="G909" s="117">
        <v>0</v>
      </c>
      <c r="H909" s="117">
        <v>150</v>
      </c>
      <c r="I909" s="117">
        <v>110</v>
      </c>
      <c r="J909" s="117">
        <v>0</v>
      </c>
      <c r="K909" s="117">
        <v>0</v>
      </c>
      <c r="L909" s="117">
        <v>0</v>
      </c>
      <c r="M909" t="s">
        <v>20</v>
      </c>
      <c r="N909" s="61">
        <f t="shared" si="42"/>
        <v>17.5</v>
      </c>
      <c r="O909" t="s">
        <v>17</v>
      </c>
      <c r="P909">
        <v>908</v>
      </c>
    </row>
    <row r="910" spans="1:16">
      <c r="A910" s="10">
        <v>31</v>
      </c>
      <c r="B910" s="37">
        <v>7</v>
      </c>
      <c r="C910" s="5">
        <v>2017</v>
      </c>
      <c r="D910" s="60">
        <v>42947</v>
      </c>
      <c r="E910" s="109" t="s">
        <v>18</v>
      </c>
      <c r="F910" s="109" t="s">
        <v>18</v>
      </c>
      <c r="G910" s="109" t="s">
        <v>18</v>
      </c>
      <c r="H910" s="109" t="s">
        <v>18</v>
      </c>
      <c r="I910" s="109" t="s">
        <v>18</v>
      </c>
      <c r="J910" s="109" t="s">
        <v>18</v>
      </c>
      <c r="K910" s="109" t="s">
        <v>18</v>
      </c>
      <c r="L910" s="109" t="s">
        <v>18</v>
      </c>
      <c r="M910" t="s">
        <v>20</v>
      </c>
      <c r="N910" s="61">
        <f t="shared" si="42"/>
        <v>17.5</v>
      </c>
      <c r="O910" t="s">
        <v>17</v>
      </c>
      <c r="P910">
        <v>909</v>
      </c>
    </row>
    <row r="911" spans="1:16">
      <c r="A911" s="10">
        <v>12</v>
      </c>
      <c r="B911" s="37">
        <v>8</v>
      </c>
      <c r="C911" s="5">
        <v>2017</v>
      </c>
      <c r="D911" s="60">
        <v>42959</v>
      </c>
      <c r="E911" s="30">
        <v>0</v>
      </c>
      <c r="F911" s="117">
        <v>0</v>
      </c>
      <c r="G911" s="117">
        <v>0</v>
      </c>
      <c r="H911" s="117">
        <v>1</v>
      </c>
      <c r="I911" s="117">
        <v>0</v>
      </c>
      <c r="J911" s="117">
        <v>0</v>
      </c>
      <c r="K911" s="117">
        <v>0</v>
      </c>
      <c r="L911" s="117">
        <v>0</v>
      </c>
      <c r="M911" t="s">
        <v>20</v>
      </c>
      <c r="N911" s="61">
        <f t="shared" si="42"/>
        <v>17.5</v>
      </c>
      <c r="O911" t="s">
        <v>17</v>
      </c>
      <c r="P911">
        <v>910</v>
      </c>
    </row>
    <row r="912" spans="1:16">
      <c r="A912" s="10">
        <v>22</v>
      </c>
      <c r="B912" s="37">
        <v>8</v>
      </c>
      <c r="C912" s="5">
        <v>2017</v>
      </c>
      <c r="D912" s="60">
        <v>42969</v>
      </c>
      <c r="E912" s="30">
        <v>0</v>
      </c>
      <c r="F912" s="30">
        <v>0</v>
      </c>
      <c r="G912" s="30">
        <v>0</v>
      </c>
      <c r="H912" s="30">
        <v>1</v>
      </c>
      <c r="I912" s="30">
        <v>0</v>
      </c>
      <c r="J912" s="30">
        <v>0</v>
      </c>
      <c r="K912" s="30">
        <v>0</v>
      </c>
      <c r="L912" s="30">
        <v>0</v>
      </c>
      <c r="M912" t="s">
        <v>20</v>
      </c>
      <c r="N912" s="61">
        <f t="shared" si="42"/>
        <v>17.5</v>
      </c>
      <c r="O912" t="s">
        <v>17</v>
      </c>
      <c r="P912">
        <v>911</v>
      </c>
    </row>
    <row r="913" spans="1:16">
      <c r="A913" s="10">
        <v>2</v>
      </c>
      <c r="B913" s="37">
        <v>9</v>
      </c>
      <c r="C913" s="5">
        <v>2017</v>
      </c>
      <c r="D913" s="60">
        <v>42980</v>
      </c>
      <c r="E913" s="30">
        <v>0</v>
      </c>
      <c r="F913" s="117">
        <v>0</v>
      </c>
      <c r="G913" s="117">
        <v>0</v>
      </c>
      <c r="H913" s="117">
        <v>0</v>
      </c>
      <c r="I913" s="117">
        <v>0</v>
      </c>
      <c r="J913" s="117">
        <v>0</v>
      </c>
      <c r="K913" s="117">
        <v>0</v>
      </c>
      <c r="L913" s="117">
        <v>0</v>
      </c>
      <c r="M913" t="s">
        <v>20</v>
      </c>
      <c r="N913" s="61">
        <f t="shared" si="42"/>
        <v>17.5</v>
      </c>
      <c r="O913" t="s">
        <v>17</v>
      </c>
      <c r="P913">
        <v>912</v>
      </c>
    </row>
    <row r="914" spans="1:16">
      <c r="A914" s="10">
        <v>12</v>
      </c>
      <c r="B914" s="37">
        <v>9</v>
      </c>
      <c r="C914" s="5">
        <v>2017</v>
      </c>
      <c r="D914" s="60">
        <v>42990</v>
      </c>
      <c r="E914" s="30">
        <v>0</v>
      </c>
      <c r="F914" s="117">
        <v>0</v>
      </c>
      <c r="G914" s="117">
        <v>0</v>
      </c>
      <c r="H914" s="117">
        <v>1</v>
      </c>
      <c r="I914" s="117">
        <v>0</v>
      </c>
      <c r="J914" s="117">
        <v>0</v>
      </c>
      <c r="K914" s="117">
        <v>0</v>
      </c>
      <c r="L914" s="117">
        <v>0</v>
      </c>
      <c r="M914" t="s">
        <v>20</v>
      </c>
      <c r="N914" s="61">
        <f t="shared" si="42"/>
        <v>17.5</v>
      </c>
      <c r="O914" t="s">
        <v>17</v>
      </c>
      <c r="P914">
        <v>913</v>
      </c>
    </row>
    <row r="915" spans="1:16">
      <c r="A915" s="10">
        <v>20</v>
      </c>
      <c r="B915" s="37">
        <v>9</v>
      </c>
      <c r="C915" s="5">
        <v>2017</v>
      </c>
      <c r="D915" s="60">
        <v>42998</v>
      </c>
      <c r="E915" s="30">
        <v>0</v>
      </c>
      <c r="F915" s="30">
        <v>0</v>
      </c>
      <c r="G915" s="30">
        <v>0</v>
      </c>
      <c r="H915" s="30">
        <v>0</v>
      </c>
      <c r="I915" s="30">
        <v>0</v>
      </c>
      <c r="J915" s="30">
        <v>0</v>
      </c>
      <c r="K915" s="30">
        <v>0</v>
      </c>
      <c r="L915" s="30">
        <v>0</v>
      </c>
      <c r="M915" t="s">
        <v>20</v>
      </c>
      <c r="N915" s="61">
        <f t="shared" si="42"/>
        <v>17.5</v>
      </c>
      <c r="O915" t="s">
        <v>17</v>
      </c>
      <c r="P915">
        <v>914</v>
      </c>
    </row>
    <row r="916" spans="1:16">
      <c r="A916" s="10">
        <v>30</v>
      </c>
      <c r="B916" s="37">
        <v>9</v>
      </c>
      <c r="C916" s="5">
        <v>2017</v>
      </c>
      <c r="D916" s="60">
        <v>43008</v>
      </c>
      <c r="E916" s="30">
        <v>0</v>
      </c>
      <c r="F916" s="30">
        <v>0</v>
      </c>
      <c r="G916" s="30">
        <v>0</v>
      </c>
      <c r="H916" s="30">
        <v>0</v>
      </c>
      <c r="I916" s="30">
        <v>0</v>
      </c>
      <c r="J916" s="30">
        <v>0</v>
      </c>
      <c r="K916" s="30">
        <v>0</v>
      </c>
      <c r="L916" s="30">
        <v>0</v>
      </c>
      <c r="M916" t="s">
        <v>20</v>
      </c>
      <c r="N916" s="61">
        <f t="shared" si="42"/>
        <v>17.5</v>
      </c>
      <c r="O916" t="s">
        <v>17</v>
      </c>
      <c r="P916">
        <v>915</v>
      </c>
    </row>
    <row r="917" spans="1:16">
      <c r="A917" s="10">
        <v>11</v>
      </c>
      <c r="B917" s="37">
        <v>10</v>
      </c>
      <c r="C917" s="5">
        <v>2017</v>
      </c>
      <c r="D917" s="60">
        <v>43019</v>
      </c>
      <c r="E917" s="30">
        <v>0</v>
      </c>
      <c r="F917" s="117">
        <v>0</v>
      </c>
      <c r="G917" s="117">
        <v>0</v>
      </c>
      <c r="H917" s="117">
        <v>0</v>
      </c>
      <c r="I917" s="117">
        <v>0</v>
      </c>
      <c r="J917" s="117">
        <v>0</v>
      </c>
      <c r="K917" s="117">
        <v>0</v>
      </c>
      <c r="L917" s="117">
        <v>0</v>
      </c>
      <c r="M917" t="s">
        <v>20</v>
      </c>
      <c r="N917" s="61">
        <f t="shared" si="42"/>
        <v>17.5</v>
      </c>
      <c r="O917" t="s">
        <v>17</v>
      </c>
      <c r="P917">
        <v>916</v>
      </c>
    </row>
    <row r="918" spans="1:16">
      <c r="A918" s="10">
        <v>22</v>
      </c>
      <c r="B918" s="37">
        <v>10</v>
      </c>
      <c r="C918" s="5">
        <v>2017</v>
      </c>
      <c r="D918" s="60">
        <v>43030</v>
      </c>
      <c r="E918" s="30">
        <v>0</v>
      </c>
      <c r="F918" s="117">
        <v>0</v>
      </c>
      <c r="G918" s="117">
        <v>0</v>
      </c>
      <c r="H918" s="117">
        <v>0</v>
      </c>
      <c r="I918" s="117">
        <v>0</v>
      </c>
      <c r="J918" s="117">
        <v>0</v>
      </c>
      <c r="K918" s="117">
        <v>0</v>
      </c>
      <c r="L918" s="117">
        <v>0</v>
      </c>
      <c r="M918" t="s">
        <v>20</v>
      </c>
      <c r="N918" s="61">
        <f t="shared" ref="N918:N927" si="43">35/2</f>
        <v>17.5</v>
      </c>
      <c r="O918" t="s">
        <v>17</v>
      </c>
      <c r="P918">
        <v>917</v>
      </c>
    </row>
    <row r="919" spans="1:16">
      <c r="A919" s="10">
        <v>30</v>
      </c>
      <c r="B919" s="37">
        <v>10</v>
      </c>
      <c r="C919" s="5">
        <v>2017</v>
      </c>
      <c r="D919" s="60">
        <v>43038</v>
      </c>
      <c r="E919" s="30">
        <v>0</v>
      </c>
      <c r="F919" s="117">
        <v>0</v>
      </c>
      <c r="G919" s="117">
        <v>0</v>
      </c>
      <c r="H919" s="117">
        <v>0</v>
      </c>
      <c r="I919" s="117">
        <v>0</v>
      </c>
      <c r="J919" s="117">
        <v>0</v>
      </c>
      <c r="K919" s="117">
        <v>0</v>
      </c>
      <c r="L919" s="117">
        <v>0</v>
      </c>
      <c r="M919" t="s">
        <v>20</v>
      </c>
      <c r="N919" s="61">
        <f t="shared" si="43"/>
        <v>17.5</v>
      </c>
      <c r="O919" t="s">
        <v>17</v>
      </c>
      <c r="P919">
        <v>918</v>
      </c>
    </row>
    <row r="920" spans="1:16">
      <c r="A920" s="10">
        <v>9</v>
      </c>
      <c r="B920" s="37">
        <v>11</v>
      </c>
      <c r="C920" s="5">
        <v>2017</v>
      </c>
      <c r="D920" s="60">
        <v>43048</v>
      </c>
      <c r="E920" s="109" t="s">
        <v>18</v>
      </c>
      <c r="F920" s="109" t="s">
        <v>18</v>
      </c>
      <c r="G920" s="109" t="s">
        <v>18</v>
      </c>
      <c r="H920" s="109" t="s">
        <v>18</v>
      </c>
      <c r="I920" s="109" t="s">
        <v>18</v>
      </c>
      <c r="J920" s="109" t="s">
        <v>18</v>
      </c>
      <c r="K920" s="109" t="s">
        <v>18</v>
      </c>
      <c r="L920" s="109" t="s">
        <v>18</v>
      </c>
      <c r="M920" t="s">
        <v>20</v>
      </c>
      <c r="N920" s="61">
        <f t="shared" si="43"/>
        <v>17.5</v>
      </c>
      <c r="O920" t="s">
        <v>17</v>
      </c>
      <c r="P920">
        <v>919</v>
      </c>
    </row>
    <row r="921" spans="1:16">
      <c r="A921" s="10">
        <v>21</v>
      </c>
      <c r="B921" s="37">
        <v>11</v>
      </c>
      <c r="C921" s="5">
        <v>2017</v>
      </c>
      <c r="D921" s="60">
        <v>43060</v>
      </c>
      <c r="E921" s="30">
        <v>0</v>
      </c>
      <c r="F921" s="117">
        <v>0</v>
      </c>
      <c r="G921" s="117">
        <v>0</v>
      </c>
      <c r="H921" s="117">
        <v>0</v>
      </c>
      <c r="I921" s="117">
        <v>0</v>
      </c>
      <c r="J921" s="117">
        <v>0</v>
      </c>
      <c r="K921" s="117">
        <v>0</v>
      </c>
      <c r="L921" s="117">
        <v>0</v>
      </c>
      <c r="M921" t="s">
        <v>20</v>
      </c>
      <c r="N921" s="61">
        <f t="shared" si="43"/>
        <v>17.5</v>
      </c>
      <c r="O921" t="s">
        <v>17</v>
      </c>
      <c r="P921">
        <v>920</v>
      </c>
    </row>
    <row r="922" spans="1:16">
      <c r="A922" s="10">
        <v>30</v>
      </c>
      <c r="B922" s="37">
        <v>11</v>
      </c>
      <c r="C922" s="5">
        <v>2017</v>
      </c>
      <c r="D922" s="60">
        <v>43069</v>
      </c>
      <c r="E922" s="30">
        <v>0</v>
      </c>
      <c r="F922" s="117">
        <v>0</v>
      </c>
      <c r="G922" s="117">
        <v>0</v>
      </c>
      <c r="H922" s="117">
        <v>0</v>
      </c>
      <c r="I922" s="117">
        <v>0</v>
      </c>
      <c r="J922" s="117">
        <v>0</v>
      </c>
      <c r="K922" s="117">
        <v>0</v>
      </c>
      <c r="L922" s="117">
        <v>0</v>
      </c>
      <c r="M922" t="s">
        <v>20</v>
      </c>
      <c r="N922" s="61">
        <f t="shared" si="43"/>
        <v>17.5</v>
      </c>
      <c r="O922" t="s">
        <v>17</v>
      </c>
      <c r="P922">
        <v>921</v>
      </c>
    </row>
    <row r="923" spans="1:16">
      <c r="A923" s="10">
        <v>13</v>
      </c>
      <c r="B923" s="37">
        <v>2</v>
      </c>
      <c r="C923" s="5">
        <v>2018</v>
      </c>
      <c r="D923" s="60">
        <v>43144</v>
      </c>
      <c r="E923" s="30">
        <v>6</v>
      </c>
      <c r="F923" s="117">
        <v>0</v>
      </c>
      <c r="G923" s="117">
        <v>0</v>
      </c>
      <c r="H923" s="117">
        <v>0</v>
      </c>
      <c r="I923" s="117">
        <v>0</v>
      </c>
      <c r="J923" s="117">
        <v>0</v>
      </c>
      <c r="K923" s="117">
        <v>0</v>
      </c>
      <c r="L923" s="117">
        <v>0</v>
      </c>
      <c r="M923" t="s">
        <v>20</v>
      </c>
      <c r="N923" s="61">
        <f t="shared" si="43"/>
        <v>17.5</v>
      </c>
      <c r="O923" t="s">
        <v>17</v>
      </c>
      <c r="P923">
        <v>922</v>
      </c>
    </row>
    <row r="924" spans="1:16">
      <c r="A924" s="10">
        <v>20</v>
      </c>
      <c r="B924" s="37">
        <v>3</v>
      </c>
      <c r="C924" s="5">
        <v>2018</v>
      </c>
      <c r="D924" s="60">
        <v>43179</v>
      </c>
      <c r="E924" s="109" t="s">
        <v>18</v>
      </c>
      <c r="F924" s="109" t="s">
        <v>18</v>
      </c>
      <c r="G924" s="109" t="s">
        <v>18</v>
      </c>
      <c r="H924" s="109" t="s">
        <v>18</v>
      </c>
      <c r="I924" s="109" t="s">
        <v>18</v>
      </c>
      <c r="J924" s="109" t="s">
        <v>18</v>
      </c>
      <c r="K924" s="109" t="s">
        <v>18</v>
      </c>
      <c r="L924" s="109" t="s">
        <v>18</v>
      </c>
      <c r="M924" t="s">
        <v>20</v>
      </c>
      <c r="N924" s="61">
        <f t="shared" si="43"/>
        <v>17.5</v>
      </c>
      <c r="O924" t="s">
        <v>17</v>
      </c>
      <c r="P924">
        <v>923</v>
      </c>
    </row>
    <row r="925" spans="1:16">
      <c r="A925" s="10">
        <v>29</v>
      </c>
      <c r="B925" s="37">
        <v>3</v>
      </c>
      <c r="C925" s="5">
        <v>2018</v>
      </c>
      <c r="D925" s="60">
        <v>43188</v>
      </c>
      <c r="E925" s="109" t="s">
        <v>18</v>
      </c>
      <c r="F925" s="109" t="s">
        <v>18</v>
      </c>
      <c r="G925" s="109" t="s">
        <v>18</v>
      </c>
      <c r="H925" s="109" t="s">
        <v>18</v>
      </c>
      <c r="I925" s="109" t="s">
        <v>18</v>
      </c>
      <c r="J925" s="109" t="s">
        <v>18</v>
      </c>
      <c r="K925" s="109" t="s">
        <v>18</v>
      </c>
      <c r="L925" s="109" t="s">
        <v>18</v>
      </c>
      <c r="M925" t="s">
        <v>20</v>
      </c>
      <c r="N925" s="61">
        <f t="shared" si="43"/>
        <v>17.5</v>
      </c>
      <c r="O925" t="s">
        <v>17</v>
      </c>
      <c r="P925">
        <v>924</v>
      </c>
    </row>
    <row r="926" spans="1:16">
      <c r="A926" s="10">
        <v>18</v>
      </c>
      <c r="B926" s="37">
        <v>4</v>
      </c>
      <c r="C926" s="5">
        <v>2018</v>
      </c>
      <c r="D926" s="60">
        <v>43208</v>
      </c>
      <c r="E926" s="30">
        <v>0</v>
      </c>
      <c r="F926" s="117">
        <v>0</v>
      </c>
      <c r="G926" s="117">
        <v>0</v>
      </c>
      <c r="H926" s="117">
        <v>0</v>
      </c>
      <c r="I926" s="117">
        <v>0</v>
      </c>
      <c r="J926" s="117">
        <v>0</v>
      </c>
      <c r="K926" s="117">
        <v>0</v>
      </c>
      <c r="L926" s="117">
        <v>5</v>
      </c>
      <c r="M926" t="s">
        <v>20</v>
      </c>
      <c r="N926" s="61">
        <f t="shared" si="43"/>
        <v>17.5</v>
      </c>
      <c r="O926" t="s">
        <v>17</v>
      </c>
      <c r="P926">
        <v>925</v>
      </c>
    </row>
    <row r="927" spans="1:16">
      <c r="A927" s="10">
        <v>26</v>
      </c>
      <c r="B927" s="37">
        <v>4</v>
      </c>
      <c r="C927" s="5">
        <v>2018</v>
      </c>
      <c r="D927" s="60">
        <v>43216</v>
      </c>
      <c r="E927" s="30">
        <v>0</v>
      </c>
      <c r="F927" s="117">
        <v>0</v>
      </c>
      <c r="G927" s="117">
        <v>0</v>
      </c>
      <c r="H927" s="117">
        <v>2</v>
      </c>
      <c r="I927" s="117">
        <v>0</v>
      </c>
      <c r="J927" s="117">
        <v>0</v>
      </c>
      <c r="K927" s="117">
        <v>0</v>
      </c>
      <c r="L927" s="117">
        <v>0</v>
      </c>
      <c r="M927" t="s">
        <v>20</v>
      </c>
      <c r="N927" s="61">
        <f t="shared" si="43"/>
        <v>17.5</v>
      </c>
      <c r="O927" t="s">
        <v>17</v>
      </c>
      <c r="P927">
        <v>926</v>
      </c>
    </row>
    <row r="928" spans="1:16">
      <c r="A928" s="10">
        <v>12</v>
      </c>
      <c r="B928" s="37">
        <v>5</v>
      </c>
      <c r="C928" s="5">
        <v>2018</v>
      </c>
      <c r="D928" s="51">
        <v>43232</v>
      </c>
      <c r="E928" s="30">
        <v>6</v>
      </c>
      <c r="F928" s="117">
        <v>0</v>
      </c>
      <c r="G928" s="117">
        <v>7</v>
      </c>
      <c r="H928" s="117">
        <v>6</v>
      </c>
      <c r="I928" s="117">
        <v>0</v>
      </c>
      <c r="J928" s="117">
        <v>0</v>
      </c>
      <c r="K928" s="117">
        <v>0</v>
      </c>
      <c r="L928" s="117">
        <v>70</v>
      </c>
      <c r="M928" t="s">
        <v>20</v>
      </c>
      <c r="N928" s="61">
        <f t="shared" ref="N928:N937" si="44">35/2</f>
        <v>17.5</v>
      </c>
      <c r="O928" t="s">
        <v>17</v>
      </c>
      <c r="P928">
        <v>927</v>
      </c>
    </row>
    <row r="929" spans="1:16">
      <c r="A929" s="10">
        <v>20</v>
      </c>
      <c r="B929" s="37">
        <v>5</v>
      </c>
      <c r="C929" s="5">
        <v>2018</v>
      </c>
      <c r="D929" s="51">
        <v>43240</v>
      </c>
      <c r="E929" s="30">
        <v>7</v>
      </c>
      <c r="F929" s="117">
        <v>0</v>
      </c>
      <c r="G929" s="117">
        <v>25</v>
      </c>
      <c r="H929" s="117">
        <v>0</v>
      </c>
      <c r="I929" s="117">
        <v>0</v>
      </c>
      <c r="J929" s="117">
        <v>4</v>
      </c>
      <c r="K929" s="117">
        <v>70</v>
      </c>
      <c r="L929" s="117">
        <v>350</v>
      </c>
      <c r="M929" t="s">
        <v>20</v>
      </c>
      <c r="N929" s="61">
        <f t="shared" si="44"/>
        <v>17.5</v>
      </c>
      <c r="O929" t="s">
        <v>17</v>
      </c>
      <c r="P929">
        <v>928</v>
      </c>
    </row>
    <row r="930" spans="1:16">
      <c r="A930" s="10">
        <v>31</v>
      </c>
      <c r="B930" s="37">
        <v>5</v>
      </c>
      <c r="C930" s="5">
        <v>2018</v>
      </c>
      <c r="D930" s="51">
        <v>43251</v>
      </c>
      <c r="E930" s="30">
        <v>1</v>
      </c>
      <c r="F930" s="117">
        <v>0</v>
      </c>
      <c r="G930" s="117">
        <v>10</v>
      </c>
      <c r="H930" s="117">
        <v>1</v>
      </c>
      <c r="I930" s="117">
        <v>210</v>
      </c>
      <c r="J930" s="117">
        <v>420</v>
      </c>
      <c r="K930" s="117">
        <v>4</v>
      </c>
      <c r="L930" s="117">
        <v>7</v>
      </c>
      <c r="M930" t="s">
        <v>20</v>
      </c>
      <c r="N930" s="61">
        <f t="shared" si="44"/>
        <v>17.5</v>
      </c>
      <c r="O930" t="s">
        <v>17</v>
      </c>
      <c r="P930">
        <v>929</v>
      </c>
    </row>
    <row r="931" spans="1:16">
      <c r="A931" s="10">
        <v>10</v>
      </c>
      <c r="B931" s="37">
        <v>6</v>
      </c>
      <c r="C931" s="5">
        <v>2018</v>
      </c>
      <c r="D931" s="51">
        <v>43261</v>
      </c>
      <c r="E931" s="30">
        <v>0</v>
      </c>
      <c r="F931" s="117">
        <v>0</v>
      </c>
      <c r="G931" s="117">
        <v>2</v>
      </c>
      <c r="H931" s="117">
        <v>5</v>
      </c>
      <c r="I931" s="117">
        <v>280</v>
      </c>
      <c r="J931" s="117">
        <v>70</v>
      </c>
      <c r="K931" s="117">
        <v>0</v>
      </c>
      <c r="L931" s="117">
        <v>0</v>
      </c>
      <c r="M931" t="s">
        <v>20</v>
      </c>
      <c r="N931" s="61">
        <f t="shared" si="44"/>
        <v>17.5</v>
      </c>
      <c r="O931" t="s">
        <v>17</v>
      </c>
      <c r="P931">
        <v>930</v>
      </c>
    </row>
    <row r="932" spans="1:16">
      <c r="A932" s="10">
        <v>21</v>
      </c>
      <c r="B932" s="37">
        <v>6</v>
      </c>
      <c r="C932" s="5">
        <v>2018</v>
      </c>
      <c r="D932" s="51">
        <v>43272</v>
      </c>
      <c r="E932" s="30">
        <v>0</v>
      </c>
      <c r="F932" s="117">
        <v>0</v>
      </c>
      <c r="G932" s="117">
        <v>6</v>
      </c>
      <c r="H932" s="117">
        <v>7</v>
      </c>
      <c r="I932" s="117">
        <v>4</v>
      </c>
      <c r="J932" s="117">
        <v>0</v>
      </c>
      <c r="K932" s="117">
        <v>0</v>
      </c>
      <c r="L932" s="117">
        <v>0</v>
      </c>
      <c r="M932" t="s">
        <v>20</v>
      </c>
      <c r="N932" s="61">
        <f t="shared" si="44"/>
        <v>17.5</v>
      </c>
      <c r="O932" t="s">
        <v>17</v>
      </c>
      <c r="P932">
        <v>931</v>
      </c>
    </row>
    <row r="933" spans="1:16">
      <c r="A933" s="10">
        <v>1</v>
      </c>
      <c r="B933" s="37">
        <v>7</v>
      </c>
      <c r="C933" s="5">
        <v>2018</v>
      </c>
      <c r="D933" s="51">
        <v>43282</v>
      </c>
      <c r="E933" s="30">
        <v>1</v>
      </c>
      <c r="F933" s="117">
        <v>0</v>
      </c>
      <c r="G933" s="117">
        <v>5</v>
      </c>
      <c r="H933" s="117">
        <v>826</v>
      </c>
      <c r="I933" s="117">
        <v>50</v>
      </c>
      <c r="J933" s="117">
        <v>0</v>
      </c>
      <c r="K933" s="117">
        <v>0</v>
      </c>
      <c r="L933" s="117">
        <v>0</v>
      </c>
      <c r="M933" t="s">
        <v>20</v>
      </c>
      <c r="N933" s="61">
        <f t="shared" si="44"/>
        <v>17.5</v>
      </c>
      <c r="O933" t="s">
        <v>17</v>
      </c>
      <c r="P933">
        <v>932</v>
      </c>
    </row>
    <row r="934" spans="1:16">
      <c r="A934" s="10">
        <v>10</v>
      </c>
      <c r="B934" s="37">
        <v>7</v>
      </c>
      <c r="C934" s="5">
        <v>2018</v>
      </c>
      <c r="D934" s="51">
        <v>43291</v>
      </c>
      <c r="E934" s="30">
        <v>0</v>
      </c>
      <c r="F934" s="117">
        <v>0</v>
      </c>
      <c r="G934" s="117">
        <v>0</v>
      </c>
      <c r="H934" s="117">
        <v>1</v>
      </c>
      <c r="I934" s="117">
        <v>0</v>
      </c>
      <c r="J934" s="117">
        <v>0</v>
      </c>
      <c r="K934" s="117">
        <v>0</v>
      </c>
      <c r="L934" s="117">
        <v>0</v>
      </c>
      <c r="M934" t="s">
        <v>20</v>
      </c>
      <c r="N934" s="61">
        <f t="shared" si="44"/>
        <v>17.5</v>
      </c>
      <c r="O934" t="s">
        <v>17</v>
      </c>
      <c r="P934">
        <v>933</v>
      </c>
    </row>
    <row r="935" spans="1:16">
      <c r="A935" s="10">
        <v>21</v>
      </c>
      <c r="B935" s="37">
        <v>7</v>
      </c>
      <c r="C935" s="5">
        <v>2018</v>
      </c>
      <c r="D935" s="51">
        <v>43302</v>
      </c>
      <c r="E935" s="30">
        <v>0</v>
      </c>
      <c r="F935" s="30">
        <v>0</v>
      </c>
      <c r="G935" s="30">
        <v>0</v>
      </c>
      <c r="H935" s="30">
        <v>0</v>
      </c>
      <c r="I935" s="30">
        <v>0</v>
      </c>
      <c r="J935" s="30">
        <v>0</v>
      </c>
      <c r="K935" s="30">
        <v>0</v>
      </c>
      <c r="L935" s="30">
        <v>0</v>
      </c>
      <c r="M935" t="s">
        <v>20</v>
      </c>
      <c r="N935" s="61">
        <f t="shared" si="44"/>
        <v>17.5</v>
      </c>
      <c r="O935" t="s">
        <v>17</v>
      </c>
      <c r="P935">
        <v>934</v>
      </c>
    </row>
    <row r="936" spans="1:16">
      <c r="A936" s="10">
        <v>30</v>
      </c>
      <c r="B936" s="37">
        <v>7</v>
      </c>
      <c r="C936" s="5">
        <v>2018</v>
      </c>
      <c r="D936" s="51">
        <v>43311</v>
      </c>
      <c r="E936" s="30">
        <v>0</v>
      </c>
      <c r="F936" s="117">
        <v>0</v>
      </c>
      <c r="G936" s="117">
        <v>0</v>
      </c>
      <c r="H936" s="117">
        <v>0</v>
      </c>
      <c r="I936" s="117">
        <v>0</v>
      </c>
      <c r="J936" s="117">
        <v>0</v>
      </c>
      <c r="K936" s="117">
        <v>0</v>
      </c>
      <c r="L936" s="117">
        <v>0</v>
      </c>
      <c r="M936" t="s">
        <v>20</v>
      </c>
      <c r="N936" s="61">
        <f t="shared" si="44"/>
        <v>17.5</v>
      </c>
      <c r="O936" t="s">
        <v>17</v>
      </c>
      <c r="P936">
        <v>935</v>
      </c>
    </row>
    <row r="937" spans="1:16">
      <c r="A937" s="10">
        <v>9</v>
      </c>
      <c r="B937" s="37">
        <v>8</v>
      </c>
      <c r="C937" s="5">
        <v>2018</v>
      </c>
      <c r="D937" s="51">
        <v>43321</v>
      </c>
      <c r="E937" s="30">
        <v>0</v>
      </c>
      <c r="F937" s="117">
        <v>0</v>
      </c>
      <c r="G937" s="117">
        <v>0</v>
      </c>
      <c r="H937" s="117">
        <v>0</v>
      </c>
      <c r="I937" s="117">
        <v>0</v>
      </c>
      <c r="J937" s="117">
        <v>0</v>
      </c>
      <c r="K937" s="117">
        <v>0</v>
      </c>
      <c r="L937" s="117">
        <v>0</v>
      </c>
      <c r="M937" t="s">
        <v>20</v>
      </c>
      <c r="N937" s="61">
        <f t="shared" si="44"/>
        <v>17.5</v>
      </c>
      <c r="O937" t="s">
        <v>17</v>
      </c>
      <c r="P937">
        <v>936</v>
      </c>
    </row>
    <row r="938" spans="1:16">
      <c r="A938" s="10">
        <v>20</v>
      </c>
      <c r="B938" s="37">
        <v>8</v>
      </c>
      <c r="C938" s="5">
        <v>2018</v>
      </c>
      <c r="D938" s="51">
        <v>43332</v>
      </c>
      <c r="E938" s="30">
        <v>0</v>
      </c>
      <c r="F938" s="117">
        <v>0</v>
      </c>
      <c r="G938" s="117">
        <v>0</v>
      </c>
      <c r="H938" s="117">
        <v>1</v>
      </c>
      <c r="I938" s="117">
        <v>0</v>
      </c>
      <c r="J938" s="117">
        <v>0</v>
      </c>
      <c r="K938" s="117">
        <v>0</v>
      </c>
      <c r="L938" s="117">
        <v>0</v>
      </c>
      <c r="M938" t="s">
        <v>20</v>
      </c>
      <c r="N938" s="61">
        <f t="shared" ref="N938:N947" si="45">35/2</f>
        <v>17.5</v>
      </c>
      <c r="O938" t="s">
        <v>17</v>
      </c>
      <c r="P938">
        <v>937</v>
      </c>
    </row>
    <row r="939" spans="1:16">
      <c r="A939" s="10">
        <v>30</v>
      </c>
      <c r="B939" s="37">
        <v>8</v>
      </c>
      <c r="C939" s="5">
        <v>2018</v>
      </c>
      <c r="D939" s="51">
        <v>43342</v>
      </c>
      <c r="E939" s="30">
        <v>0</v>
      </c>
      <c r="F939" s="117">
        <v>0</v>
      </c>
      <c r="G939" s="117">
        <v>0</v>
      </c>
      <c r="H939" s="117">
        <v>0</v>
      </c>
      <c r="I939" s="117">
        <v>0</v>
      </c>
      <c r="J939" s="117">
        <v>0</v>
      </c>
      <c r="K939" s="117">
        <v>0</v>
      </c>
      <c r="L939" s="117">
        <v>0</v>
      </c>
      <c r="M939" t="s">
        <v>20</v>
      </c>
      <c r="N939" s="61">
        <f t="shared" si="45"/>
        <v>17.5</v>
      </c>
      <c r="O939" t="s">
        <v>17</v>
      </c>
      <c r="P939">
        <v>938</v>
      </c>
    </row>
    <row r="940" spans="1:16">
      <c r="A940" s="10">
        <v>10</v>
      </c>
      <c r="B940" s="37">
        <v>9</v>
      </c>
      <c r="C940" s="5">
        <v>2018</v>
      </c>
      <c r="D940" s="51">
        <v>43353</v>
      </c>
      <c r="E940" s="30">
        <v>0</v>
      </c>
      <c r="F940" s="117">
        <v>0</v>
      </c>
      <c r="G940" s="117">
        <v>0</v>
      </c>
      <c r="H940" s="117">
        <v>0</v>
      </c>
      <c r="I940" s="117">
        <v>0</v>
      </c>
      <c r="J940" s="117">
        <v>0</v>
      </c>
      <c r="K940" s="117">
        <v>0</v>
      </c>
      <c r="L940" s="117">
        <v>0</v>
      </c>
      <c r="M940" t="s">
        <v>20</v>
      </c>
      <c r="N940" s="61">
        <f t="shared" si="45"/>
        <v>17.5</v>
      </c>
      <c r="O940" t="s">
        <v>17</v>
      </c>
      <c r="P940">
        <v>939</v>
      </c>
    </row>
    <row r="941" spans="1:16">
      <c r="A941" s="10">
        <v>20</v>
      </c>
      <c r="B941" s="37">
        <v>9</v>
      </c>
      <c r="C941" s="5">
        <v>2018</v>
      </c>
      <c r="D941" s="51">
        <v>43363</v>
      </c>
      <c r="E941" s="30">
        <v>0</v>
      </c>
      <c r="F941" s="117">
        <v>0</v>
      </c>
      <c r="G941" s="117">
        <v>0</v>
      </c>
      <c r="H941" s="117">
        <v>0</v>
      </c>
      <c r="I941" s="117">
        <v>0</v>
      </c>
      <c r="J941" s="117">
        <v>0</v>
      </c>
      <c r="K941" s="117">
        <v>0</v>
      </c>
      <c r="L941" s="117">
        <v>0</v>
      </c>
      <c r="M941" t="s">
        <v>20</v>
      </c>
      <c r="N941" s="61">
        <f t="shared" si="45"/>
        <v>17.5</v>
      </c>
      <c r="O941" t="s">
        <v>17</v>
      </c>
      <c r="P941">
        <v>940</v>
      </c>
    </row>
    <row r="942" spans="1:16">
      <c r="A942" s="10">
        <v>1</v>
      </c>
      <c r="B942" s="37">
        <v>10</v>
      </c>
      <c r="C942" s="5">
        <v>2018</v>
      </c>
      <c r="D942" s="51">
        <v>43374</v>
      </c>
      <c r="E942" s="30">
        <v>0</v>
      </c>
      <c r="F942" s="117">
        <v>0</v>
      </c>
      <c r="G942" s="117">
        <v>0</v>
      </c>
      <c r="H942" s="114">
        <v>1</v>
      </c>
      <c r="I942" s="114">
        <v>0</v>
      </c>
      <c r="J942" s="114">
        <v>0</v>
      </c>
      <c r="K942" s="114">
        <v>0</v>
      </c>
      <c r="L942" s="114">
        <v>0</v>
      </c>
      <c r="M942" t="s">
        <v>20</v>
      </c>
      <c r="N942" s="61">
        <f t="shared" si="45"/>
        <v>17.5</v>
      </c>
      <c r="O942" t="s">
        <v>17</v>
      </c>
      <c r="P942">
        <v>941</v>
      </c>
    </row>
    <row r="943" spans="1:16">
      <c r="A943" s="10">
        <v>10</v>
      </c>
      <c r="B943" s="37">
        <v>10</v>
      </c>
      <c r="C943" s="5">
        <v>2018</v>
      </c>
      <c r="D943" s="51">
        <v>43383</v>
      </c>
      <c r="E943" s="30">
        <v>0</v>
      </c>
      <c r="F943" s="117">
        <v>0</v>
      </c>
      <c r="G943" s="117">
        <v>0</v>
      </c>
      <c r="H943" s="117">
        <v>0</v>
      </c>
      <c r="I943" s="117">
        <v>0</v>
      </c>
      <c r="J943" s="117">
        <v>0</v>
      </c>
      <c r="K943" s="117">
        <v>0</v>
      </c>
      <c r="L943" s="117">
        <v>0</v>
      </c>
      <c r="M943" t="s">
        <v>20</v>
      </c>
      <c r="N943" s="61">
        <f t="shared" si="45"/>
        <v>17.5</v>
      </c>
      <c r="O943" t="s">
        <v>17</v>
      </c>
      <c r="P943">
        <v>942</v>
      </c>
    </row>
    <row r="944" spans="1:16">
      <c r="A944" s="10">
        <v>23</v>
      </c>
      <c r="B944" s="37">
        <v>10</v>
      </c>
      <c r="C944" s="5">
        <v>2018</v>
      </c>
      <c r="D944" s="51">
        <v>43396</v>
      </c>
      <c r="E944" s="30">
        <v>0</v>
      </c>
      <c r="F944" s="55">
        <v>0</v>
      </c>
      <c r="G944" s="55">
        <v>0</v>
      </c>
      <c r="H944" s="55">
        <v>0</v>
      </c>
      <c r="I944" s="55">
        <v>0</v>
      </c>
      <c r="J944" s="55">
        <v>0</v>
      </c>
      <c r="K944" s="55">
        <v>0</v>
      </c>
      <c r="L944" s="55">
        <v>0</v>
      </c>
      <c r="M944" t="s">
        <v>20</v>
      </c>
      <c r="N944" s="61">
        <f t="shared" si="45"/>
        <v>17.5</v>
      </c>
      <c r="O944" t="s">
        <v>17</v>
      </c>
      <c r="P944">
        <v>943</v>
      </c>
    </row>
    <row r="945" spans="1:16">
      <c r="A945" s="10">
        <v>31</v>
      </c>
      <c r="B945" s="37">
        <v>10</v>
      </c>
      <c r="C945" s="5">
        <v>2018</v>
      </c>
      <c r="D945" s="51">
        <v>43404</v>
      </c>
      <c r="E945" s="30">
        <v>0</v>
      </c>
      <c r="F945" s="117">
        <v>0</v>
      </c>
      <c r="G945" s="117">
        <v>0</v>
      </c>
      <c r="H945" s="117">
        <v>0</v>
      </c>
      <c r="I945" s="117">
        <v>0</v>
      </c>
      <c r="J945" s="117">
        <v>0</v>
      </c>
      <c r="K945" s="117">
        <v>0</v>
      </c>
      <c r="L945" s="117">
        <v>0</v>
      </c>
      <c r="M945" t="s">
        <v>20</v>
      </c>
      <c r="N945" s="61">
        <f t="shared" si="45"/>
        <v>17.5</v>
      </c>
      <c r="O945" t="s">
        <v>17</v>
      </c>
      <c r="P945">
        <v>944</v>
      </c>
    </row>
    <row r="946" spans="1:16">
      <c r="A946" s="10">
        <v>10</v>
      </c>
      <c r="B946" s="37">
        <v>11</v>
      </c>
      <c r="C946" s="5">
        <v>2018</v>
      </c>
      <c r="D946" s="51">
        <v>43414</v>
      </c>
      <c r="E946" s="30">
        <v>0</v>
      </c>
      <c r="F946" s="117">
        <v>0</v>
      </c>
      <c r="G946" s="117">
        <v>0</v>
      </c>
      <c r="H946" s="55">
        <v>0</v>
      </c>
      <c r="I946" s="55">
        <v>0</v>
      </c>
      <c r="J946" s="55">
        <v>0</v>
      </c>
      <c r="K946" s="55">
        <v>0</v>
      </c>
      <c r="L946" s="55">
        <v>0</v>
      </c>
      <c r="M946" t="s">
        <v>20</v>
      </c>
      <c r="N946" s="61">
        <f t="shared" si="45"/>
        <v>17.5</v>
      </c>
      <c r="O946" t="s">
        <v>17</v>
      </c>
      <c r="P946">
        <v>945</v>
      </c>
    </row>
    <row r="947" spans="1:16">
      <c r="A947" s="10">
        <v>20</v>
      </c>
      <c r="B947" s="37">
        <v>11</v>
      </c>
      <c r="C947" s="5">
        <v>2018</v>
      </c>
      <c r="D947" s="51">
        <v>43424</v>
      </c>
      <c r="E947" s="30">
        <v>0</v>
      </c>
      <c r="F947" s="117">
        <v>0</v>
      </c>
      <c r="G947" s="117">
        <v>0</v>
      </c>
      <c r="H947" s="117">
        <v>0</v>
      </c>
      <c r="I947" s="117">
        <v>0</v>
      </c>
      <c r="J947" s="117">
        <v>0</v>
      </c>
      <c r="K947" s="117">
        <v>0</v>
      </c>
      <c r="L947" s="117">
        <v>0</v>
      </c>
      <c r="M947" t="s">
        <v>20</v>
      </c>
      <c r="N947" s="61">
        <f t="shared" si="45"/>
        <v>17.5</v>
      </c>
      <c r="O947" t="s">
        <v>17</v>
      </c>
      <c r="P947">
        <v>946</v>
      </c>
    </row>
    <row r="948" spans="1:16">
      <c r="A948" s="10">
        <v>11</v>
      </c>
      <c r="B948" s="37">
        <v>2</v>
      </c>
      <c r="C948" s="5">
        <v>2019</v>
      </c>
      <c r="D948" s="51">
        <v>43507</v>
      </c>
      <c r="E948" s="30">
        <v>2</v>
      </c>
      <c r="F948" s="117">
        <v>0</v>
      </c>
      <c r="G948" s="117">
        <v>0</v>
      </c>
      <c r="H948" s="118">
        <v>1</v>
      </c>
      <c r="I948" s="55">
        <v>0</v>
      </c>
      <c r="J948" s="55">
        <v>0</v>
      </c>
      <c r="K948" s="55">
        <v>0</v>
      </c>
      <c r="L948" s="55">
        <v>0</v>
      </c>
      <c r="M948" t="s">
        <v>20</v>
      </c>
      <c r="N948" s="61">
        <f t="shared" ref="N948:N957" si="46">35/2</f>
        <v>17.5</v>
      </c>
      <c r="O948" t="s">
        <v>17</v>
      </c>
      <c r="P948">
        <v>947</v>
      </c>
    </row>
    <row r="949" spans="1:16">
      <c r="A949" s="10">
        <v>14</v>
      </c>
      <c r="B949" s="37">
        <v>3</v>
      </c>
      <c r="C949" s="5">
        <v>2019</v>
      </c>
      <c r="D949" s="51">
        <v>43538</v>
      </c>
      <c r="E949" s="30">
        <v>6</v>
      </c>
      <c r="F949" s="117">
        <v>0</v>
      </c>
      <c r="G949" s="117">
        <v>0</v>
      </c>
      <c r="H949" s="117">
        <v>0</v>
      </c>
      <c r="I949" s="117">
        <v>0</v>
      </c>
      <c r="J949" s="117">
        <v>0</v>
      </c>
      <c r="K949" s="117">
        <v>0</v>
      </c>
      <c r="L949" s="117">
        <v>0</v>
      </c>
      <c r="M949" t="s">
        <v>20</v>
      </c>
      <c r="N949" s="61">
        <f t="shared" si="46"/>
        <v>17.5</v>
      </c>
      <c r="O949" t="s">
        <v>17</v>
      </c>
      <c r="P949">
        <v>948</v>
      </c>
    </row>
    <row r="950" spans="1:16">
      <c r="A950" s="10">
        <v>22</v>
      </c>
      <c r="B950" s="37">
        <v>3</v>
      </c>
      <c r="C950" s="5">
        <v>2019</v>
      </c>
      <c r="D950" s="51">
        <v>43546</v>
      </c>
      <c r="E950" s="30">
        <v>1</v>
      </c>
      <c r="F950" s="117">
        <v>0</v>
      </c>
      <c r="G950" s="117">
        <v>0</v>
      </c>
      <c r="H950" s="117">
        <v>1</v>
      </c>
      <c r="I950" s="55">
        <v>0</v>
      </c>
      <c r="J950" s="55">
        <v>0</v>
      </c>
      <c r="K950" s="55">
        <v>0</v>
      </c>
      <c r="L950" s="55">
        <v>0</v>
      </c>
      <c r="M950" t="s">
        <v>20</v>
      </c>
      <c r="N950" s="61">
        <f t="shared" si="46"/>
        <v>17.5</v>
      </c>
      <c r="O950" t="s">
        <v>17</v>
      </c>
      <c r="P950">
        <v>949</v>
      </c>
    </row>
    <row r="951" spans="1:16">
      <c r="A951" s="10">
        <v>30</v>
      </c>
      <c r="B951" s="37">
        <v>3</v>
      </c>
      <c r="C951" s="5">
        <v>2019</v>
      </c>
      <c r="D951" s="51">
        <v>43554</v>
      </c>
      <c r="E951" s="30">
        <v>0</v>
      </c>
      <c r="F951" s="117">
        <v>0</v>
      </c>
      <c r="G951" s="117">
        <v>0</v>
      </c>
      <c r="H951" s="117">
        <v>3</v>
      </c>
      <c r="I951" s="117">
        <v>0</v>
      </c>
      <c r="J951" s="117">
        <v>0</v>
      </c>
      <c r="K951" s="117">
        <v>0</v>
      </c>
      <c r="L951" s="117">
        <v>0</v>
      </c>
      <c r="M951" t="s">
        <v>20</v>
      </c>
      <c r="N951" s="61">
        <f t="shared" si="46"/>
        <v>17.5</v>
      </c>
      <c r="O951" t="s">
        <v>17</v>
      </c>
      <c r="P951">
        <v>950</v>
      </c>
    </row>
    <row r="952" spans="1:16">
      <c r="A952" s="10">
        <v>10</v>
      </c>
      <c r="B952" s="37">
        <v>4</v>
      </c>
      <c r="C952" s="5">
        <v>2019</v>
      </c>
      <c r="D952" s="51">
        <v>43565</v>
      </c>
      <c r="E952" s="30">
        <v>0</v>
      </c>
      <c r="F952" s="117">
        <v>0</v>
      </c>
      <c r="G952" s="117">
        <v>0</v>
      </c>
      <c r="H952" s="117">
        <v>0</v>
      </c>
      <c r="I952" s="55">
        <v>0</v>
      </c>
      <c r="J952" s="55">
        <v>0</v>
      </c>
      <c r="K952" s="55">
        <v>0</v>
      </c>
      <c r="L952" s="55">
        <v>0</v>
      </c>
      <c r="M952" t="s">
        <v>20</v>
      </c>
      <c r="N952" s="61">
        <f t="shared" si="46"/>
        <v>17.5</v>
      </c>
      <c r="O952" t="s">
        <v>17</v>
      </c>
      <c r="P952">
        <v>951</v>
      </c>
    </row>
    <row r="953" spans="1:16">
      <c r="A953" s="10">
        <v>18</v>
      </c>
      <c r="B953" s="37">
        <v>4</v>
      </c>
      <c r="C953" s="5">
        <v>2019</v>
      </c>
      <c r="D953" s="51">
        <v>43573</v>
      </c>
      <c r="E953" s="30">
        <v>0</v>
      </c>
      <c r="F953" s="117">
        <v>0</v>
      </c>
      <c r="G953" s="117">
        <v>0</v>
      </c>
      <c r="H953" s="117">
        <v>1</v>
      </c>
      <c r="I953" s="117">
        <v>0</v>
      </c>
      <c r="J953" s="117">
        <v>0</v>
      </c>
      <c r="K953" s="117">
        <v>0</v>
      </c>
      <c r="L953" s="117">
        <v>0</v>
      </c>
      <c r="M953" t="s">
        <v>20</v>
      </c>
      <c r="N953" s="61">
        <f t="shared" si="46"/>
        <v>17.5</v>
      </c>
      <c r="O953" t="s">
        <v>17</v>
      </c>
      <c r="P953">
        <v>952</v>
      </c>
    </row>
    <row r="954" spans="1:16">
      <c r="A954" s="10">
        <v>14</v>
      </c>
      <c r="B954" s="37">
        <v>5</v>
      </c>
      <c r="C954" s="5">
        <v>2019</v>
      </c>
      <c r="D954" s="51">
        <v>43599</v>
      </c>
      <c r="E954" s="30">
        <v>0</v>
      </c>
      <c r="F954" s="117">
        <v>0</v>
      </c>
      <c r="G954" s="117">
        <v>2</v>
      </c>
      <c r="H954" s="117">
        <v>0</v>
      </c>
      <c r="I954" s="55">
        <v>0</v>
      </c>
      <c r="J954" s="55">
        <v>0</v>
      </c>
      <c r="K954" s="55">
        <v>0</v>
      </c>
      <c r="L954" s="55">
        <v>4</v>
      </c>
      <c r="M954" t="s">
        <v>20</v>
      </c>
      <c r="N954" s="61">
        <f t="shared" si="46"/>
        <v>17.5</v>
      </c>
      <c r="O954" t="s">
        <v>17</v>
      </c>
      <c r="P954">
        <v>953</v>
      </c>
    </row>
    <row r="955" spans="1:16">
      <c r="A955" s="10">
        <v>21</v>
      </c>
      <c r="B955" s="37">
        <v>5</v>
      </c>
      <c r="C955" s="5">
        <v>2019</v>
      </c>
      <c r="D955" s="51">
        <v>43606</v>
      </c>
      <c r="E955" s="30">
        <v>1</v>
      </c>
      <c r="F955" s="117">
        <v>0</v>
      </c>
      <c r="G955" s="117">
        <v>13</v>
      </c>
      <c r="H955" s="117">
        <v>0</v>
      </c>
      <c r="I955" s="117">
        <v>0</v>
      </c>
      <c r="J955" s="117">
        <v>0</v>
      </c>
      <c r="K955" s="117">
        <v>0</v>
      </c>
      <c r="L955" s="117">
        <v>70</v>
      </c>
      <c r="M955" t="s">
        <v>20</v>
      </c>
      <c r="N955" s="61">
        <f t="shared" si="46"/>
        <v>17.5</v>
      </c>
      <c r="O955" t="s">
        <v>17</v>
      </c>
      <c r="P955">
        <v>954</v>
      </c>
    </row>
    <row r="956" spans="1:16">
      <c r="A956" s="10">
        <v>2</v>
      </c>
      <c r="B956" s="37">
        <v>6</v>
      </c>
      <c r="C956" s="5">
        <v>2019</v>
      </c>
      <c r="D956" s="51">
        <v>43618</v>
      </c>
      <c r="E956" s="30">
        <v>1</v>
      </c>
      <c r="F956" s="117">
        <v>0</v>
      </c>
      <c r="G956" s="117">
        <v>9</v>
      </c>
      <c r="H956" s="117">
        <v>0</v>
      </c>
      <c r="I956" s="55">
        <v>0</v>
      </c>
      <c r="J956" s="55">
        <v>6</v>
      </c>
      <c r="K956" s="55">
        <v>7</v>
      </c>
      <c r="L956" s="55">
        <v>4</v>
      </c>
      <c r="M956" t="s">
        <v>20</v>
      </c>
      <c r="N956" s="61">
        <f t="shared" si="46"/>
        <v>17.5</v>
      </c>
      <c r="O956" t="s">
        <v>17</v>
      </c>
      <c r="P956">
        <v>955</v>
      </c>
    </row>
    <row r="957" spans="1:16">
      <c r="A957" s="10">
        <v>10</v>
      </c>
      <c r="B957" s="37">
        <v>6</v>
      </c>
      <c r="C957" s="5">
        <v>2019</v>
      </c>
      <c r="D957" s="51">
        <v>43626</v>
      </c>
      <c r="E957" s="30">
        <v>1</v>
      </c>
      <c r="F957" s="117">
        <v>0</v>
      </c>
      <c r="G957" s="117">
        <v>33</v>
      </c>
      <c r="H957" s="117">
        <v>0</v>
      </c>
      <c r="I957" s="117">
        <v>4</v>
      </c>
      <c r="J957" s="117">
        <v>3</v>
      </c>
      <c r="K957" s="117">
        <v>0</v>
      </c>
      <c r="L957" s="117">
        <v>0</v>
      </c>
      <c r="M957" t="s">
        <v>20</v>
      </c>
      <c r="N957" s="61">
        <f t="shared" si="46"/>
        <v>17.5</v>
      </c>
      <c r="O957" t="s">
        <v>17</v>
      </c>
      <c r="P957">
        <v>956</v>
      </c>
    </row>
    <row r="958" spans="1:16">
      <c r="A958" s="10">
        <v>18</v>
      </c>
      <c r="B958" s="37">
        <v>6</v>
      </c>
      <c r="C958" s="5">
        <v>2019</v>
      </c>
      <c r="D958" s="51">
        <v>43634</v>
      </c>
      <c r="E958" s="30">
        <v>0</v>
      </c>
      <c r="F958" s="117">
        <v>0</v>
      </c>
      <c r="G958" s="117">
        <v>1</v>
      </c>
      <c r="H958" s="117">
        <v>1</v>
      </c>
      <c r="I958" s="55">
        <v>140</v>
      </c>
      <c r="J958" s="55">
        <v>210</v>
      </c>
      <c r="K958" s="55">
        <v>5</v>
      </c>
      <c r="L958" s="55">
        <v>0</v>
      </c>
      <c r="M958" t="s">
        <v>20</v>
      </c>
      <c r="N958" s="61">
        <f t="shared" ref="N958:N971" si="47">35/2</f>
        <v>17.5</v>
      </c>
      <c r="O958" t="s">
        <v>17</v>
      </c>
      <c r="P958">
        <v>957</v>
      </c>
    </row>
    <row r="959" spans="1:16">
      <c r="A959" s="10">
        <v>29</v>
      </c>
      <c r="B959" s="37">
        <v>6</v>
      </c>
      <c r="C959" s="5">
        <v>2019</v>
      </c>
      <c r="D959" s="51">
        <v>43645</v>
      </c>
      <c r="E959" s="30">
        <v>0</v>
      </c>
      <c r="F959" s="117">
        <v>0</v>
      </c>
      <c r="G959" s="117">
        <v>0</v>
      </c>
      <c r="H959" s="117">
        <v>6</v>
      </c>
      <c r="I959" s="117">
        <v>21</v>
      </c>
      <c r="J959" s="117">
        <v>2</v>
      </c>
      <c r="K959" s="117">
        <v>0</v>
      </c>
      <c r="L959" s="117">
        <v>0</v>
      </c>
      <c r="M959" t="s">
        <v>20</v>
      </c>
      <c r="N959" s="61">
        <f t="shared" si="47"/>
        <v>17.5</v>
      </c>
      <c r="O959" t="s">
        <v>17</v>
      </c>
      <c r="P959">
        <v>958</v>
      </c>
    </row>
    <row r="960" spans="1:16">
      <c r="A960" s="10">
        <v>9</v>
      </c>
      <c r="B960" s="37">
        <v>7</v>
      </c>
      <c r="C960" s="5">
        <v>2019</v>
      </c>
      <c r="D960" s="51">
        <v>43655</v>
      </c>
      <c r="E960" s="30">
        <v>0</v>
      </c>
      <c r="F960" s="117">
        <v>0</v>
      </c>
      <c r="G960" s="117">
        <v>0</v>
      </c>
      <c r="H960" s="117">
        <v>38</v>
      </c>
      <c r="I960" s="117">
        <v>25</v>
      </c>
      <c r="J960" s="117">
        <v>0</v>
      </c>
      <c r="K960" s="117">
        <v>0</v>
      </c>
      <c r="L960" s="117">
        <v>0</v>
      </c>
      <c r="M960" t="s">
        <v>20</v>
      </c>
      <c r="N960" s="61">
        <f t="shared" si="47"/>
        <v>17.5</v>
      </c>
      <c r="O960" t="s">
        <v>17</v>
      </c>
      <c r="P960">
        <v>959</v>
      </c>
    </row>
    <row r="961" spans="1:16">
      <c r="A961" s="10">
        <v>20</v>
      </c>
      <c r="B961" s="37">
        <v>7</v>
      </c>
      <c r="C961" s="5">
        <v>2019</v>
      </c>
      <c r="D961" s="51">
        <v>43666</v>
      </c>
      <c r="E961" s="30">
        <v>0</v>
      </c>
      <c r="F961" s="117">
        <v>0</v>
      </c>
      <c r="G961" s="117">
        <v>0</v>
      </c>
      <c r="H961" s="117">
        <v>4</v>
      </c>
      <c r="I961" s="117">
        <v>0</v>
      </c>
      <c r="J961" s="117">
        <v>0</v>
      </c>
      <c r="K961" s="117">
        <v>0</v>
      </c>
      <c r="L961" s="117">
        <v>0</v>
      </c>
      <c r="M961" t="s">
        <v>20</v>
      </c>
      <c r="N961" s="61">
        <f t="shared" si="47"/>
        <v>17.5</v>
      </c>
      <c r="O961" t="s">
        <v>17</v>
      </c>
      <c r="P961">
        <v>960</v>
      </c>
    </row>
    <row r="962" spans="1:16">
      <c r="A962" s="10">
        <v>1</v>
      </c>
      <c r="B962" s="37">
        <v>8</v>
      </c>
      <c r="C962" s="5">
        <v>2019</v>
      </c>
      <c r="D962" s="51">
        <v>43678</v>
      </c>
      <c r="E962" s="30">
        <v>0</v>
      </c>
      <c r="F962" s="117">
        <v>0</v>
      </c>
      <c r="G962" s="117">
        <v>0</v>
      </c>
      <c r="H962" s="117">
        <v>0</v>
      </c>
      <c r="I962" s="117">
        <v>0</v>
      </c>
      <c r="J962" s="117">
        <v>0</v>
      </c>
      <c r="K962" s="117">
        <v>0</v>
      </c>
      <c r="L962" s="117">
        <v>0</v>
      </c>
      <c r="M962" t="s">
        <v>20</v>
      </c>
      <c r="N962" s="61">
        <f t="shared" si="47"/>
        <v>17.5</v>
      </c>
      <c r="O962" t="s">
        <v>17</v>
      </c>
      <c r="P962">
        <v>961</v>
      </c>
    </row>
    <row r="963" spans="1:16">
      <c r="A963" s="10">
        <v>10</v>
      </c>
      <c r="B963" s="37">
        <v>8</v>
      </c>
      <c r="C963" s="5">
        <v>2019</v>
      </c>
      <c r="D963" s="51">
        <v>43687</v>
      </c>
      <c r="E963" s="30">
        <v>0</v>
      </c>
      <c r="F963" s="117">
        <v>0</v>
      </c>
      <c r="G963" s="117">
        <v>1</v>
      </c>
      <c r="H963" s="117">
        <v>3</v>
      </c>
      <c r="I963" s="117">
        <v>0</v>
      </c>
      <c r="J963" s="117">
        <v>0</v>
      </c>
      <c r="K963" s="117">
        <v>0</v>
      </c>
      <c r="L963" s="117">
        <v>0</v>
      </c>
      <c r="M963" t="s">
        <v>20</v>
      </c>
      <c r="N963" s="61">
        <f t="shared" si="47"/>
        <v>17.5</v>
      </c>
      <c r="O963" t="s">
        <v>17</v>
      </c>
      <c r="P963">
        <v>962</v>
      </c>
    </row>
    <row r="964" spans="1:16">
      <c r="A964" s="10">
        <v>20</v>
      </c>
      <c r="B964" s="37">
        <v>8</v>
      </c>
      <c r="C964" s="5">
        <v>2019</v>
      </c>
      <c r="D964" s="51">
        <v>43697</v>
      </c>
      <c r="E964" s="30">
        <v>0</v>
      </c>
      <c r="F964" s="117">
        <v>0</v>
      </c>
      <c r="G964" s="117">
        <v>2</v>
      </c>
      <c r="H964" s="117">
        <v>0</v>
      </c>
      <c r="I964" s="117">
        <v>0</v>
      </c>
      <c r="J964" s="117">
        <v>0</v>
      </c>
      <c r="K964" s="117">
        <v>0</v>
      </c>
      <c r="L964" s="117">
        <v>0</v>
      </c>
      <c r="M964" t="s">
        <v>20</v>
      </c>
      <c r="N964" s="61">
        <f t="shared" si="47"/>
        <v>17.5</v>
      </c>
      <c r="O964" t="s">
        <v>17</v>
      </c>
      <c r="P964">
        <v>963</v>
      </c>
    </row>
    <row r="965" spans="1:16">
      <c r="A965" s="10">
        <v>31</v>
      </c>
      <c r="B965" s="37">
        <v>8</v>
      </c>
      <c r="C965" s="5">
        <v>2019</v>
      </c>
      <c r="D965" s="51">
        <v>43708</v>
      </c>
      <c r="E965" s="30">
        <v>0</v>
      </c>
      <c r="F965" s="117">
        <v>0</v>
      </c>
      <c r="G965" s="117">
        <v>0</v>
      </c>
      <c r="H965" s="117">
        <v>7</v>
      </c>
      <c r="I965" s="117">
        <v>0</v>
      </c>
      <c r="J965" s="117">
        <v>0</v>
      </c>
      <c r="K965" s="117">
        <v>0</v>
      </c>
      <c r="L965" s="117">
        <v>0</v>
      </c>
      <c r="M965" t="s">
        <v>20</v>
      </c>
      <c r="N965" s="61">
        <f t="shared" si="47"/>
        <v>17.5</v>
      </c>
      <c r="O965" t="s">
        <v>17</v>
      </c>
      <c r="P965">
        <v>964</v>
      </c>
    </row>
    <row r="966" spans="1:16">
      <c r="A966" s="10">
        <v>10</v>
      </c>
      <c r="B966" s="37">
        <v>9</v>
      </c>
      <c r="C966" s="5">
        <v>2019</v>
      </c>
      <c r="D966" s="51">
        <v>43718</v>
      </c>
      <c r="E966" s="30">
        <v>0</v>
      </c>
      <c r="F966" s="117">
        <v>0</v>
      </c>
      <c r="G966" s="117">
        <v>0</v>
      </c>
      <c r="H966" s="117">
        <v>0</v>
      </c>
      <c r="I966" s="117">
        <v>0</v>
      </c>
      <c r="J966" s="117">
        <v>0</v>
      </c>
      <c r="K966" s="117">
        <v>0</v>
      </c>
      <c r="L966" s="117">
        <v>0</v>
      </c>
      <c r="M966" t="s">
        <v>20</v>
      </c>
      <c r="N966" s="61">
        <f t="shared" si="47"/>
        <v>17.5</v>
      </c>
      <c r="O966" t="s">
        <v>17</v>
      </c>
      <c r="P966">
        <v>965</v>
      </c>
    </row>
    <row r="967" spans="1:16">
      <c r="A967" s="10">
        <v>21</v>
      </c>
      <c r="B967" s="37">
        <v>9</v>
      </c>
      <c r="C967" s="5">
        <v>2019</v>
      </c>
      <c r="D967" s="51">
        <v>43729</v>
      </c>
      <c r="E967" s="30">
        <v>0</v>
      </c>
      <c r="F967" s="117">
        <v>0</v>
      </c>
      <c r="G967" s="117">
        <v>0</v>
      </c>
      <c r="H967" s="117">
        <v>0</v>
      </c>
      <c r="I967" s="117">
        <v>0</v>
      </c>
      <c r="J967" s="117">
        <v>0</v>
      </c>
      <c r="K967" s="117">
        <v>0</v>
      </c>
      <c r="L967" s="117">
        <v>0</v>
      </c>
      <c r="M967" t="s">
        <v>20</v>
      </c>
      <c r="N967" s="61">
        <f t="shared" si="47"/>
        <v>17.5</v>
      </c>
      <c r="O967" t="s">
        <v>17</v>
      </c>
      <c r="P967">
        <v>966</v>
      </c>
    </row>
    <row r="968" spans="1:16">
      <c r="A968" s="10">
        <v>3</v>
      </c>
      <c r="B968" s="37">
        <v>10</v>
      </c>
      <c r="C968" s="5">
        <v>2019</v>
      </c>
      <c r="D968" s="51">
        <v>43741</v>
      </c>
      <c r="E968" s="55">
        <v>0</v>
      </c>
      <c r="F968" s="55">
        <v>0</v>
      </c>
      <c r="G968" s="55">
        <v>0</v>
      </c>
      <c r="H968" s="55">
        <v>0</v>
      </c>
      <c r="I968" s="55">
        <v>0</v>
      </c>
      <c r="J968" s="55">
        <v>0</v>
      </c>
      <c r="K968" s="55">
        <v>0</v>
      </c>
      <c r="L968" s="55">
        <v>0</v>
      </c>
      <c r="M968" t="s">
        <v>20</v>
      </c>
      <c r="N968" s="61">
        <f t="shared" si="47"/>
        <v>17.5</v>
      </c>
      <c r="O968" t="s">
        <v>17</v>
      </c>
      <c r="P968">
        <v>967</v>
      </c>
    </row>
    <row r="969" spans="1:16">
      <c r="A969" s="10">
        <v>10</v>
      </c>
      <c r="B969" s="37">
        <v>10</v>
      </c>
      <c r="C969" s="5">
        <v>2019</v>
      </c>
      <c r="D969" s="51">
        <v>43748</v>
      </c>
      <c r="E969" s="30">
        <v>0</v>
      </c>
      <c r="F969" s="117">
        <v>0</v>
      </c>
      <c r="G969" s="117">
        <v>0</v>
      </c>
      <c r="H969" s="117">
        <v>0</v>
      </c>
      <c r="I969" s="117">
        <v>0</v>
      </c>
      <c r="J969" s="117">
        <v>0</v>
      </c>
      <c r="K969" s="117">
        <v>0</v>
      </c>
      <c r="L969" s="117">
        <v>0</v>
      </c>
      <c r="M969" t="s">
        <v>20</v>
      </c>
      <c r="N969" s="61">
        <f t="shared" si="47"/>
        <v>17.5</v>
      </c>
      <c r="O969" t="s">
        <v>17</v>
      </c>
      <c r="P969">
        <v>968</v>
      </c>
    </row>
    <row r="970" spans="1:16">
      <c r="A970" s="10">
        <v>21</v>
      </c>
      <c r="B970" s="37">
        <v>10</v>
      </c>
      <c r="C970" s="5">
        <v>2019</v>
      </c>
      <c r="D970" s="51">
        <v>43759</v>
      </c>
      <c r="E970" s="30">
        <v>0</v>
      </c>
      <c r="F970" s="117">
        <v>0</v>
      </c>
      <c r="G970" s="117">
        <v>0</v>
      </c>
      <c r="H970" s="117">
        <v>1</v>
      </c>
      <c r="I970" s="117">
        <v>0</v>
      </c>
      <c r="J970" s="117">
        <v>0</v>
      </c>
      <c r="K970" s="117">
        <v>0</v>
      </c>
      <c r="L970" s="117">
        <v>0</v>
      </c>
      <c r="M970" t="s">
        <v>20</v>
      </c>
      <c r="N970" s="61">
        <f t="shared" si="47"/>
        <v>17.5</v>
      </c>
      <c r="O970" t="s">
        <v>17</v>
      </c>
      <c r="P970">
        <v>969</v>
      </c>
    </row>
    <row r="971" ht="15.15" spans="1:16">
      <c r="A971" s="10">
        <v>29</v>
      </c>
      <c r="B971" s="37">
        <v>10</v>
      </c>
      <c r="C971" s="5">
        <v>2019</v>
      </c>
      <c r="D971" s="51">
        <v>43767</v>
      </c>
      <c r="E971" s="30">
        <v>0</v>
      </c>
      <c r="F971" s="117">
        <v>0</v>
      </c>
      <c r="G971" s="117">
        <v>0</v>
      </c>
      <c r="H971" s="117">
        <v>0</v>
      </c>
      <c r="I971" s="117">
        <v>0</v>
      </c>
      <c r="J971" s="117">
        <v>0</v>
      </c>
      <c r="K971" s="117">
        <v>0</v>
      </c>
      <c r="L971" s="117">
        <v>0</v>
      </c>
      <c r="M971" t="s">
        <v>20</v>
      </c>
      <c r="N971" s="61">
        <f t="shared" si="47"/>
        <v>17.5</v>
      </c>
      <c r="O971" t="s">
        <v>17</v>
      </c>
      <c r="P971">
        <v>970</v>
      </c>
    </row>
    <row r="972" spans="1:25">
      <c r="A972" s="1">
        <v>20</v>
      </c>
      <c r="B972" s="2">
        <v>6</v>
      </c>
      <c r="C972" s="3">
        <v>1998</v>
      </c>
      <c r="D972" s="4">
        <v>35966</v>
      </c>
      <c r="E972" s="111">
        <v>2</v>
      </c>
      <c r="F972" s="111">
        <v>0</v>
      </c>
      <c r="G972" s="111">
        <v>6</v>
      </c>
      <c r="H972" s="111">
        <v>0</v>
      </c>
      <c r="I972" s="111">
        <v>1</v>
      </c>
      <c r="J972" s="111">
        <v>0</v>
      </c>
      <c r="K972" s="111">
        <v>1</v>
      </c>
      <c r="L972" s="111">
        <v>0</v>
      </c>
      <c r="M972" s="30" t="s">
        <v>21</v>
      </c>
      <c r="N972">
        <v>45</v>
      </c>
      <c r="O972" t="s">
        <v>17</v>
      </c>
      <c r="P972">
        <v>971</v>
      </c>
      <c r="R972" s="30"/>
      <c r="S972" s="30"/>
      <c r="U972" s="30"/>
      <c r="V972" s="30"/>
      <c r="X972" s="30"/>
      <c r="Y972" s="30"/>
    </row>
    <row r="973" spans="1:25">
      <c r="A973" s="1">
        <v>30</v>
      </c>
      <c r="B973" s="2">
        <v>6</v>
      </c>
      <c r="C973" s="5">
        <v>1998</v>
      </c>
      <c r="D973" s="6">
        <v>35976</v>
      </c>
      <c r="E973" s="111">
        <v>2</v>
      </c>
      <c r="F973" s="111">
        <v>0</v>
      </c>
      <c r="G973" s="111">
        <v>7</v>
      </c>
      <c r="H973" s="111">
        <v>2</v>
      </c>
      <c r="I973" s="111">
        <v>1</v>
      </c>
      <c r="J973" s="111">
        <v>0</v>
      </c>
      <c r="K973" s="111">
        <v>0</v>
      </c>
      <c r="L973" s="111">
        <v>40</v>
      </c>
      <c r="M973" s="30" t="s">
        <v>21</v>
      </c>
      <c r="N973">
        <v>45</v>
      </c>
      <c r="O973" t="s">
        <v>17</v>
      </c>
      <c r="P973">
        <v>972</v>
      </c>
      <c r="R973" s="30"/>
      <c r="S973" s="30"/>
      <c r="U973" s="30"/>
      <c r="V973" s="30"/>
      <c r="X973" s="30"/>
      <c r="Y973" s="30"/>
    </row>
    <row r="974" spans="1:25">
      <c r="A974" s="1">
        <v>9</v>
      </c>
      <c r="B974" s="2">
        <v>7</v>
      </c>
      <c r="C974" s="5">
        <v>1998</v>
      </c>
      <c r="D974" s="6">
        <v>35985</v>
      </c>
      <c r="E974" s="111">
        <v>0</v>
      </c>
      <c r="F974" s="111">
        <v>0</v>
      </c>
      <c r="G974" s="111">
        <v>7</v>
      </c>
      <c r="H974" s="111">
        <v>70</v>
      </c>
      <c r="I974" s="111">
        <v>180</v>
      </c>
      <c r="J974" s="111">
        <v>1</v>
      </c>
      <c r="K974" s="111">
        <v>0</v>
      </c>
      <c r="L974" s="111">
        <v>15</v>
      </c>
      <c r="M974" s="30" t="s">
        <v>21</v>
      </c>
      <c r="N974">
        <v>45</v>
      </c>
      <c r="O974" t="s">
        <v>17</v>
      </c>
      <c r="P974">
        <v>973</v>
      </c>
      <c r="R974" s="30"/>
      <c r="S974" s="30"/>
      <c r="U974" s="30"/>
      <c r="V974" s="30"/>
      <c r="X974" s="30"/>
      <c r="Y974" s="30"/>
    </row>
    <row r="975" spans="1:25">
      <c r="A975" s="1">
        <v>20</v>
      </c>
      <c r="B975" s="2">
        <v>7</v>
      </c>
      <c r="C975" s="5">
        <v>1998</v>
      </c>
      <c r="D975" s="6">
        <v>35996</v>
      </c>
      <c r="E975" s="111">
        <v>1</v>
      </c>
      <c r="F975" s="111">
        <v>0</v>
      </c>
      <c r="G975" s="111">
        <v>5</v>
      </c>
      <c r="H975" s="111">
        <v>170</v>
      </c>
      <c r="I975" s="111">
        <v>275</v>
      </c>
      <c r="J975" s="111">
        <v>0</v>
      </c>
      <c r="K975" s="111">
        <v>0</v>
      </c>
      <c r="L975" s="111">
        <v>0</v>
      </c>
      <c r="M975" s="30" t="s">
        <v>21</v>
      </c>
      <c r="N975">
        <v>45</v>
      </c>
      <c r="O975" t="s">
        <v>17</v>
      </c>
      <c r="P975">
        <v>974</v>
      </c>
      <c r="R975" s="30"/>
      <c r="S975" s="30"/>
      <c r="U975" s="30"/>
      <c r="V975" s="30"/>
      <c r="X975" s="30"/>
      <c r="Y975" s="30"/>
    </row>
    <row r="976" spans="1:25">
      <c r="A976" s="1">
        <v>30</v>
      </c>
      <c r="B976" s="2">
        <v>7</v>
      </c>
      <c r="C976" s="5">
        <v>1998</v>
      </c>
      <c r="D976" s="6">
        <v>36006</v>
      </c>
      <c r="E976" s="111">
        <v>1</v>
      </c>
      <c r="F976" s="111">
        <v>0</v>
      </c>
      <c r="G976" s="111">
        <v>2</v>
      </c>
      <c r="H976" s="111">
        <v>260</v>
      </c>
      <c r="I976" s="111">
        <v>208</v>
      </c>
      <c r="J976" s="111">
        <v>0</v>
      </c>
      <c r="K976" s="111">
        <v>0</v>
      </c>
      <c r="L976" s="111">
        <v>0</v>
      </c>
      <c r="M976" s="30" t="s">
        <v>21</v>
      </c>
      <c r="N976">
        <v>45</v>
      </c>
      <c r="O976" t="s">
        <v>17</v>
      </c>
      <c r="P976">
        <v>975</v>
      </c>
      <c r="R976" s="30"/>
      <c r="S976" s="30"/>
      <c r="U976" s="30"/>
      <c r="V976" s="30"/>
      <c r="X976" s="30"/>
      <c r="Y976" s="30"/>
    </row>
    <row r="977" spans="1:25">
      <c r="A977" s="1">
        <v>9</v>
      </c>
      <c r="B977" s="2">
        <v>8</v>
      </c>
      <c r="C977" s="5">
        <v>1998</v>
      </c>
      <c r="D977" s="7">
        <v>36016</v>
      </c>
      <c r="E977" s="112">
        <v>1</v>
      </c>
      <c r="F977" s="112">
        <v>0</v>
      </c>
      <c r="G977" s="112">
        <v>1</v>
      </c>
      <c r="H977" s="113">
        <v>120</v>
      </c>
      <c r="I977" s="113">
        <v>0</v>
      </c>
      <c r="J977" s="113">
        <v>0</v>
      </c>
      <c r="K977" s="113">
        <v>0</v>
      </c>
      <c r="L977" s="113">
        <v>0</v>
      </c>
      <c r="M977" s="30" t="s">
        <v>21</v>
      </c>
      <c r="N977">
        <v>45</v>
      </c>
      <c r="O977" t="s">
        <v>17</v>
      </c>
      <c r="P977">
        <v>976</v>
      </c>
      <c r="R977" s="30"/>
      <c r="S977" s="30"/>
      <c r="U977" s="30"/>
      <c r="V977" s="30"/>
      <c r="X977" s="30"/>
      <c r="Y977" s="30"/>
    </row>
    <row r="978" spans="1:25">
      <c r="A978" s="1">
        <v>20</v>
      </c>
      <c r="B978" s="2">
        <v>8</v>
      </c>
      <c r="C978" s="5">
        <v>1998</v>
      </c>
      <c r="D978" s="7">
        <v>36027</v>
      </c>
      <c r="E978" s="112">
        <v>0</v>
      </c>
      <c r="F978" s="112">
        <v>0</v>
      </c>
      <c r="G978" s="112">
        <v>1</v>
      </c>
      <c r="H978" s="113">
        <v>72</v>
      </c>
      <c r="I978" s="113">
        <v>0</v>
      </c>
      <c r="J978" s="113">
        <v>0</v>
      </c>
      <c r="K978" s="113">
        <v>0</v>
      </c>
      <c r="L978" s="113">
        <v>0</v>
      </c>
      <c r="M978" s="30" t="s">
        <v>21</v>
      </c>
      <c r="N978">
        <v>45</v>
      </c>
      <c r="O978" t="s">
        <v>17</v>
      </c>
      <c r="P978">
        <v>977</v>
      </c>
      <c r="R978" s="30"/>
      <c r="S978" s="30"/>
      <c r="U978" s="30"/>
      <c r="V978" s="30"/>
      <c r="X978" s="30"/>
      <c r="Y978" s="30"/>
    </row>
    <row r="979" spans="1:25">
      <c r="A979" s="1">
        <v>30</v>
      </c>
      <c r="B979" s="2">
        <v>8</v>
      </c>
      <c r="C979" s="5">
        <v>1998</v>
      </c>
      <c r="D979" s="7">
        <v>36037</v>
      </c>
      <c r="E979" s="113">
        <v>0</v>
      </c>
      <c r="F979" s="113">
        <v>0</v>
      </c>
      <c r="G979" s="113">
        <v>0</v>
      </c>
      <c r="H979" s="113">
        <v>20</v>
      </c>
      <c r="I979" s="113">
        <v>0</v>
      </c>
      <c r="J979" s="113">
        <v>0</v>
      </c>
      <c r="K979" s="113">
        <v>0</v>
      </c>
      <c r="L979" s="113">
        <v>0</v>
      </c>
      <c r="M979" s="30" t="s">
        <v>21</v>
      </c>
      <c r="N979">
        <v>45</v>
      </c>
      <c r="O979" t="s">
        <v>17</v>
      </c>
      <c r="P979">
        <v>978</v>
      </c>
      <c r="R979" s="30"/>
      <c r="S979" s="30"/>
      <c r="U979" s="30"/>
      <c r="V979" s="30"/>
      <c r="X979" s="30"/>
      <c r="Y979" s="30"/>
    </row>
    <row r="980" spans="1:25">
      <c r="A980" s="1">
        <v>10</v>
      </c>
      <c r="B980" s="2">
        <v>9</v>
      </c>
      <c r="C980" s="5">
        <v>1998</v>
      </c>
      <c r="D980" s="7">
        <v>36048</v>
      </c>
      <c r="E980" s="113">
        <v>0</v>
      </c>
      <c r="F980" s="113">
        <v>0</v>
      </c>
      <c r="G980" s="113">
        <v>1</v>
      </c>
      <c r="H980" s="113">
        <v>36</v>
      </c>
      <c r="I980" s="113">
        <v>0</v>
      </c>
      <c r="J980" s="113">
        <v>0</v>
      </c>
      <c r="K980" s="113">
        <v>0</v>
      </c>
      <c r="L980" s="113">
        <v>0</v>
      </c>
      <c r="M980" s="30" t="s">
        <v>21</v>
      </c>
      <c r="N980">
        <v>45</v>
      </c>
      <c r="O980" t="s">
        <v>17</v>
      </c>
      <c r="P980">
        <v>979</v>
      </c>
      <c r="R980" s="30"/>
      <c r="S980" s="30"/>
      <c r="U980" s="30"/>
      <c r="V980" s="30"/>
      <c r="X980" s="30"/>
      <c r="Y980" s="30"/>
    </row>
    <row r="981" spans="1:25">
      <c r="A981" s="1">
        <v>21</v>
      </c>
      <c r="B981" s="2">
        <v>9</v>
      </c>
      <c r="C981" s="5">
        <v>1998</v>
      </c>
      <c r="D981" s="7">
        <v>36059</v>
      </c>
      <c r="E981" s="113">
        <v>0</v>
      </c>
      <c r="F981" s="113">
        <v>0</v>
      </c>
      <c r="G981" s="113">
        <v>0</v>
      </c>
      <c r="H981" s="113">
        <v>6</v>
      </c>
      <c r="I981" s="113">
        <v>0</v>
      </c>
      <c r="J981" s="113">
        <v>0</v>
      </c>
      <c r="K981" s="113">
        <v>0</v>
      </c>
      <c r="L981" s="113">
        <v>0</v>
      </c>
      <c r="M981" s="30" t="s">
        <v>21</v>
      </c>
      <c r="N981">
        <v>45</v>
      </c>
      <c r="O981" t="s">
        <v>17</v>
      </c>
      <c r="P981">
        <v>980</v>
      </c>
      <c r="R981" s="30"/>
      <c r="S981" s="30"/>
      <c r="U981" s="30"/>
      <c r="V981" s="30"/>
      <c r="X981" s="30"/>
      <c r="Y981" s="30"/>
    </row>
    <row r="982" spans="1:25">
      <c r="A982" s="1">
        <v>30</v>
      </c>
      <c r="B982" s="2">
        <v>9</v>
      </c>
      <c r="C982" s="5">
        <v>1998</v>
      </c>
      <c r="D982" s="7">
        <v>36068</v>
      </c>
      <c r="E982" s="113">
        <v>0</v>
      </c>
      <c r="F982" s="113">
        <v>0</v>
      </c>
      <c r="G982" s="113">
        <v>0</v>
      </c>
      <c r="H982" s="113">
        <v>6</v>
      </c>
      <c r="I982" s="113">
        <v>0</v>
      </c>
      <c r="J982" s="113">
        <v>0</v>
      </c>
      <c r="K982" s="113">
        <v>0</v>
      </c>
      <c r="L982" s="113">
        <v>0</v>
      </c>
      <c r="M982" s="30" t="s">
        <v>21</v>
      </c>
      <c r="N982">
        <v>45</v>
      </c>
      <c r="O982" t="s">
        <v>17</v>
      </c>
      <c r="P982">
        <v>981</v>
      </c>
      <c r="R982" s="30"/>
      <c r="S982" s="30"/>
      <c r="U982" s="30"/>
      <c r="V982" s="30"/>
      <c r="X982" s="30"/>
      <c r="Y982" s="30"/>
    </row>
    <row r="983" spans="1:25">
      <c r="A983" s="1">
        <v>9</v>
      </c>
      <c r="B983" s="2">
        <v>10</v>
      </c>
      <c r="C983" s="5">
        <v>1998</v>
      </c>
      <c r="D983" s="7">
        <v>36077</v>
      </c>
      <c r="E983" s="113">
        <v>1</v>
      </c>
      <c r="F983" s="113">
        <v>1</v>
      </c>
      <c r="G983" s="113">
        <v>0</v>
      </c>
      <c r="H983" s="113">
        <v>8</v>
      </c>
      <c r="I983" s="113">
        <v>0</v>
      </c>
      <c r="J983" s="113">
        <v>0</v>
      </c>
      <c r="K983" s="113">
        <v>0</v>
      </c>
      <c r="L983" s="113">
        <v>0</v>
      </c>
      <c r="M983" s="30" t="s">
        <v>21</v>
      </c>
      <c r="N983">
        <v>45</v>
      </c>
      <c r="O983" t="s">
        <v>17</v>
      </c>
      <c r="P983">
        <v>982</v>
      </c>
      <c r="R983" s="30"/>
      <c r="S983" s="30"/>
      <c r="U983" s="30"/>
      <c r="V983" s="30"/>
      <c r="X983" s="30"/>
      <c r="Y983" s="30"/>
    </row>
    <row r="984" spans="1:25">
      <c r="A984" s="1">
        <v>20</v>
      </c>
      <c r="B984" s="2">
        <v>10</v>
      </c>
      <c r="C984" s="5">
        <v>1998</v>
      </c>
      <c r="D984" s="7">
        <v>36088</v>
      </c>
      <c r="E984" s="113">
        <v>0</v>
      </c>
      <c r="F984" s="113">
        <v>0</v>
      </c>
      <c r="G984" s="113">
        <v>0</v>
      </c>
      <c r="H984" s="113">
        <v>2</v>
      </c>
      <c r="I984" s="113">
        <v>1</v>
      </c>
      <c r="J984" s="113">
        <v>0</v>
      </c>
      <c r="K984" s="113">
        <v>0</v>
      </c>
      <c r="L984" s="113">
        <v>0</v>
      </c>
      <c r="M984" s="30" t="s">
        <v>21</v>
      </c>
      <c r="N984">
        <v>45</v>
      </c>
      <c r="O984" t="s">
        <v>17</v>
      </c>
      <c r="P984">
        <v>983</v>
      </c>
      <c r="R984" s="30"/>
      <c r="S984" s="30"/>
      <c r="U984" s="30"/>
      <c r="V984" s="30"/>
      <c r="X984" s="30"/>
      <c r="Y984" s="30"/>
    </row>
    <row r="985" spans="1:25">
      <c r="A985" s="1">
        <v>1</v>
      </c>
      <c r="B985" s="2">
        <v>11</v>
      </c>
      <c r="C985" s="5">
        <v>1998</v>
      </c>
      <c r="D985" s="7">
        <v>36100</v>
      </c>
      <c r="E985" s="113">
        <v>0</v>
      </c>
      <c r="F985" s="113">
        <v>0</v>
      </c>
      <c r="G985" s="113">
        <v>0</v>
      </c>
      <c r="H985" s="113">
        <v>0</v>
      </c>
      <c r="I985" s="113">
        <v>0</v>
      </c>
      <c r="J985" s="113">
        <v>0</v>
      </c>
      <c r="K985" s="113">
        <v>0</v>
      </c>
      <c r="L985" s="113">
        <v>0</v>
      </c>
      <c r="M985" s="30" t="s">
        <v>21</v>
      </c>
      <c r="N985">
        <v>45</v>
      </c>
      <c r="O985" t="s">
        <v>17</v>
      </c>
      <c r="P985">
        <v>984</v>
      </c>
      <c r="R985" s="30"/>
      <c r="S985" s="30"/>
      <c r="U985" s="30"/>
      <c r="V985" s="30"/>
      <c r="X985" s="30"/>
      <c r="Y985" s="30"/>
    </row>
    <row r="986" spans="1:25">
      <c r="A986" s="1">
        <v>11</v>
      </c>
      <c r="B986" s="2">
        <v>11</v>
      </c>
      <c r="C986" s="5">
        <v>1998</v>
      </c>
      <c r="D986" s="7">
        <v>36110</v>
      </c>
      <c r="E986" s="113">
        <v>0</v>
      </c>
      <c r="F986" s="113">
        <v>0</v>
      </c>
      <c r="G986" s="113">
        <v>0</v>
      </c>
      <c r="H986" s="113">
        <v>0</v>
      </c>
      <c r="I986" s="113">
        <v>0</v>
      </c>
      <c r="J986" s="113">
        <v>0</v>
      </c>
      <c r="K986" s="113">
        <v>0</v>
      </c>
      <c r="L986" s="113">
        <v>0</v>
      </c>
      <c r="M986" s="30" t="s">
        <v>21</v>
      </c>
      <c r="N986">
        <v>45</v>
      </c>
      <c r="O986" t="s">
        <v>17</v>
      </c>
      <c r="P986">
        <v>985</v>
      </c>
      <c r="R986" s="30"/>
      <c r="S986" s="30"/>
      <c r="U986" s="30"/>
      <c r="V986" s="30"/>
      <c r="X986" s="30"/>
      <c r="Y986" s="30"/>
    </row>
    <row r="987" spans="1:25">
      <c r="A987" s="1">
        <v>26</v>
      </c>
      <c r="B987" s="8">
        <v>1</v>
      </c>
      <c r="C987" s="5">
        <v>1999</v>
      </c>
      <c r="D987" s="9">
        <v>36186</v>
      </c>
      <c r="E987" s="119">
        <v>1.42857142857143</v>
      </c>
      <c r="F987" s="120">
        <v>0</v>
      </c>
      <c r="G987" s="120">
        <v>0.357142857142857</v>
      </c>
      <c r="H987" s="113">
        <v>0.357142857142857</v>
      </c>
      <c r="I987" s="113">
        <v>0</v>
      </c>
      <c r="J987" s="113">
        <v>0</v>
      </c>
      <c r="K987" s="113">
        <v>0</v>
      </c>
      <c r="L987" s="113">
        <v>0</v>
      </c>
      <c r="M987" s="30" t="s">
        <v>21</v>
      </c>
      <c r="N987">
        <v>45</v>
      </c>
      <c r="O987" t="s">
        <v>17</v>
      </c>
      <c r="P987">
        <v>986</v>
      </c>
      <c r="R987" s="30"/>
      <c r="S987" s="30"/>
      <c r="U987" s="30"/>
      <c r="V987" s="30"/>
      <c r="X987" s="30"/>
      <c r="Y987" s="30"/>
    </row>
    <row r="988" spans="1:25">
      <c r="A988" s="1">
        <v>10</v>
      </c>
      <c r="B988" s="8">
        <v>2</v>
      </c>
      <c r="C988" s="5">
        <v>1999</v>
      </c>
      <c r="D988" s="9">
        <v>36201</v>
      </c>
      <c r="E988" s="113">
        <v>4.64285714285714</v>
      </c>
      <c r="F988" s="113">
        <v>0.357142857142857</v>
      </c>
      <c r="G988" s="113">
        <v>0</v>
      </c>
      <c r="H988" s="113">
        <v>0</v>
      </c>
      <c r="I988" s="113">
        <v>0</v>
      </c>
      <c r="J988" s="113">
        <v>0</v>
      </c>
      <c r="K988" s="113">
        <v>0</v>
      </c>
      <c r="L988" s="113">
        <v>0</v>
      </c>
      <c r="M988" s="30" t="s">
        <v>21</v>
      </c>
      <c r="N988">
        <v>45</v>
      </c>
      <c r="O988" t="s">
        <v>17</v>
      </c>
      <c r="P988">
        <v>987</v>
      </c>
      <c r="R988" s="30"/>
      <c r="S988" s="30"/>
      <c r="U988" s="30"/>
      <c r="V988" s="30"/>
      <c r="X988" s="30"/>
      <c r="Y988" s="30"/>
    </row>
    <row r="989" spans="1:25">
      <c r="A989" s="1">
        <v>17</v>
      </c>
      <c r="B989" s="8">
        <v>3</v>
      </c>
      <c r="C989" s="5">
        <v>1999</v>
      </c>
      <c r="D989" s="9">
        <v>36236</v>
      </c>
      <c r="E989" s="113">
        <v>1.48148148148148</v>
      </c>
      <c r="F989" s="113">
        <v>0.37037037037037</v>
      </c>
      <c r="G989" s="113">
        <v>0</v>
      </c>
      <c r="H989" s="113">
        <v>0.37037037037037</v>
      </c>
      <c r="I989" s="113">
        <v>0</v>
      </c>
      <c r="J989" s="113">
        <v>0</v>
      </c>
      <c r="K989" s="113">
        <v>0</v>
      </c>
      <c r="L989" s="113">
        <v>0</v>
      </c>
      <c r="M989" s="30" t="s">
        <v>21</v>
      </c>
      <c r="N989">
        <v>45</v>
      </c>
      <c r="O989" t="s">
        <v>17</v>
      </c>
      <c r="P989">
        <v>988</v>
      </c>
      <c r="R989" s="30"/>
      <c r="S989" s="30"/>
      <c r="U989" s="30"/>
      <c r="V989" s="30"/>
      <c r="X989" s="30"/>
      <c r="Y989" s="30"/>
    </row>
    <row r="990" spans="1:25">
      <c r="A990" s="1">
        <v>7</v>
      </c>
      <c r="B990" s="8">
        <v>4</v>
      </c>
      <c r="C990" s="5">
        <v>1999</v>
      </c>
      <c r="D990" s="9">
        <v>36257</v>
      </c>
      <c r="E990" s="113">
        <v>5.35714285714286</v>
      </c>
      <c r="F990" s="113">
        <v>0</v>
      </c>
      <c r="G990" s="113">
        <v>0</v>
      </c>
      <c r="H990" s="113">
        <v>5</v>
      </c>
      <c r="I990" s="113">
        <v>0</v>
      </c>
      <c r="J990" s="113">
        <v>0</v>
      </c>
      <c r="K990" s="113">
        <v>0</v>
      </c>
      <c r="L990" s="113">
        <v>0</v>
      </c>
      <c r="M990" s="30" t="s">
        <v>21</v>
      </c>
      <c r="N990">
        <v>45</v>
      </c>
      <c r="O990" t="s">
        <v>17</v>
      </c>
      <c r="P990">
        <v>989</v>
      </c>
      <c r="R990" s="30"/>
      <c r="S990" s="30"/>
      <c r="U990" s="30"/>
      <c r="V990" s="30"/>
      <c r="X990" s="30"/>
      <c r="Y990" s="30"/>
    </row>
    <row r="991" spans="1:25">
      <c r="A991" s="1">
        <v>22</v>
      </c>
      <c r="B991" s="8">
        <v>5</v>
      </c>
      <c r="C991" s="5">
        <v>1999</v>
      </c>
      <c r="D991" s="9">
        <v>36302</v>
      </c>
      <c r="E991" s="113">
        <v>3.03030303030303</v>
      </c>
      <c r="F991" s="113">
        <v>0</v>
      </c>
      <c r="G991" s="113">
        <v>7.57575757575758</v>
      </c>
      <c r="H991" s="113">
        <v>24.2424242424242</v>
      </c>
      <c r="I991" s="113">
        <v>0</v>
      </c>
      <c r="J991" s="113">
        <v>0</v>
      </c>
      <c r="K991" s="113">
        <v>0</v>
      </c>
      <c r="L991" s="113">
        <v>0</v>
      </c>
      <c r="M991" s="30" t="s">
        <v>21</v>
      </c>
      <c r="N991">
        <v>45</v>
      </c>
      <c r="O991" t="s">
        <v>17</v>
      </c>
      <c r="P991">
        <v>990</v>
      </c>
      <c r="R991" s="30"/>
      <c r="S991" s="30"/>
      <c r="U991" s="30"/>
      <c r="V991" s="30"/>
      <c r="X991" s="30"/>
      <c r="Y991" s="30"/>
    </row>
    <row r="992" spans="1:25">
      <c r="A992" s="1">
        <v>1</v>
      </c>
      <c r="B992" s="8">
        <v>6</v>
      </c>
      <c r="C992" s="5">
        <v>1999</v>
      </c>
      <c r="D992" s="9">
        <v>36312</v>
      </c>
      <c r="E992" s="113">
        <v>10</v>
      </c>
      <c r="F992" s="113">
        <v>0</v>
      </c>
      <c r="G992" s="113">
        <v>5</v>
      </c>
      <c r="H992" s="113">
        <v>4</v>
      </c>
      <c r="I992" s="113">
        <v>1</v>
      </c>
      <c r="J992" s="113">
        <v>0</v>
      </c>
      <c r="K992" s="113">
        <v>0</v>
      </c>
      <c r="L992" s="113">
        <v>0</v>
      </c>
      <c r="M992" s="30" t="s">
        <v>21</v>
      </c>
      <c r="N992">
        <v>45</v>
      </c>
      <c r="O992" t="s">
        <v>17</v>
      </c>
      <c r="P992">
        <v>991</v>
      </c>
      <c r="R992" s="30"/>
      <c r="S992" s="30"/>
      <c r="U992" s="30"/>
      <c r="V992" s="30"/>
      <c r="X992" s="30"/>
      <c r="Y992" s="30"/>
    </row>
    <row r="993" spans="1:25">
      <c r="A993" s="1">
        <v>10</v>
      </c>
      <c r="B993" s="8">
        <v>6</v>
      </c>
      <c r="C993" s="5">
        <v>1999</v>
      </c>
      <c r="D993" s="9">
        <v>36321</v>
      </c>
      <c r="E993" s="113">
        <v>7</v>
      </c>
      <c r="F993" s="113">
        <v>0</v>
      </c>
      <c r="G993" s="113">
        <v>2</v>
      </c>
      <c r="H993" s="113">
        <v>0</v>
      </c>
      <c r="I993" s="113">
        <v>0</v>
      </c>
      <c r="J993" s="113">
        <v>0</v>
      </c>
      <c r="K993" s="113">
        <v>0</v>
      </c>
      <c r="L993" s="113">
        <v>0</v>
      </c>
      <c r="M993" s="30" t="s">
        <v>21</v>
      </c>
      <c r="N993">
        <v>45</v>
      </c>
      <c r="O993" t="s">
        <v>17</v>
      </c>
      <c r="P993">
        <v>992</v>
      </c>
      <c r="R993" s="30"/>
      <c r="S993" s="30"/>
      <c r="U993" s="30"/>
      <c r="V993" s="30"/>
      <c r="X993" s="30"/>
      <c r="Y993" s="30"/>
    </row>
    <row r="994" spans="1:25">
      <c r="A994" s="1">
        <v>21</v>
      </c>
      <c r="B994" s="8">
        <v>6</v>
      </c>
      <c r="C994" s="5">
        <v>1999</v>
      </c>
      <c r="D994" s="9">
        <v>36332</v>
      </c>
      <c r="E994" s="113">
        <v>1</v>
      </c>
      <c r="F994" s="113">
        <v>0</v>
      </c>
      <c r="G994" s="113">
        <v>13</v>
      </c>
      <c r="H994" s="113">
        <v>1</v>
      </c>
      <c r="I994" s="113">
        <v>0</v>
      </c>
      <c r="J994" s="113">
        <v>0</v>
      </c>
      <c r="K994" s="113">
        <v>0</v>
      </c>
      <c r="L994" s="113">
        <v>0</v>
      </c>
      <c r="M994" s="30" t="s">
        <v>21</v>
      </c>
      <c r="N994">
        <v>45</v>
      </c>
      <c r="O994" t="s">
        <v>17</v>
      </c>
      <c r="P994">
        <v>993</v>
      </c>
      <c r="R994" s="30"/>
      <c r="S994" s="30"/>
      <c r="U994" s="30"/>
      <c r="V994" s="30"/>
      <c r="X994" s="30"/>
      <c r="Y994" s="30"/>
    </row>
    <row r="995" spans="1:25">
      <c r="A995" s="1">
        <v>1</v>
      </c>
      <c r="B995" s="8">
        <v>7</v>
      </c>
      <c r="C995" s="5">
        <v>1999</v>
      </c>
      <c r="D995" s="9">
        <v>36342</v>
      </c>
      <c r="E995" s="113">
        <v>1</v>
      </c>
      <c r="F995" s="113">
        <v>0</v>
      </c>
      <c r="G995" s="113">
        <v>116</v>
      </c>
      <c r="H995" s="113">
        <v>1</v>
      </c>
      <c r="I995" s="113">
        <v>0</v>
      </c>
      <c r="J995" s="113">
        <v>0</v>
      </c>
      <c r="K995" s="113">
        <v>0</v>
      </c>
      <c r="L995" s="113">
        <v>0</v>
      </c>
      <c r="M995" s="30" t="s">
        <v>21</v>
      </c>
      <c r="N995">
        <v>45</v>
      </c>
      <c r="O995" t="s">
        <v>17</v>
      </c>
      <c r="P995">
        <v>994</v>
      </c>
      <c r="R995" s="30"/>
      <c r="S995" s="30"/>
      <c r="U995" s="30"/>
      <c r="V995" s="30"/>
      <c r="X995" s="30"/>
      <c r="Y995" s="30"/>
    </row>
    <row r="996" spans="1:25">
      <c r="A996" s="1">
        <v>10</v>
      </c>
      <c r="B996" s="8">
        <v>7</v>
      </c>
      <c r="C996" s="5">
        <v>1999</v>
      </c>
      <c r="D996" s="9">
        <v>36351</v>
      </c>
      <c r="E996" s="113">
        <v>1</v>
      </c>
      <c r="F996" s="113">
        <v>0</v>
      </c>
      <c r="G996" s="113">
        <v>106</v>
      </c>
      <c r="H996" s="113">
        <v>0</v>
      </c>
      <c r="I996" s="113">
        <v>1</v>
      </c>
      <c r="J996" s="113">
        <v>0</v>
      </c>
      <c r="K996" s="113">
        <v>0</v>
      </c>
      <c r="L996" s="113">
        <v>0</v>
      </c>
      <c r="M996" s="30" t="s">
        <v>21</v>
      </c>
      <c r="N996">
        <v>45</v>
      </c>
      <c r="O996" t="s">
        <v>17</v>
      </c>
      <c r="P996">
        <v>995</v>
      </c>
      <c r="R996" s="30"/>
      <c r="S996" s="30"/>
      <c r="U996" s="30"/>
      <c r="V996" s="30"/>
      <c r="X996" s="30"/>
      <c r="Y996" s="30"/>
    </row>
    <row r="997" spans="1:25">
      <c r="A997" s="1">
        <v>20</v>
      </c>
      <c r="B997" s="8">
        <v>7</v>
      </c>
      <c r="C997" s="5">
        <v>1999</v>
      </c>
      <c r="D997" s="9">
        <v>36361</v>
      </c>
      <c r="E997" s="113">
        <v>1</v>
      </c>
      <c r="F997" s="113">
        <v>0</v>
      </c>
      <c r="G997" s="113">
        <v>62</v>
      </c>
      <c r="H997" s="113">
        <v>3</v>
      </c>
      <c r="I997" s="113">
        <v>0</v>
      </c>
      <c r="J997" s="113">
        <v>0</v>
      </c>
      <c r="K997" s="113">
        <v>0</v>
      </c>
      <c r="L997" s="113">
        <v>0</v>
      </c>
      <c r="M997" s="30" t="s">
        <v>21</v>
      </c>
      <c r="N997">
        <v>45</v>
      </c>
      <c r="O997" t="s">
        <v>17</v>
      </c>
      <c r="P997">
        <v>996</v>
      </c>
      <c r="R997" s="30"/>
      <c r="S997" s="30"/>
      <c r="U997" s="30"/>
      <c r="V997" s="30"/>
      <c r="X997" s="30"/>
      <c r="Y997" s="30"/>
    </row>
    <row r="998" spans="1:25">
      <c r="A998" s="1">
        <v>31</v>
      </c>
      <c r="B998" s="8">
        <v>7</v>
      </c>
      <c r="C998" s="5">
        <v>1999</v>
      </c>
      <c r="D998" s="9">
        <v>36372</v>
      </c>
      <c r="E998" s="113">
        <v>1</v>
      </c>
      <c r="F998" s="113">
        <v>0</v>
      </c>
      <c r="G998" s="113">
        <v>26</v>
      </c>
      <c r="H998" s="113">
        <v>14</v>
      </c>
      <c r="I998" s="113">
        <v>1</v>
      </c>
      <c r="J998" s="113">
        <v>0</v>
      </c>
      <c r="K998" s="113">
        <v>0</v>
      </c>
      <c r="L998" s="113">
        <v>0</v>
      </c>
      <c r="M998" s="30" t="s">
        <v>21</v>
      </c>
      <c r="N998">
        <v>45</v>
      </c>
      <c r="O998" t="s">
        <v>17</v>
      </c>
      <c r="P998">
        <v>997</v>
      </c>
      <c r="R998" s="30"/>
      <c r="S998" s="30"/>
      <c r="U998" s="30"/>
      <c r="V998" s="30"/>
      <c r="X998" s="30"/>
      <c r="Y998" s="30"/>
    </row>
    <row r="999" spans="1:25">
      <c r="A999" s="1">
        <v>10</v>
      </c>
      <c r="B999" s="8">
        <v>8</v>
      </c>
      <c r="C999" s="5">
        <v>1999</v>
      </c>
      <c r="D999" s="9">
        <v>36382</v>
      </c>
      <c r="E999" s="113">
        <v>0</v>
      </c>
      <c r="F999" s="113">
        <v>0</v>
      </c>
      <c r="G999" s="113">
        <v>39</v>
      </c>
      <c r="H999" s="113">
        <v>19</v>
      </c>
      <c r="I999" s="113">
        <v>0</v>
      </c>
      <c r="J999" s="113">
        <v>0</v>
      </c>
      <c r="K999" s="113">
        <v>0</v>
      </c>
      <c r="L999" s="113">
        <v>0</v>
      </c>
      <c r="M999" s="30" t="s">
        <v>21</v>
      </c>
      <c r="N999">
        <v>45</v>
      </c>
      <c r="O999" t="s">
        <v>17</v>
      </c>
      <c r="P999">
        <v>998</v>
      </c>
      <c r="R999" s="30"/>
      <c r="S999" s="30"/>
      <c r="U999" s="30"/>
      <c r="V999" s="30"/>
      <c r="X999" s="30"/>
      <c r="Y999" s="30"/>
    </row>
    <row r="1000" spans="1:25">
      <c r="A1000" s="1">
        <v>19</v>
      </c>
      <c r="B1000" s="8">
        <v>8</v>
      </c>
      <c r="C1000" s="5">
        <v>1999</v>
      </c>
      <c r="D1000" s="9">
        <v>36391</v>
      </c>
      <c r="E1000" s="113">
        <v>1</v>
      </c>
      <c r="F1000" s="113">
        <v>0</v>
      </c>
      <c r="G1000" s="113">
        <v>13</v>
      </c>
      <c r="H1000" s="113">
        <v>17</v>
      </c>
      <c r="I1000" s="113">
        <v>0</v>
      </c>
      <c r="J1000" s="113">
        <v>0</v>
      </c>
      <c r="K1000" s="113">
        <v>0</v>
      </c>
      <c r="L1000" s="113">
        <v>0</v>
      </c>
      <c r="M1000" s="30" t="s">
        <v>21</v>
      </c>
      <c r="N1000">
        <v>45</v>
      </c>
      <c r="O1000" t="s">
        <v>17</v>
      </c>
      <c r="P1000">
        <v>999</v>
      </c>
      <c r="R1000" s="30"/>
      <c r="S1000" s="30"/>
      <c r="U1000" s="30"/>
      <c r="V1000" s="30"/>
      <c r="X1000" s="30"/>
      <c r="Y1000" s="30"/>
    </row>
    <row r="1001" spans="1:25">
      <c r="A1001" s="1">
        <v>30</v>
      </c>
      <c r="B1001" s="8">
        <v>8</v>
      </c>
      <c r="C1001" s="5">
        <v>1999</v>
      </c>
      <c r="D1001" s="9">
        <v>36402</v>
      </c>
      <c r="E1001" s="113">
        <v>0</v>
      </c>
      <c r="F1001" s="113">
        <v>0</v>
      </c>
      <c r="G1001" s="113">
        <v>4</v>
      </c>
      <c r="H1001" s="113">
        <v>6</v>
      </c>
      <c r="I1001" s="113">
        <v>0</v>
      </c>
      <c r="J1001" s="113">
        <v>0</v>
      </c>
      <c r="K1001" s="113">
        <v>0</v>
      </c>
      <c r="L1001" s="113">
        <v>0</v>
      </c>
      <c r="M1001" s="30" t="s">
        <v>21</v>
      </c>
      <c r="N1001">
        <v>45</v>
      </c>
      <c r="O1001" t="s">
        <v>17</v>
      </c>
      <c r="P1001">
        <v>1000</v>
      </c>
      <c r="R1001" s="30"/>
      <c r="S1001" s="30"/>
      <c r="U1001" s="30"/>
      <c r="V1001" s="30"/>
      <c r="X1001" s="30"/>
      <c r="Y1001" s="30"/>
    </row>
    <row r="1002" spans="1:25">
      <c r="A1002" s="1">
        <v>9</v>
      </c>
      <c r="B1002" s="8">
        <v>9</v>
      </c>
      <c r="C1002" s="5">
        <v>1999</v>
      </c>
      <c r="D1002" s="9">
        <v>36412</v>
      </c>
      <c r="E1002" s="113">
        <v>0</v>
      </c>
      <c r="F1002" s="113">
        <v>0</v>
      </c>
      <c r="G1002" s="113">
        <v>7</v>
      </c>
      <c r="H1002" s="113">
        <v>9</v>
      </c>
      <c r="I1002" s="113">
        <v>0</v>
      </c>
      <c r="J1002" s="113">
        <v>0</v>
      </c>
      <c r="K1002" s="113">
        <v>0</v>
      </c>
      <c r="L1002" s="113">
        <v>0</v>
      </c>
      <c r="M1002" s="30" t="s">
        <v>21</v>
      </c>
      <c r="N1002">
        <v>45</v>
      </c>
      <c r="O1002" t="s">
        <v>17</v>
      </c>
      <c r="P1002">
        <v>1001</v>
      </c>
      <c r="R1002" s="30"/>
      <c r="S1002" s="30"/>
      <c r="U1002" s="30"/>
      <c r="V1002" s="30"/>
      <c r="X1002" s="30"/>
      <c r="Y1002" s="30"/>
    </row>
    <row r="1003" spans="1:25">
      <c r="A1003" s="1">
        <v>20</v>
      </c>
      <c r="B1003" s="8">
        <v>9</v>
      </c>
      <c r="C1003" s="5">
        <v>1999</v>
      </c>
      <c r="D1003" s="9">
        <v>36423</v>
      </c>
      <c r="E1003" s="113">
        <v>0</v>
      </c>
      <c r="F1003" s="113">
        <v>0</v>
      </c>
      <c r="G1003" s="113">
        <v>1</v>
      </c>
      <c r="H1003" s="113">
        <v>1</v>
      </c>
      <c r="I1003" s="113">
        <v>0</v>
      </c>
      <c r="J1003" s="113">
        <v>0</v>
      </c>
      <c r="K1003" s="113">
        <v>0</v>
      </c>
      <c r="L1003" s="113">
        <v>0</v>
      </c>
      <c r="M1003" s="30" t="s">
        <v>21</v>
      </c>
      <c r="N1003">
        <v>45</v>
      </c>
      <c r="O1003" t="s">
        <v>17</v>
      </c>
      <c r="P1003">
        <v>1002</v>
      </c>
      <c r="R1003" s="30"/>
      <c r="S1003" s="30"/>
      <c r="U1003" s="30"/>
      <c r="V1003" s="30"/>
      <c r="X1003" s="30"/>
      <c r="Y1003" s="30"/>
    </row>
    <row r="1004" spans="1:25">
      <c r="A1004" s="1">
        <v>29</v>
      </c>
      <c r="B1004" s="8">
        <v>9</v>
      </c>
      <c r="C1004" s="5">
        <v>1999</v>
      </c>
      <c r="D1004" s="9">
        <v>36432</v>
      </c>
      <c r="E1004" s="113">
        <v>0</v>
      </c>
      <c r="F1004" s="113">
        <v>0</v>
      </c>
      <c r="G1004" s="113">
        <v>2</v>
      </c>
      <c r="H1004" s="113">
        <v>7</v>
      </c>
      <c r="I1004" s="113">
        <v>0</v>
      </c>
      <c r="J1004" s="113">
        <v>0</v>
      </c>
      <c r="K1004" s="113">
        <v>0</v>
      </c>
      <c r="L1004" s="113">
        <v>0</v>
      </c>
      <c r="M1004" s="30" t="s">
        <v>21</v>
      </c>
      <c r="N1004">
        <v>45</v>
      </c>
      <c r="O1004" t="s">
        <v>17</v>
      </c>
      <c r="P1004">
        <v>1003</v>
      </c>
      <c r="R1004" s="30"/>
      <c r="S1004" s="30"/>
      <c r="U1004" s="30"/>
      <c r="V1004" s="30"/>
      <c r="X1004" s="30"/>
      <c r="Y1004" s="30"/>
    </row>
    <row r="1005" spans="1:25">
      <c r="A1005" s="1">
        <v>11</v>
      </c>
      <c r="B1005" s="8">
        <v>10</v>
      </c>
      <c r="C1005" s="5">
        <v>1999</v>
      </c>
      <c r="D1005" s="9">
        <v>36444</v>
      </c>
      <c r="E1005" s="113">
        <v>0</v>
      </c>
      <c r="F1005" s="113">
        <v>0</v>
      </c>
      <c r="G1005" s="113">
        <v>1</v>
      </c>
      <c r="H1005" s="113">
        <v>1</v>
      </c>
      <c r="I1005" s="113">
        <v>0</v>
      </c>
      <c r="J1005" s="113">
        <v>0</v>
      </c>
      <c r="K1005" s="113">
        <v>0</v>
      </c>
      <c r="L1005" s="113">
        <v>0</v>
      </c>
      <c r="M1005" s="30" t="s">
        <v>21</v>
      </c>
      <c r="N1005">
        <v>45</v>
      </c>
      <c r="O1005" t="s">
        <v>17</v>
      </c>
      <c r="P1005">
        <v>1004</v>
      </c>
      <c r="R1005" s="30"/>
      <c r="S1005" s="30"/>
      <c r="U1005" s="30"/>
      <c r="V1005" s="30"/>
      <c r="X1005" s="30"/>
      <c r="Y1005" s="30"/>
    </row>
    <row r="1006" spans="1:25">
      <c r="A1006" s="1">
        <v>20</v>
      </c>
      <c r="B1006" s="8">
        <v>10</v>
      </c>
      <c r="C1006" s="5">
        <v>1999</v>
      </c>
      <c r="D1006" s="9">
        <v>36453</v>
      </c>
      <c r="E1006" s="113">
        <v>0</v>
      </c>
      <c r="F1006" s="113">
        <v>0</v>
      </c>
      <c r="G1006" s="113">
        <v>1</v>
      </c>
      <c r="H1006" s="113">
        <v>1</v>
      </c>
      <c r="I1006" s="113">
        <v>0</v>
      </c>
      <c r="J1006" s="113">
        <v>0</v>
      </c>
      <c r="K1006" s="113">
        <v>0</v>
      </c>
      <c r="L1006" s="113">
        <v>0</v>
      </c>
      <c r="M1006" s="30" t="s">
        <v>21</v>
      </c>
      <c r="N1006">
        <v>45</v>
      </c>
      <c r="O1006" t="s">
        <v>17</v>
      </c>
      <c r="P1006">
        <v>1005</v>
      </c>
      <c r="R1006" s="30"/>
      <c r="S1006" s="30"/>
      <c r="U1006" s="30"/>
      <c r="V1006" s="30"/>
      <c r="X1006" s="30"/>
      <c r="Y1006" s="30"/>
    </row>
    <row r="1007" spans="1:25">
      <c r="A1007" s="1">
        <v>30</v>
      </c>
      <c r="B1007" s="8">
        <v>10</v>
      </c>
      <c r="C1007" s="5">
        <v>1999</v>
      </c>
      <c r="D1007" s="9">
        <v>36463</v>
      </c>
      <c r="E1007" s="113">
        <v>0</v>
      </c>
      <c r="F1007" s="113">
        <v>1</v>
      </c>
      <c r="G1007" s="113">
        <v>2</v>
      </c>
      <c r="H1007" s="113">
        <v>1</v>
      </c>
      <c r="I1007" s="113">
        <v>0</v>
      </c>
      <c r="J1007" s="113">
        <v>0</v>
      </c>
      <c r="K1007" s="113">
        <v>0</v>
      </c>
      <c r="L1007" s="113">
        <v>0</v>
      </c>
      <c r="M1007" s="30" t="s">
        <v>21</v>
      </c>
      <c r="N1007">
        <v>45</v>
      </c>
      <c r="O1007" t="s">
        <v>17</v>
      </c>
      <c r="P1007">
        <v>1006</v>
      </c>
      <c r="R1007" s="30"/>
      <c r="S1007" s="30"/>
      <c r="U1007" s="30"/>
      <c r="V1007" s="30"/>
      <c r="X1007" s="30"/>
      <c r="Y1007" s="30"/>
    </row>
    <row r="1008" spans="1:25">
      <c r="A1008" s="1">
        <v>15</v>
      </c>
      <c r="B1008" s="8">
        <v>11</v>
      </c>
      <c r="C1008" s="5">
        <v>1999</v>
      </c>
      <c r="D1008" s="9">
        <v>36479</v>
      </c>
      <c r="E1008" s="113">
        <v>0</v>
      </c>
      <c r="F1008" s="113">
        <v>0</v>
      </c>
      <c r="G1008" s="113">
        <v>1</v>
      </c>
      <c r="H1008" s="113">
        <v>1</v>
      </c>
      <c r="I1008" s="113">
        <v>0</v>
      </c>
      <c r="J1008" s="113">
        <v>0</v>
      </c>
      <c r="K1008" s="113">
        <v>0</v>
      </c>
      <c r="L1008" s="113">
        <v>0</v>
      </c>
      <c r="M1008" s="30" t="s">
        <v>21</v>
      </c>
      <c r="N1008">
        <v>45</v>
      </c>
      <c r="O1008" t="s">
        <v>17</v>
      </c>
      <c r="P1008">
        <v>1007</v>
      </c>
      <c r="R1008" s="30"/>
      <c r="S1008" s="30"/>
      <c r="U1008" s="30"/>
      <c r="V1008" s="30"/>
      <c r="X1008" s="30"/>
      <c r="Y1008" s="30"/>
    </row>
    <row r="1009" spans="1:25">
      <c r="A1009" s="1">
        <v>27</v>
      </c>
      <c r="B1009" s="8">
        <v>11</v>
      </c>
      <c r="C1009" s="5">
        <v>1999</v>
      </c>
      <c r="D1009" s="9">
        <v>36491</v>
      </c>
      <c r="E1009" s="113">
        <v>0</v>
      </c>
      <c r="F1009" s="113">
        <v>0</v>
      </c>
      <c r="G1009" s="113">
        <v>1</v>
      </c>
      <c r="H1009" s="113">
        <v>0</v>
      </c>
      <c r="I1009" s="113">
        <v>0</v>
      </c>
      <c r="J1009" s="113">
        <v>0</v>
      </c>
      <c r="K1009" s="113">
        <v>0</v>
      </c>
      <c r="L1009" s="113">
        <v>0</v>
      </c>
      <c r="M1009" s="30" t="s">
        <v>21</v>
      </c>
      <c r="N1009">
        <v>45</v>
      </c>
      <c r="O1009" t="s">
        <v>17</v>
      </c>
      <c r="P1009">
        <v>1008</v>
      </c>
      <c r="R1009" s="30"/>
      <c r="S1009" s="30"/>
      <c r="U1009" s="30"/>
      <c r="V1009" s="30"/>
      <c r="X1009" s="30"/>
      <c r="Y1009" s="30"/>
    </row>
    <row r="1010" spans="1:25">
      <c r="A1010" s="10">
        <v>13</v>
      </c>
      <c r="B1010" s="11">
        <v>3</v>
      </c>
      <c r="C1010" s="12">
        <v>2000</v>
      </c>
      <c r="D1010" s="9">
        <v>36598</v>
      </c>
      <c r="E1010" s="97" t="s">
        <v>18</v>
      </c>
      <c r="F1010" s="97" t="s">
        <v>18</v>
      </c>
      <c r="G1010" s="97" t="s">
        <v>18</v>
      </c>
      <c r="H1010" s="97" t="s">
        <v>18</v>
      </c>
      <c r="I1010" s="97" t="s">
        <v>18</v>
      </c>
      <c r="J1010" s="97" t="s">
        <v>18</v>
      </c>
      <c r="K1010" s="97" t="s">
        <v>18</v>
      </c>
      <c r="L1010" s="97" t="s">
        <v>18</v>
      </c>
      <c r="M1010" s="30" t="s">
        <v>21</v>
      </c>
      <c r="N1010">
        <v>45</v>
      </c>
      <c r="O1010" t="s">
        <v>17</v>
      </c>
      <c r="P1010">
        <v>1009</v>
      </c>
      <c r="R1010" s="30"/>
      <c r="S1010" s="30"/>
      <c r="U1010" s="30"/>
      <c r="V1010" s="30"/>
      <c r="X1010" s="30"/>
      <c r="Y1010" s="30"/>
    </row>
    <row r="1011" spans="1:25">
      <c r="A1011" s="10">
        <v>17</v>
      </c>
      <c r="B1011" s="11">
        <v>4</v>
      </c>
      <c r="C1011" s="12">
        <v>2000</v>
      </c>
      <c r="D1011" s="9">
        <v>36633</v>
      </c>
      <c r="E1011" s="113">
        <v>0</v>
      </c>
      <c r="F1011" s="113">
        <v>0</v>
      </c>
      <c r="G1011" s="113">
        <v>1</v>
      </c>
      <c r="H1011" s="113">
        <v>0</v>
      </c>
      <c r="I1011" s="113">
        <v>0</v>
      </c>
      <c r="J1011" s="113">
        <v>0</v>
      </c>
      <c r="K1011" s="113">
        <v>0</v>
      </c>
      <c r="L1011" s="113">
        <v>0</v>
      </c>
      <c r="M1011" s="30" t="s">
        <v>21</v>
      </c>
      <c r="N1011">
        <v>45</v>
      </c>
      <c r="O1011" t="s">
        <v>17</v>
      </c>
      <c r="P1011">
        <v>1010</v>
      </c>
      <c r="R1011" s="30"/>
      <c r="S1011" s="30"/>
      <c r="U1011" s="30"/>
      <c r="V1011" s="30"/>
      <c r="X1011" s="30"/>
      <c r="Y1011" s="30"/>
    </row>
    <row r="1012" spans="1:25">
      <c r="A1012" s="10">
        <v>11</v>
      </c>
      <c r="B1012" s="11">
        <v>5</v>
      </c>
      <c r="C1012" s="12">
        <v>2000</v>
      </c>
      <c r="D1012" s="9">
        <v>36657</v>
      </c>
      <c r="E1012" s="113">
        <v>1</v>
      </c>
      <c r="F1012" s="113">
        <v>0</v>
      </c>
      <c r="G1012" s="113">
        <v>3</v>
      </c>
      <c r="H1012" s="113">
        <v>1</v>
      </c>
      <c r="I1012" s="113">
        <v>0</v>
      </c>
      <c r="J1012" s="113">
        <v>0</v>
      </c>
      <c r="K1012" s="113">
        <v>0</v>
      </c>
      <c r="L1012" s="113">
        <v>27</v>
      </c>
      <c r="M1012" s="30" t="s">
        <v>21</v>
      </c>
      <c r="N1012">
        <v>45</v>
      </c>
      <c r="O1012" t="s">
        <v>17</v>
      </c>
      <c r="P1012">
        <v>1011</v>
      </c>
      <c r="R1012" s="30"/>
      <c r="S1012" s="30"/>
      <c r="U1012" s="30"/>
      <c r="V1012" s="30"/>
      <c r="X1012" s="30"/>
      <c r="Y1012" s="30"/>
    </row>
    <row r="1013" spans="1:25">
      <c r="A1013" s="10">
        <v>20</v>
      </c>
      <c r="B1013" s="11">
        <v>5</v>
      </c>
      <c r="C1013" s="12">
        <v>2000</v>
      </c>
      <c r="D1013" s="9">
        <v>36666</v>
      </c>
      <c r="E1013" s="113">
        <v>1</v>
      </c>
      <c r="F1013" s="113">
        <v>0</v>
      </c>
      <c r="G1013" s="113">
        <v>5</v>
      </c>
      <c r="H1013" s="113">
        <v>1</v>
      </c>
      <c r="I1013" s="113">
        <v>0</v>
      </c>
      <c r="J1013" s="113">
        <v>0</v>
      </c>
      <c r="K1013" s="113">
        <v>0</v>
      </c>
      <c r="L1013" s="113">
        <v>0</v>
      </c>
      <c r="M1013" s="30" t="s">
        <v>21</v>
      </c>
      <c r="N1013">
        <v>45</v>
      </c>
      <c r="O1013" t="s">
        <v>17</v>
      </c>
      <c r="P1013">
        <v>1012</v>
      </c>
      <c r="R1013" s="30"/>
      <c r="S1013" s="30"/>
      <c r="U1013" s="30"/>
      <c r="V1013" s="30"/>
      <c r="X1013" s="30"/>
      <c r="Y1013" s="30"/>
    </row>
    <row r="1014" spans="1:25">
      <c r="A1014" s="10">
        <v>30</v>
      </c>
      <c r="B1014" s="11">
        <v>5</v>
      </c>
      <c r="C1014" s="12">
        <v>2000</v>
      </c>
      <c r="D1014" s="9">
        <v>36676</v>
      </c>
      <c r="E1014" s="113">
        <v>0</v>
      </c>
      <c r="F1014" s="113">
        <v>0</v>
      </c>
      <c r="G1014" s="113">
        <v>13</v>
      </c>
      <c r="H1014" s="113">
        <v>0</v>
      </c>
      <c r="I1014" s="113">
        <v>0</v>
      </c>
      <c r="J1014" s="113">
        <v>2</v>
      </c>
      <c r="K1014" s="113">
        <v>1</v>
      </c>
      <c r="L1014" s="113">
        <v>58</v>
      </c>
      <c r="M1014" s="30" t="s">
        <v>21</v>
      </c>
      <c r="N1014">
        <v>45</v>
      </c>
      <c r="O1014" t="s">
        <v>17</v>
      </c>
      <c r="P1014">
        <v>1013</v>
      </c>
      <c r="R1014" s="30"/>
      <c r="S1014" s="30"/>
      <c r="U1014" s="30"/>
      <c r="V1014" s="30"/>
      <c r="X1014" s="30"/>
      <c r="Y1014" s="30"/>
    </row>
    <row r="1015" spans="1:25">
      <c r="A1015" s="10">
        <v>10</v>
      </c>
      <c r="B1015" s="11">
        <v>6</v>
      </c>
      <c r="C1015" s="12">
        <v>2000</v>
      </c>
      <c r="D1015" s="9">
        <v>36687</v>
      </c>
      <c r="E1015" s="113">
        <v>1</v>
      </c>
      <c r="F1015" s="113">
        <v>0</v>
      </c>
      <c r="G1015" s="113">
        <v>3</v>
      </c>
      <c r="H1015" s="113">
        <v>4</v>
      </c>
      <c r="I1015" s="113">
        <v>30</v>
      </c>
      <c r="J1015" s="113">
        <v>5</v>
      </c>
      <c r="K1015" s="113">
        <v>3</v>
      </c>
      <c r="L1015" s="113">
        <v>0</v>
      </c>
      <c r="M1015" s="30" t="s">
        <v>21</v>
      </c>
      <c r="N1015">
        <v>45</v>
      </c>
      <c r="O1015" t="s">
        <v>17</v>
      </c>
      <c r="P1015">
        <v>1014</v>
      </c>
      <c r="R1015" s="30"/>
      <c r="S1015" s="30"/>
      <c r="U1015" s="30"/>
      <c r="V1015" s="30"/>
      <c r="X1015" s="30"/>
      <c r="Y1015" s="30"/>
    </row>
    <row r="1016" spans="1:25">
      <c r="A1016" s="10">
        <v>20</v>
      </c>
      <c r="B1016" s="11">
        <v>6</v>
      </c>
      <c r="C1016" s="12">
        <v>2000</v>
      </c>
      <c r="D1016" s="9">
        <v>36697</v>
      </c>
      <c r="E1016" s="113">
        <v>1</v>
      </c>
      <c r="F1016" s="113">
        <v>0</v>
      </c>
      <c r="G1016" s="113">
        <v>3</v>
      </c>
      <c r="H1016" s="113">
        <v>12</v>
      </c>
      <c r="I1016" s="113">
        <v>8</v>
      </c>
      <c r="J1016" s="113">
        <v>0</v>
      </c>
      <c r="K1016" s="113">
        <v>0</v>
      </c>
      <c r="L1016" s="113">
        <v>0</v>
      </c>
      <c r="M1016" s="30" t="s">
        <v>21</v>
      </c>
      <c r="N1016">
        <v>45</v>
      </c>
      <c r="O1016" t="s">
        <v>17</v>
      </c>
      <c r="P1016">
        <v>1015</v>
      </c>
      <c r="R1016" s="30"/>
      <c r="S1016" s="30"/>
      <c r="U1016" s="30"/>
      <c r="V1016" s="30"/>
      <c r="X1016" s="30"/>
      <c r="Y1016" s="30"/>
    </row>
    <row r="1017" spans="1:25">
      <c r="A1017" s="10">
        <v>28</v>
      </c>
      <c r="B1017" s="11">
        <v>6</v>
      </c>
      <c r="C1017" s="12">
        <v>2000</v>
      </c>
      <c r="D1017" s="9">
        <v>36705</v>
      </c>
      <c r="E1017" s="113">
        <v>1</v>
      </c>
      <c r="F1017" s="113">
        <v>0</v>
      </c>
      <c r="G1017" s="113">
        <v>1</v>
      </c>
      <c r="H1017" s="113">
        <v>12</v>
      </c>
      <c r="I1017" s="113">
        <v>2</v>
      </c>
      <c r="J1017" s="113">
        <v>0</v>
      </c>
      <c r="K1017" s="113">
        <v>0</v>
      </c>
      <c r="L1017" s="113">
        <v>0</v>
      </c>
      <c r="M1017" s="30" t="s">
        <v>21</v>
      </c>
      <c r="N1017">
        <v>45</v>
      </c>
      <c r="O1017" t="s">
        <v>17</v>
      </c>
      <c r="P1017">
        <v>1016</v>
      </c>
      <c r="R1017" s="30"/>
      <c r="S1017" s="30"/>
      <c r="U1017" s="30"/>
      <c r="V1017" s="30"/>
      <c r="X1017" s="30"/>
      <c r="Y1017" s="30"/>
    </row>
    <row r="1018" spans="1:25">
      <c r="A1018" s="10">
        <v>11</v>
      </c>
      <c r="B1018" s="11">
        <v>7</v>
      </c>
      <c r="C1018" s="12">
        <v>2000</v>
      </c>
      <c r="D1018" s="9">
        <v>36718</v>
      </c>
      <c r="E1018" s="113">
        <v>0</v>
      </c>
      <c r="F1018" s="113">
        <v>1</v>
      </c>
      <c r="G1018" s="113">
        <v>0</v>
      </c>
      <c r="H1018" s="113">
        <v>640</v>
      </c>
      <c r="I1018" s="113">
        <v>40</v>
      </c>
      <c r="J1018" s="113">
        <v>0</v>
      </c>
      <c r="K1018" s="113">
        <v>0</v>
      </c>
      <c r="L1018" s="113">
        <v>0</v>
      </c>
      <c r="M1018" s="30" t="s">
        <v>21</v>
      </c>
      <c r="N1018">
        <v>45</v>
      </c>
      <c r="O1018" t="s">
        <v>17</v>
      </c>
      <c r="P1018">
        <v>1017</v>
      </c>
      <c r="R1018" s="30"/>
      <c r="S1018" s="30"/>
      <c r="U1018" s="30"/>
      <c r="V1018" s="30"/>
      <c r="X1018" s="30"/>
      <c r="Y1018" s="30"/>
    </row>
    <row r="1019" spans="1:25">
      <c r="A1019" s="10">
        <v>20</v>
      </c>
      <c r="B1019" s="11">
        <v>7</v>
      </c>
      <c r="C1019" s="12">
        <v>2000</v>
      </c>
      <c r="D1019" s="9">
        <v>36727</v>
      </c>
      <c r="E1019" s="97" t="s">
        <v>18</v>
      </c>
      <c r="F1019" s="97" t="s">
        <v>18</v>
      </c>
      <c r="G1019" s="97" t="s">
        <v>18</v>
      </c>
      <c r="H1019" s="97" t="s">
        <v>18</v>
      </c>
      <c r="I1019" s="97" t="s">
        <v>18</v>
      </c>
      <c r="J1019" s="97" t="s">
        <v>18</v>
      </c>
      <c r="K1019" s="97" t="s">
        <v>18</v>
      </c>
      <c r="L1019" s="97" t="s">
        <v>18</v>
      </c>
      <c r="M1019" s="30" t="s">
        <v>21</v>
      </c>
      <c r="N1019">
        <v>45</v>
      </c>
      <c r="O1019" t="s">
        <v>17</v>
      </c>
      <c r="P1019">
        <v>1018</v>
      </c>
      <c r="R1019" s="30"/>
      <c r="S1019" s="30"/>
      <c r="U1019" s="30"/>
      <c r="V1019" s="30"/>
      <c r="X1019" s="30"/>
      <c r="Y1019" s="30"/>
    </row>
    <row r="1020" spans="1:25">
      <c r="A1020" s="10">
        <v>1</v>
      </c>
      <c r="B1020" s="11">
        <v>8</v>
      </c>
      <c r="C1020" s="12">
        <v>2000</v>
      </c>
      <c r="D1020" s="9">
        <v>36739</v>
      </c>
      <c r="E1020" s="113">
        <v>0</v>
      </c>
      <c r="F1020" s="113">
        <v>0</v>
      </c>
      <c r="G1020" s="113">
        <v>1</v>
      </c>
      <c r="H1020" s="113">
        <v>100</v>
      </c>
      <c r="I1020" s="113">
        <v>0</v>
      </c>
      <c r="J1020" s="113">
        <v>0</v>
      </c>
      <c r="K1020" s="113">
        <v>0</v>
      </c>
      <c r="L1020" s="113">
        <v>0</v>
      </c>
      <c r="M1020" s="30" t="s">
        <v>21</v>
      </c>
      <c r="N1020">
        <v>45</v>
      </c>
      <c r="O1020" t="s">
        <v>17</v>
      </c>
      <c r="P1020">
        <v>1019</v>
      </c>
      <c r="R1020" s="30"/>
      <c r="S1020" s="30"/>
      <c r="U1020" s="30"/>
      <c r="V1020" s="30"/>
      <c r="X1020" s="30"/>
      <c r="Y1020" s="30"/>
    </row>
    <row r="1021" spans="1:25">
      <c r="A1021" s="10">
        <v>9</v>
      </c>
      <c r="B1021" s="11">
        <v>8</v>
      </c>
      <c r="C1021" s="12">
        <v>2000</v>
      </c>
      <c r="D1021" s="9">
        <v>36747</v>
      </c>
      <c r="E1021" s="113">
        <v>0</v>
      </c>
      <c r="F1021" s="113">
        <v>0</v>
      </c>
      <c r="G1021" s="113">
        <v>3</v>
      </c>
      <c r="H1021" s="113">
        <v>170</v>
      </c>
      <c r="I1021" s="113">
        <v>0</v>
      </c>
      <c r="J1021" s="113">
        <v>0</v>
      </c>
      <c r="K1021" s="113">
        <v>0</v>
      </c>
      <c r="L1021" s="113">
        <v>0</v>
      </c>
      <c r="M1021" s="30" t="s">
        <v>21</v>
      </c>
      <c r="N1021">
        <v>45</v>
      </c>
      <c r="O1021" t="s">
        <v>17</v>
      </c>
      <c r="P1021">
        <v>1020</v>
      </c>
      <c r="R1021" s="30"/>
      <c r="S1021" s="30"/>
      <c r="U1021" s="30"/>
      <c r="V1021" s="30"/>
      <c r="X1021" s="30"/>
      <c r="Y1021" s="30"/>
    </row>
    <row r="1022" spans="1:25">
      <c r="A1022" s="10">
        <v>21</v>
      </c>
      <c r="B1022" s="11">
        <v>8</v>
      </c>
      <c r="C1022" s="12">
        <v>2000</v>
      </c>
      <c r="D1022" s="9">
        <v>36759</v>
      </c>
      <c r="E1022" s="112">
        <v>1</v>
      </c>
      <c r="F1022" s="113">
        <v>0</v>
      </c>
      <c r="G1022" s="113">
        <v>1</v>
      </c>
      <c r="H1022" s="113">
        <v>126</v>
      </c>
      <c r="I1022" s="113">
        <v>0</v>
      </c>
      <c r="J1022" s="113">
        <v>0</v>
      </c>
      <c r="K1022" s="113">
        <v>0</v>
      </c>
      <c r="L1022" s="113">
        <v>0</v>
      </c>
      <c r="M1022" s="30" t="s">
        <v>21</v>
      </c>
      <c r="N1022">
        <v>45</v>
      </c>
      <c r="O1022" t="s">
        <v>17</v>
      </c>
      <c r="P1022">
        <v>1021</v>
      </c>
      <c r="R1022" s="30"/>
      <c r="S1022" s="30"/>
      <c r="U1022" s="30"/>
      <c r="V1022" s="30"/>
      <c r="X1022" s="30"/>
      <c r="Y1022" s="30"/>
    </row>
    <row r="1023" spans="1:25">
      <c r="A1023" s="10">
        <v>30</v>
      </c>
      <c r="B1023" s="11">
        <v>8</v>
      </c>
      <c r="C1023" s="12">
        <v>2000</v>
      </c>
      <c r="D1023" s="9">
        <v>36768</v>
      </c>
      <c r="E1023" s="113">
        <v>1</v>
      </c>
      <c r="F1023" s="113">
        <v>0</v>
      </c>
      <c r="G1023" s="113">
        <v>0</v>
      </c>
      <c r="H1023" s="113">
        <v>55</v>
      </c>
      <c r="I1023" s="113">
        <v>0</v>
      </c>
      <c r="J1023" s="113">
        <v>0</v>
      </c>
      <c r="K1023" s="113">
        <v>0</v>
      </c>
      <c r="L1023" s="113">
        <v>0</v>
      </c>
      <c r="M1023" s="30" t="s">
        <v>21</v>
      </c>
      <c r="N1023">
        <v>45</v>
      </c>
      <c r="O1023" t="s">
        <v>17</v>
      </c>
      <c r="P1023">
        <v>1022</v>
      </c>
      <c r="R1023" s="30"/>
      <c r="S1023" s="30"/>
      <c r="U1023" s="30"/>
      <c r="V1023" s="30"/>
      <c r="X1023" s="30"/>
      <c r="Y1023" s="30"/>
    </row>
    <row r="1024" spans="1:25">
      <c r="A1024" s="10">
        <v>10</v>
      </c>
      <c r="B1024" s="11">
        <v>9</v>
      </c>
      <c r="C1024" s="12">
        <v>2000</v>
      </c>
      <c r="D1024" s="9">
        <v>36779</v>
      </c>
      <c r="E1024" s="113">
        <v>0</v>
      </c>
      <c r="F1024" s="113">
        <v>0</v>
      </c>
      <c r="G1024" s="113">
        <v>0</v>
      </c>
      <c r="H1024" s="113">
        <v>78</v>
      </c>
      <c r="I1024" s="113">
        <v>0</v>
      </c>
      <c r="J1024" s="113">
        <v>0</v>
      </c>
      <c r="K1024" s="113">
        <v>1</v>
      </c>
      <c r="L1024" s="113">
        <v>0</v>
      </c>
      <c r="M1024" s="30" t="s">
        <v>21</v>
      </c>
      <c r="N1024">
        <v>45</v>
      </c>
      <c r="O1024" t="s">
        <v>17</v>
      </c>
      <c r="P1024">
        <v>1023</v>
      </c>
      <c r="R1024" s="30"/>
      <c r="S1024" s="30"/>
      <c r="U1024" s="30"/>
      <c r="V1024" s="30"/>
      <c r="X1024" s="30"/>
      <c r="Y1024" s="30"/>
    </row>
    <row r="1025" spans="1:25">
      <c r="A1025" s="10">
        <v>20</v>
      </c>
      <c r="B1025" s="11">
        <v>9</v>
      </c>
      <c r="C1025" s="12">
        <v>2000</v>
      </c>
      <c r="D1025" s="9">
        <v>36789</v>
      </c>
      <c r="E1025" s="113">
        <v>0</v>
      </c>
      <c r="F1025" s="113">
        <v>0</v>
      </c>
      <c r="G1025" s="113">
        <v>1</v>
      </c>
      <c r="H1025" s="113">
        <v>58</v>
      </c>
      <c r="I1025" s="113">
        <v>0</v>
      </c>
      <c r="J1025" s="113">
        <v>0</v>
      </c>
      <c r="K1025" s="113">
        <v>0</v>
      </c>
      <c r="L1025" s="113">
        <v>0</v>
      </c>
      <c r="M1025" s="30" t="s">
        <v>21</v>
      </c>
      <c r="N1025">
        <v>45</v>
      </c>
      <c r="O1025" t="s">
        <v>17</v>
      </c>
      <c r="P1025">
        <v>1024</v>
      </c>
      <c r="R1025" s="30"/>
      <c r="S1025" s="30"/>
      <c r="U1025" s="30"/>
      <c r="V1025" s="30"/>
      <c r="X1025" s="30"/>
      <c r="Y1025" s="30"/>
    </row>
    <row r="1026" spans="1:25">
      <c r="A1026" s="10">
        <v>1</v>
      </c>
      <c r="B1026" s="11">
        <v>10</v>
      </c>
      <c r="C1026" s="12">
        <v>2000</v>
      </c>
      <c r="D1026" s="9">
        <v>36800</v>
      </c>
      <c r="E1026" s="113">
        <v>0</v>
      </c>
      <c r="F1026" s="113">
        <v>0</v>
      </c>
      <c r="G1026" s="113">
        <v>1</v>
      </c>
      <c r="H1026" s="113">
        <v>28</v>
      </c>
      <c r="I1026" s="113">
        <v>0</v>
      </c>
      <c r="J1026" s="113">
        <v>0</v>
      </c>
      <c r="K1026" s="113">
        <v>0</v>
      </c>
      <c r="L1026" s="113">
        <v>0</v>
      </c>
      <c r="M1026" s="30" t="s">
        <v>21</v>
      </c>
      <c r="N1026">
        <v>45</v>
      </c>
      <c r="O1026" t="s">
        <v>17</v>
      </c>
      <c r="P1026">
        <v>1025</v>
      </c>
      <c r="R1026" s="30"/>
      <c r="S1026" s="30"/>
      <c r="U1026" s="30"/>
      <c r="V1026" s="30"/>
      <c r="X1026" s="30"/>
      <c r="Y1026" s="30"/>
    </row>
    <row r="1027" spans="1:25">
      <c r="A1027" s="10">
        <v>10</v>
      </c>
      <c r="B1027" s="11">
        <v>10</v>
      </c>
      <c r="C1027" s="12">
        <v>2000</v>
      </c>
      <c r="D1027" s="9">
        <v>36809</v>
      </c>
      <c r="E1027" s="113">
        <v>0</v>
      </c>
      <c r="F1027" s="113">
        <v>0</v>
      </c>
      <c r="G1027" s="113">
        <v>0</v>
      </c>
      <c r="H1027" s="113">
        <v>16</v>
      </c>
      <c r="I1027" s="113">
        <v>0</v>
      </c>
      <c r="J1027" s="113">
        <v>0</v>
      </c>
      <c r="K1027" s="113">
        <v>0</v>
      </c>
      <c r="L1027" s="113">
        <v>0</v>
      </c>
      <c r="M1027" s="30" t="s">
        <v>21</v>
      </c>
      <c r="N1027">
        <v>45</v>
      </c>
      <c r="O1027" t="s">
        <v>17</v>
      </c>
      <c r="P1027">
        <v>1026</v>
      </c>
      <c r="R1027" s="30"/>
      <c r="S1027" s="30"/>
      <c r="U1027" s="30"/>
      <c r="V1027" s="30"/>
      <c r="X1027" s="30"/>
      <c r="Y1027" s="30"/>
    </row>
    <row r="1028" spans="1:25">
      <c r="A1028" s="10">
        <v>19</v>
      </c>
      <c r="B1028" s="11">
        <v>10</v>
      </c>
      <c r="C1028" s="12">
        <v>2000</v>
      </c>
      <c r="D1028" s="9">
        <v>36818</v>
      </c>
      <c r="E1028" s="113">
        <v>0</v>
      </c>
      <c r="F1028" s="113">
        <v>0</v>
      </c>
      <c r="G1028" s="113">
        <v>0</v>
      </c>
      <c r="H1028" s="113">
        <v>17</v>
      </c>
      <c r="I1028" s="113">
        <v>0</v>
      </c>
      <c r="J1028" s="113">
        <v>0</v>
      </c>
      <c r="K1028" s="113">
        <v>0</v>
      </c>
      <c r="L1028" s="113">
        <v>0</v>
      </c>
      <c r="M1028" s="30" t="s">
        <v>21</v>
      </c>
      <c r="N1028">
        <v>45</v>
      </c>
      <c r="O1028" t="s">
        <v>17</v>
      </c>
      <c r="P1028">
        <v>1027</v>
      </c>
      <c r="R1028" s="30"/>
      <c r="S1028" s="30"/>
      <c r="U1028" s="30"/>
      <c r="V1028" s="30"/>
      <c r="X1028" s="30"/>
      <c r="Y1028" s="30"/>
    </row>
    <row r="1029" spans="1:25">
      <c r="A1029" s="10">
        <v>30</v>
      </c>
      <c r="B1029" s="11">
        <v>10</v>
      </c>
      <c r="C1029" s="12">
        <v>2000</v>
      </c>
      <c r="D1029" s="9">
        <v>36829</v>
      </c>
      <c r="E1029" s="113">
        <v>0</v>
      </c>
      <c r="F1029" s="113">
        <v>0</v>
      </c>
      <c r="G1029" s="113">
        <v>1</v>
      </c>
      <c r="H1029" s="113">
        <v>2</v>
      </c>
      <c r="I1029" s="113">
        <v>0</v>
      </c>
      <c r="J1029" s="113">
        <v>0</v>
      </c>
      <c r="K1029" s="113">
        <v>0</v>
      </c>
      <c r="L1029" s="113">
        <v>0</v>
      </c>
      <c r="M1029" s="30" t="s">
        <v>21</v>
      </c>
      <c r="N1029">
        <v>45</v>
      </c>
      <c r="O1029" t="s">
        <v>17</v>
      </c>
      <c r="P1029">
        <v>1028</v>
      </c>
      <c r="R1029" s="30"/>
      <c r="S1029" s="30"/>
      <c r="U1029" s="30"/>
      <c r="V1029" s="30"/>
      <c r="X1029" s="30"/>
      <c r="Y1029" s="30"/>
    </row>
    <row r="1030" spans="1:25">
      <c r="A1030" s="10">
        <v>13</v>
      </c>
      <c r="B1030" s="11">
        <v>11</v>
      </c>
      <c r="C1030" s="12">
        <v>2000</v>
      </c>
      <c r="D1030" s="9">
        <v>36843</v>
      </c>
      <c r="E1030" s="113">
        <v>0</v>
      </c>
      <c r="F1030" s="113">
        <v>0</v>
      </c>
      <c r="G1030" s="113">
        <v>0</v>
      </c>
      <c r="H1030" s="113">
        <v>1</v>
      </c>
      <c r="I1030" s="113">
        <v>0</v>
      </c>
      <c r="J1030" s="113">
        <v>0</v>
      </c>
      <c r="K1030" s="113">
        <v>0</v>
      </c>
      <c r="L1030" s="113">
        <v>0</v>
      </c>
      <c r="M1030" s="30" t="s">
        <v>21</v>
      </c>
      <c r="N1030">
        <v>45</v>
      </c>
      <c r="O1030" t="s">
        <v>17</v>
      </c>
      <c r="P1030">
        <v>1029</v>
      </c>
      <c r="R1030" s="30"/>
      <c r="S1030" s="30"/>
      <c r="U1030" s="30"/>
      <c r="V1030" s="30"/>
      <c r="X1030" s="30"/>
      <c r="Y1030" s="30"/>
    </row>
    <row r="1031" spans="1:25">
      <c r="A1031" s="12">
        <v>9</v>
      </c>
      <c r="B1031" s="13" t="s">
        <v>19</v>
      </c>
      <c r="C1031" s="12">
        <v>2000</v>
      </c>
      <c r="D1031" s="14">
        <v>36869</v>
      </c>
      <c r="E1031" s="113">
        <v>1</v>
      </c>
      <c r="F1031" s="113">
        <v>1</v>
      </c>
      <c r="G1031" s="113">
        <v>2</v>
      </c>
      <c r="H1031" s="113">
        <v>1</v>
      </c>
      <c r="I1031" s="113">
        <v>0</v>
      </c>
      <c r="J1031" s="113">
        <v>0</v>
      </c>
      <c r="K1031" s="113">
        <v>0</v>
      </c>
      <c r="L1031" s="113">
        <v>0</v>
      </c>
      <c r="M1031" s="30" t="s">
        <v>21</v>
      </c>
      <c r="N1031">
        <v>45</v>
      </c>
      <c r="O1031" t="s">
        <v>17</v>
      </c>
      <c r="P1031">
        <v>1030</v>
      </c>
      <c r="R1031" s="30"/>
      <c r="S1031" s="30"/>
      <c r="U1031" s="30"/>
      <c r="V1031" s="30"/>
      <c r="X1031" s="30"/>
      <c r="Y1031" s="30"/>
    </row>
    <row r="1032" spans="1:25">
      <c r="A1032" s="10">
        <v>2</v>
      </c>
      <c r="B1032" s="11">
        <v>4</v>
      </c>
      <c r="C1032" s="12">
        <v>2001</v>
      </c>
      <c r="D1032" s="9">
        <v>36983</v>
      </c>
      <c r="E1032" s="113">
        <v>23</v>
      </c>
      <c r="F1032" s="113">
        <v>0</v>
      </c>
      <c r="G1032" s="113">
        <v>0</v>
      </c>
      <c r="H1032" s="113">
        <v>2</v>
      </c>
      <c r="I1032" s="113">
        <v>0</v>
      </c>
      <c r="J1032" s="113">
        <v>0</v>
      </c>
      <c r="K1032" s="113">
        <v>0</v>
      </c>
      <c r="L1032" s="113">
        <v>0</v>
      </c>
      <c r="M1032" s="30" t="s">
        <v>21</v>
      </c>
      <c r="N1032">
        <v>45</v>
      </c>
      <c r="O1032" t="s">
        <v>17</v>
      </c>
      <c r="P1032">
        <v>1031</v>
      </c>
      <c r="R1032" s="30"/>
      <c r="S1032" s="30"/>
      <c r="U1032" s="30"/>
      <c r="V1032" s="30"/>
      <c r="X1032" s="30"/>
      <c r="Y1032" s="30"/>
    </row>
    <row r="1033" spans="1:25">
      <c r="A1033" s="10">
        <v>22</v>
      </c>
      <c r="B1033" s="11">
        <v>5</v>
      </c>
      <c r="C1033" s="12">
        <v>2001</v>
      </c>
      <c r="D1033" s="9">
        <v>37033</v>
      </c>
      <c r="E1033" s="113">
        <v>1</v>
      </c>
      <c r="F1033" s="113">
        <v>0</v>
      </c>
      <c r="G1033" s="113">
        <v>2</v>
      </c>
      <c r="H1033" s="113">
        <v>1</v>
      </c>
      <c r="I1033" s="113">
        <v>0</v>
      </c>
      <c r="J1033" s="113">
        <v>0</v>
      </c>
      <c r="K1033" s="113">
        <v>0</v>
      </c>
      <c r="L1033" s="113">
        <v>0</v>
      </c>
      <c r="M1033" s="30" t="s">
        <v>21</v>
      </c>
      <c r="N1033">
        <v>45</v>
      </c>
      <c r="O1033" t="s">
        <v>17</v>
      </c>
      <c r="P1033">
        <v>1032</v>
      </c>
      <c r="R1033" s="30"/>
      <c r="S1033" s="30"/>
      <c r="U1033" s="30"/>
      <c r="V1033" s="30"/>
      <c r="X1033" s="30"/>
      <c r="Y1033" s="30"/>
    </row>
    <row r="1034" spans="1:25">
      <c r="A1034" s="12">
        <v>2</v>
      </c>
      <c r="B1034" s="11">
        <v>6</v>
      </c>
      <c r="C1034" s="12">
        <v>2001</v>
      </c>
      <c r="D1034" s="9">
        <v>37044</v>
      </c>
      <c r="E1034" s="113">
        <v>5</v>
      </c>
      <c r="F1034" s="113">
        <v>0</v>
      </c>
      <c r="G1034" s="113">
        <v>7</v>
      </c>
      <c r="H1034" s="113">
        <v>5</v>
      </c>
      <c r="I1034" s="113">
        <v>1</v>
      </c>
      <c r="J1034" s="113">
        <v>7</v>
      </c>
      <c r="K1034" s="113">
        <v>9</v>
      </c>
      <c r="L1034" s="113">
        <v>480</v>
      </c>
      <c r="M1034" s="30" t="s">
        <v>21</v>
      </c>
      <c r="N1034">
        <v>45</v>
      </c>
      <c r="O1034" t="s">
        <v>17</v>
      </c>
      <c r="P1034">
        <v>1033</v>
      </c>
      <c r="R1034" s="30"/>
      <c r="S1034" s="30"/>
      <c r="U1034" s="30"/>
      <c r="V1034" s="30"/>
      <c r="X1034" s="30"/>
      <c r="Y1034" s="30"/>
    </row>
    <row r="1035" spans="1:25">
      <c r="A1035" s="10">
        <v>11</v>
      </c>
      <c r="B1035" s="11">
        <v>6</v>
      </c>
      <c r="C1035" s="12">
        <v>2001</v>
      </c>
      <c r="D1035" s="9">
        <v>37053</v>
      </c>
      <c r="E1035" s="113">
        <v>3</v>
      </c>
      <c r="F1035" s="113">
        <v>0</v>
      </c>
      <c r="G1035" s="113">
        <v>32</v>
      </c>
      <c r="H1035" s="113">
        <v>0</v>
      </c>
      <c r="I1035" s="113">
        <v>3</v>
      </c>
      <c r="J1035" s="113">
        <v>26</v>
      </c>
      <c r="K1035" s="113">
        <v>29</v>
      </c>
      <c r="L1035" s="113">
        <v>400</v>
      </c>
      <c r="M1035" s="30" t="s">
        <v>21</v>
      </c>
      <c r="N1035">
        <v>45</v>
      </c>
      <c r="O1035" t="s">
        <v>17</v>
      </c>
      <c r="P1035">
        <v>1034</v>
      </c>
      <c r="R1035" s="30"/>
      <c r="S1035" s="30"/>
      <c r="U1035" s="30"/>
      <c r="V1035" s="30"/>
      <c r="X1035" s="30"/>
      <c r="Y1035" s="30"/>
    </row>
    <row r="1036" spans="1:25">
      <c r="A1036" s="10">
        <v>21</v>
      </c>
      <c r="B1036" s="11">
        <v>6</v>
      </c>
      <c r="C1036" s="12">
        <v>2001</v>
      </c>
      <c r="D1036" s="9">
        <v>37063</v>
      </c>
      <c r="E1036" s="113">
        <v>2</v>
      </c>
      <c r="F1036" s="113">
        <v>0</v>
      </c>
      <c r="G1036" s="113">
        <v>32</v>
      </c>
      <c r="H1036" s="113">
        <v>1</v>
      </c>
      <c r="I1036" s="113">
        <v>9</v>
      </c>
      <c r="J1036" s="113">
        <v>6</v>
      </c>
      <c r="K1036" s="113">
        <v>3</v>
      </c>
      <c r="L1036" s="113">
        <v>0</v>
      </c>
      <c r="M1036" s="30" t="s">
        <v>21</v>
      </c>
      <c r="N1036">
        <v>45</v>
      </c>
      <c r="O1036" t="s">
        <v>17</v>
      </c>
      <c r="P1036">
        <v>1035</v>
      </c>
      <c r="R1036" s="30"/>
      <c r="S1036" s="30"/>
      <c r="U1036" s="30"/>
      <c r="V1036" s="30"/>
      <c r="X1036" s="30"/>
      <c r="Y1036" s="30"/>
    </row>
    <row r="1037" spans="1:25">
      <c r="A1037" s="10">
        <v>30</v>
      </c>
      <c r="B1037" s="11">
        <v>6</v>
      </c>
      <c r="C1037" s="12">
        <v>2001</v>
      </c>
      <c r="D1037" s="9">
        <v>37072</v>
      </c>
      <c r="E1037" s="113">
        <v>2</v>
      </c>
      <c r="F1037" s="113">
        <v>0</v>
      </c>
      <c r="G1037" s="113">
        <v>78</v>
      </c>
      <c r="H1037" s="113">
        <v>6</v>
      </c>
      <c r="I1037" s="113">
        <v>5</v>
      </c>
      <c r="J1037" s="113">
        <v>3</v>
      </c>
      <c r="K1037" s="113">
        <v>0</v>
      </c>
      <c r="L1037" s="113">
        <v>0</v>
      </c>
      <c r="M1037" s="30" t="s">
        <v>21</v>
      </c>
      <c r="N1037">
        <v>45</v>
      </c>
      <c r="O1037" t="s">
        <v>17</v>
      </c>
      <c r="P1037">
        <v>1036</v>
      </c>
      <c r="R1037" s="30"/>
      <c r="S1037" s="30"/>
      <c r="U1037" s="30"/>
      <c r="V1037" s="30"/>
      <c r="X1037" s="30"/>
      <c r="Y1037" s="30"/>
    </row>
    <row r="1038" spans="1:25">
      <c r="A1038" s="10">
        <v>10</v>
      </c>
      <c r="B1038" s="11">
        <v>7</v>
      </c>
      <c r="C1038" s="12">
        <v>2001</v>
      </c>
      <c r="D1038" s="9">
        <v>37082</v>
      </c>
      <c r="E1038" s="113">
        <v>2</v>
      </c>
      <c r="F1038" s="113">
        <v>0</v>
      </c>
      <c r="G1038" s="113">
        <v>40</v>
      </c>
      <c r="H1038" s="113">
        <v>6</v>
      </c>
      <c r="I1038" s="113">
        <v>5</v>
      </c>
      <c r="J1038" s="113">
        <v>0</v>
      </c>
      <c r="K1038" s="113">
        <v>0</v>
      </c>
      <c r="L1038" s="113">
        <v>0</v>
      </c>
      <c r="M1038" s="30" t="s">
        <v>21</v>
      </c>
      <c r="N1038">
        <v>45</v>
      </c>
      <c r="O1038" t="s">
        <v>17</v>
      </c>
      <c r="P1038">
        <v>1037</v>
      </c>
      <c r="R1038" s="30"/>
      <c r="S1038" s="30"/>
      <c r="U1038" s="30"/>
      <c r="V1038" s="30"/>
      <c r="X1038" s="30"/>
      <c r="Y1038" s="30"/>
    </row>
    <row r="1039" spans="1:25">
      <c r="A1039" s="10">
        <v>23</v>
      </c>
      <c r="B1039" s="11">
        <v>7</v>
      </c>
      <c r="C1039" s="12">
        <v>2001</v>
      </c>
      <c r="D1039" s="9">
        <v>37095</v>
      </c>
      <c r="E1039" s="113">
        <v>2</v>
      </c>
      <c r="F1039" s="113">
        <v>0</v>
      </c>
      <c r="G1039" s="113">
        <v>8</v>
      </c>
      <c r="H1039" s="113">
        <v>210</v>
      </c>
      <c r="I1039" s="113">
        <v>90</v>
      </c>
      <c r="J1039" s="113">
        <v>3</v>
      </c>
      <c r="K1039" s="113">
        <v>0</v>
      </c>
      <c r="L1039" s="113">
        <v>0</v>
      </c>
      <c r="M1039" s="30" t="s">
        <v>21</v>
      </c>
      <c r="N1039">
        <v>45</v>
      </c>
      <c r="O1039" t="s">
        <v>17</v>
      </c>
      <c r="P1039">
        <v>1038</v>
      </c>
      <c r="R1039" s="30"/>
      <c r="S1039" s="30"/>
      <c r="U1039" s="30"/>
      <c r="V1039" s="30"/>
      <c r="X1039" s="30"/>
      <c r="Y1039" s="30"/>
    </row>
    <row r="1040" spans="1:25">
      <c r="A1040" s="10">
        <v>30</v>
      </c>
      <c r="B1040" s="11">
        <v>7</v>
      </c>
      <c r="C1040" s="12">
        <v>2001</v>
      </c>
      <c r="D1040" s="9">
        <v>37102</v>
      </c>
      <c r="E1040" s="113">
        <v>2</v>
      </c>
      <c r="F1040" s="113">
        <v>0</v>
      </c>
      <c r="G1040" s="113">
        <v>10</v>
      </c>
      <c r="H1040" s="113">
        <v>270</v>
      </c>
      <c r="I1040" s="113">
        <v>5</v>
      </c>
      <c r="J1040" s="113">
        <v>0</v>
      </c>
      <c r="K1040" s="113">
        <v>0</v>
      </c>
      <c r="L1040" s="113">
        <v>0</v>
      </c>
      <c r="M1040" s="30" t="s">
        <v>21</v>
      </c>
      <c r="N1040">
        <v>45</v>
      </c>
      <c r="O1040" t="s">
        <v>17</v>
      </c>
      <c r="P1040">
        <v>1039</v>
      </c>
      <c r="R1040" s="30"/>
      <c r="S1040" s="30"/>
      <c r="U1040" s="30"/>
      <c r="V1040" s="30"/>
      <c r="X1040" s="30"/>
      <c r="Y1040" s="30"/>
    </row>
    <row r="1041" spans="1:25">
      <c r="A1041" s="10">
        <v>9</v>
      </c>
      <c r="B1041" s="11">
        <v>8</v>
      </c>
      <c r="C1041" s="12">
        <v>2001</v>
      </c>
      <c r="D1041" s="9">
        <v>37112</v>
      </c>
      <c r="E1041" s="113">
        <v>1</v>
      </c>
      <c r="F1041" s="113">
        <v>0</v>
      </c>
      <c r="G1041" s="113">
        <v>6</v>
      </c>
      <c r="H1041" s="113">
        <v>250</v>
      </c>
      <c r="I1041" s="113">
        <v>2</v>
      </c>
      <c r="J1041" s="113">
        <v>0</v>
      </c>
      <c r="K1041" s="113">
        <v>0</v>
      </c>
      <c r="L1041" s="113">
        <v>0</v>
      </c>
      <c r="M1041" s="30" t="s">
        <v>21</v>
      </c>
      <c r="N1041">
        <v>45</v>
      </c>
      <c r="O1041" t="s">
        <v>17</v>
      </c>
      <c r="P1041">
        <v>1040</v>
      </c>
      <c r="R1041" s="30"/>
      <c r="S1041" s="30"/>
      <c r="U1041" s="30"/>
      <c r="V1041" s="30"/>
      <c r="X1041" s="30"/>
      <c r="Y1041" s="30"/>
    </row>
    <row r="1042" spans="1:25">
      <c r="A1042" s="10">
        <v>21</v>
      </c>
      <c r="B1042" s="11">
        <v>8</v>
      </c>
      <c r="C1042" s="12">
        <v>2001</v>
      </c>
      <c r="D1042" s="9">
        <v>37124</v>
      </c>
      <c r="E1042" s="113">
        <v>0</v>
      </c>
      <c r="F1042" s="113">
        <v>0</v>
      </c>
      <c r="G1042" s="113">
        <v>1</v>
      </c>
      <c r="H1042" s="113">
        <v>150</v>
      </c>
      <c r="I1042" s="113">
        <v>0</v>
      </c>
      <c r="J1042" s="113">
        <v>0</v>
      </c>
      <c r="K1042" s="113">
        <v>0</v>
      </c>
      <c r="L1042" s="113">
        <v>0</v>
      </c>
      <c r="M1042" s="30" t="s">
        <v>21</v>
      </c>
      <c r="N1042">
        <v>45</v>
      </c>
      <c r="O1042" t="s">
        <v>17</v>
      </c>
      <c r="P1042">
        <v>1041</v>
      </c>
      <c r="R1042" s="30"/>
      <c r="S1042" s="30"/>
      <c r="U1042" s="30"/>
      <c r="V1042" s="30"/>
      <c r="X1042" s="30"/>
      <c r="Y1042" s="30"/>
    </row>
    <row r="1043" spans="1:25">
      <c r="A1043" s="10">
        <v>30</v>
      </c>
      <c r="B1043" s="11">
        <v>8</v>
      </c>
      <c r="C1043" s="12">
        <v>2001</v>
      </c>
      <c r="D1043" s="14">
        <v>37133</v>
      </c>
      <c r="E1043" s="113">
        <v>0</v>
      </c>
      <c r="F1043" s="113">
        <v>0</v>
      </c>
      <c r="G1043" s="113">
        <v>3</v>
      </c>
      <c r="H1043" s="113">
        <v>33</v>
      </c>
      <c r="I1043" s="113">
        <v>0</v>
      </c>
      <c r="J1043" s="113">
        <v>0</v>
      </c>
      <c r="K1043" s="113">
        <v>0</v>
      </c>
      <c r="L1043" s="113">
        <v>0</v>
      </c>
      <c r="M1043" s="30" t="s">
        <v>21</v>
      </c>
      <c r="N1043">
        <v>45</v>
      </c>
      <c r="O1043" t="s">
        <v>17</v>
      </c>
      <c r="P1043">
        <v>1042</v>
      </c>
      <c r="R1043" s="30"/>
      <c r="S1043" s="30"/>
      <c r="U1043" s="30"/>
      <c r="V1043" s="30"/>
      <c r="X1043" s="30"/>
      <c r="Y1043" s="30"/>
    </row>
    <row r="1044" spans="1:25">
      <c r="A1044" s="10">
        <v>10</v>
      </c>
      <c r="B1044" s="11">
        <v>9</v>
      </c>
      <c r="C1044" s="5">
        <v>2001</v>
      </c>
      <c r="D1044" s="14">
        <v>37144</v>
      </c>
      <c r="E1044" s="113">
        <v>1</v>
      </c>
      <c r="F1044" s="113">
        <v>0</v>
      </c>
      <c r="G1044" s="113">
        <v>1</v>
      </c>
      <c r="H1044" s="113">
        <v>36</v>
      </c>
      <c r="I1044" s="113">
        <v>0</v>
      </c>
      <c r="J1044" s="113">
        <v>0</v>
      </c>
      <c r="K1044" s="113">
        <v>0</v>
      </c>
      <c r="L1044" s="113">
        <v>0</v>
      </c>
      <c r="M1044" s="30" t="s">
        <v>21</v>
      </c>
      <c r="N1044">
        <v>45</v>
      </c>
      <c r="O1044" t="s">
        <v>17</v>
      </c>
      <c r="P1044">
        <v>1043</v>
      </c>
      <c r="R1044" s="30"/>
      <c r="S1044" s="30"/>
      <c r="U1044" s="30"/>
      <c r="V1044" s="30"/>
      <c r="X1044" s="30"/>
      <c r="Y1044" s="30"/>
    </row>
    <row r="1045" spans="1:25">
      <c r="A1045" s="10">
        <v>20</v>
      </c>
      <c r="B1045" s="11">
        <v>9</v>
      </c>
      <c r="C1045" s="5">
        <v>2001</v>
      </c>
      <c r="D1045" s="14">
        <v>37154</v>
      </c>
      <c r="E1045" s="113">
        <v>1</v>
      </c>
      <c r="F1045" s="113">
        <v>0</v>
      </c>
      <c r="G1045" s="113">
        <v>1</v>
      </c>
      <c r="H1045" s="113">
        <v>23</v>
      </c>
      <c r="I1045" s="113">
        <v>0</v>
      </c>
      <c r="J1045" s="113">
        <v>0</v>
      </c>
      <c r="K1045" s="113">
        <v>0</v>
      </c>
      <c r="L1045" s="113">
        <v>0</v>
      </c>
      <c r="M1045" s="30" t="s">
        <v>21</v>
      </c>
      <c r="N1045">
        <v>45</v>
      </c>
      <c r="O1045" t="s">
        <v>17</v>
      </c>
      <c r="P1045">
        <v>1044</v>
      </c>
      <c r="R1045" s="30"/>
      <c r="S1045" s="30"/>
      <c r="U1045" s="30"/>
      <c r="V1045" s="30"/>
      <c r="X1045" s="30"/>
      <c r="Y1045" s="30"/>
    </row>
    <row r="1046" spans="1:25">
      <c r="A1046" s="10">
        <v>2</v>
      </c>
      <c r="B1046" s="11">
        <v>10</v>
      </c>
      <c r="C1046" s="5">
        <v>2001</v>
      </c>
      <c r="D1046" s="14">
        <v>37166</v>
      </c>
      <c r="E1046" s="113">
        <v>1</v>
      </c>
      <c r="F1046" s="113">
        <v>0</v>
      </c>
      <c r="G1046" s="113">
        <v>1</v>
      </c>
      <c r="H1046" s="113">
        <v>1</v>
      </c>
      <c r="I1046" s="113">
        <v>0</v>
      </c>
      <c r="J1046" s="113">
        <v>0</v>
      </c>
      <c r="K1046" s="113">
        <v>0</v>
      </c>
      <c r="L1046" s="113">
        <v>0</v>
      </c>
      <c r="M1046" s="30" t="s">
        <v>21</v>
      </c>
      <c r="N1046">
        <v>45</v>
      </c>
      <c r="O1046" t="s">
        <v>17</v>
      </c>
      <c r="P1046">
        <v>1045</v>
      </c>
      <c r="R1046" s="30"/>
      <c r="S1046" s="30"/>
      <c r="U1046" s="30"/>
      <c r="V1046" s="30"/>
      <c r="X1046" s="30"/>
      <c r="Y1046" s="30"/>
    </row>
    <row r="1047" spans="1:25">
      <c r="A1047" s="12">
        <v>11</v>
      </c>
      <c r="B1047" s="11">
        <v>10</v>
      </c>
      <c r="C1047" s="12">
        <v>2001</v>
      </c>
      <c r="D1047" s="9">
        <v>37175</v>
      </c>
      <c r="E1047" s="97" t="s">
        <v>18</v>
      </c>
      <c r="F1047" s="97" t="s">
        <v>18</v>
      </c>
      <c r="G1047" s="97" t="s">
        <v>18</v>
      </c>
      <c r="H1047" s="97" t="s">
        <v>18</v>
      </c>
      <c r="I1047" s="97" t="s">
        <v>18</v>
      </c>
      <c r="J1047" s="97" t="s">
        <v>18</v>
      </c>
      <c r="K1047" s="97" t="s">
        <v>18</v>
      </c>
      <c r="L1047" s="97" t="s">
        <v>18</v>
      </c>
      <c r="M1047" s="30" t="s">
        <v>21</v>
      </c>
      <c r="N1047">
        <v>45</v>
      </c>
      <c r="O1047" t="s">
        <v>17</v>
      </c>
      <c r="P1047">
        <v>1046</v>
      </c>
      <c r="R1047" s="30"/>
      <c r="S1047" s="30"/>
      <c r="U1047" s="30"/>
      <c r="V1047" s="30"/>
      <c r="X1047" s="30"/>
      <c r="Y1047" s="30"/>
    </row>
    <row r="1048" spans="1:25">
      <c r="A1048" s="12">
        <v>20</v>
      </c>
      <c r="B1048" s="11">
        <v>10</v>
      </c>
      <c r="C1048" s="12">
        <v>2001</v>
      </c>
      <c r="D1048" s="9">
        <v>37184</v>
      </c>
      <c r="E1048" s="97" t="s">
        <v>18</v>
      </c>
      <c r="F1048" s="97" t="s">
        <v>18</v>
      </c>
      <c r="G1048" s="97" t="s">
        <v>18</v>
      </c>
      <c r="H1048" s="97" t="s">
        <v>18</v>
      </c>
      <c r="I1048" s="97" t="s">
        <v>18</v>
      </c>
      <c r="J1048" s="97" t="s">
        <v>18</v>
      </c>
      <c r="K1048" s="97" t="s">
        <v>18</v>
      </c>
      <c r="L1048" s="97" t="s">
        <v>18</v>
      </c>
      <c r="M1048" s="30" t="s">
        <v>21</v>
      </c>
      <c r="N1048">
        <v>45</v>
      </c>
      <c r="O1048" t="s">
        <v>17</v>
      </c>
      <c r="P1048">
        <v>1047</v>
      </c>
      <c r="R1048" s="30"/>
      <c r="S1048" s="30"/>
      <c r="U1048" s="30"/>
      <c r="V1048" s="30"/>
      <c r="X1048" s="30"/>
      <c r="Y1048" s="30"/>
    </row>
    <row r="1049" spans="1:25">
      <c r="A1049" s="12">
        <v>30</v>
      </c>
      <c r="B1049" s="11">
        <v>10</v>
      </c>
      <c r="C1049" s="12">
        <v>2001</v>
      </c>
      <c r="D1049" s="9">
        <v>37194</v>
      </c>
      <c r="E1049" s="97" t="s">
        <v>18</v>
      </c>
      <c r="F1049" s="97" t="s">
        <v>18</v>
      </c>
      <c r="G1049" s="97" t="s">
        <v>18</v>
      </c>
      <c r="H1049" s="97" t="s">
        <v>18</v>
      </c>
      <c r="I1049" s="97" t="s">
        <v>18</v>
      </c>
      <c r="J1049" s="97" t="s">
        <v>18</v>
      </c>
      <c r="K1049" s="97" t="s">
        <v>18</v>
      </c>
      <c r="L1049" s="97" t="s">
        <v>18</v>
      </c>
      <c r="M1049" s="30" t="s">
        <v>21</v>
      </c>
      <c r="N1049">
        <v>45</v>
      </c>
      <c r="O1049" t="s">
        <v>17</v>
      </c>
      <c r="P1049">
        <v>1048</v>
      </c>
      <c r="R1049" s="30"/>
      <c r="S1049" s="30"/>
      <c r="U1049" s="30"/>
      <c r="V1049" s="30"/>
      <c r="X1049" s="30"/>
      <c r="Y1049" s="30"/>
    </row>
    <row r="1050" spans="1:25">
      <c r="A1050" s="12">
        <v>15</v>
      </c>
      <c r="B1050" s="11">
        <v>11</v>
      </c>
      <c r="C1050" s="12">
        <v>2001</v>
      </c>
      <c r="D1050" s="9">
        <v>37210</v>
      </c>
      <c r="E1050" s="113">
        <v>0</v>
      </c>
      <c r="F1050" s="113">
        <v>1</v>
      </c>
      <c r="G1050" s="113">
        <v>1</v>
      </c>
      <c r="H1050" s="113">
        <v>1</v>
      </c>
      <c r="I1050" s="113">
        <v>0</v>
      </c>
      <c r="J1050" s="113">
        <v>0</v>
      </c>
      <c r="K1050" s="113">
        <v>0</v>
      </c>
      <c r="L1050" s="113">
        <v>0</v>
      </c>
      <c r="M1050" s="30" t="s">
        <v>21</v>
      </c>
      <c r="N1050">
        <v>45</v>
      </c>
      <c r="O1050" t="s">
        <v>17</v>
      </c>
      <c r="P1050">
        <v>1049</v>
      </c>
      <c r="R1050" s="30"/>
      <c r="S1050" s="30"/>
      <c r="U1050" s="30"/>
      <c r="V1050" s="30"/>
      <c r="X1050" s="30"/>
      <c r="Y1050" s="30"/>
    </row>
    <row r="1051" spans="1:25">
      <c r="A1051" s="12">
        <v>1</v>
      </c>
      <c r="B1051" s="11">
        <v>12</v>
      </c>
      <c r="C1051" s="12">
        <v>2001</v>
      </c>
      <c r="D1051" s="9">
        <v>37226</v>
      </c>
      <c r="E1051" s="113">
        <v>1</v>
      </c>
      <c r="F1051" s="113">
        <v>1</v>
      </c>
      <c r="G1051" s="113">
        <v>1</v>
      </c>
      <c r="H1051" s="113">
        <v>1</v>
      </c>
      <c r="I1051" s="113">
        <v>0</v>
      </c>
      <c r="J1051" s="113">
        <v>0</v>
      </c>
      <c r="K1051" s="113">
        <v>0</v>
      </c>
      <c r="L1051" s="113">
        <v>0</v>
      </c>
      <c r="M1051" s="30" t="s">
        <v>21</v>
      </c>
      <c r="N1051">
        <v>45</v>
      </c>
      <c r="O1051" t="s">
        <v>17</v>
      </c>
      <c r="P1051">
        <v>1050</v>
      </c>
      <c r="R1051" s="30"/>
      <c r="S1051" s="30"/>
      <c r="U1051" s="30"/>
      <c r="V1051" s="30"/>
      <c r="X1051" s="30"/>
      <c r="Y1051" s="30"/>
    </row>
    <row r="1052" spans="1:25">
      <c r="A1052" s="12">
        <v>20</v>
      </c>
      <c r="B1052" s="11">
        <v>1</v>
      </c>
      <c r="C1052" s="12">
        <v>2002</v>
      </c>
      <c r="D1052" s="9">
        <v>37276</v>
      </c>
      <c r="E1052" s="113">
        <v>7</v>
      </c>
      <c r="F1052" s="113">
        <v>1</v>
      </c>
      <c r="G1052" s="113">
        <v>1</v>
      </c>
      <c r="H1052" s="113">
        <v>0</v>
      </c>
      <c r="I1052" s="113">
        <v>0</v>
      </c>
      <c r="J1052" s="113">
        <v>0</v>
      </c>
      <c r="K1052" s="113">
        <v>0</v>
      </c>
      <c r="L1052" s="113">
        <v>0</v>
      </c>
      <c r="M1052" s="30" t="s">
        <v>21</v>
      </c>
      <c r="N1052">
        <v>45</v>
      </c>
      <c r="O1052" t="s">
        <v>17</v>
      </c>
      <c r="P1052">
        <v>1051</v>
      </c>
      <c r="R1052" s="30"/>
      <c r="S1052" s="30"/>
      <c r="U1052" s="30"/>
      <c r="V1052" s="30"/>
      <c r="X1052" s="30"/>
      <c r="Y1052" s="30"/>
    </row>
    <row r="1053" spans="1:25">
      <c r="A1053" s="12">
        <v>5</v>
      </c>
      <c r="B1053" s="11">
        <v>2</v>
      </c>
      <c r="C1053" s="12">
        <v>2002</v>
      </c>
      <c r="D1053" s="9">
        <v>37292</v>
      </c>
      <c r="E1053" s="113">
        <v>1</v>
      </c>
      <c r="F1053" s="113">
        <v>1</v>
      </c>
      <c r="G1053" s="113">
        <v>0</v>
      </c>
      <c r="H1053" s="113">
        <v>1</v>
      </c>
      <c r="I1053" s="113">
        <v>0</v>
      </c>
      <c r="J1053" s="113">
        <v>0</v>
      </c>
      <c r="K1053" s="113">
        <v>0</v>
      </c>
      <c r="L1053" s="113">
        <v>0</v>
      </c>
      <c r="M1053" s="30" t="s">
        <v>21</v>
      </c>
      <c r="N1053">
        <v>45</v>
      </c>
      <c r="O1053" t="s">
        <v>17</v>
      </c>
      <c r="P1053">
        <v>1052</v>
      </c>
      <c r="R1053" s="30"/>
      <c r="S1053" s="30"/>
      <c r="U1053" s="30"/>
      <c r="V1053" s="30"/>
      <c r="X1053" s="30"/>
      <c r="Y1053" s="30"/>
    </row>
    <row r="1054" spans="1:25">
      <c r="A1054" s="12">
        <v>17</v>
      </c>
      <c r="B1054" s="11">
        <v>3</v>
      </c>
      <c r="C1054" s="12">
        <v>2002</v>
      </c>
      <c r="D1054" s="9">
        <v>37332</v>
      </c>
      <c r="E1054" s="113">
        <v>7</v>
      </c>
      <c r="F1054" s="113">
        <v>0</v>
      </c>
      <c r="G1054" s="113">
        <v>0</v>
      </c>
      <c r="H1054" s="113">
        <v>1</v>
      </c>
      <c r="I1054" s="113">
        <v>0</v>
      </c>
      <c r="J1054" s="113">
        <v>0</v>
      </c>
      <c r="K1054" s="113">
        <v>0</v>
      </c>
      <c r="L1054" s="113">
        <v>0</v>
      </c>
      <c r="M1054" s="30" t="s">
        <v>21</v>
      </c>
      <c r="N1054">
        <v>45</v>
      </c>
      <c r="O1054" t="s">
        <v>17</v>
      </c>
      <c r="P1054">
        <v>1053</v>
      </c>
      <c r="R1054" s="30"/>
      <c r="S1054" s="30"/>
      <c r="U1054" s="30"/>
      <c r="V1054" s="30"/>
      <c r="X1054" s="30"/>
      <c r="Y1054" s="30"/>
    </row>
    <row r="1055" spans="1:25">
      <c r="A1055" s="12">
        <v>12</v>
      </c>
      <c r="B1055" s="11">
        <v>4</v>
      </c>
      <c r="C1055" s="12">
        <v>2002</v>
      </c>
      <c r="D1055" s="9">
        <v>37358</v>
      </c>
      <c r="E1055" s="113">
        <v>0</v>
      </c>
      <c r="F1055" s="113">
        <v>0</v>
      </c>
      <c r="G1055" s="113">
        <v>0</v>
      </c>
      <c r="H1055" s="113">
        <v>0</v>
      </c>
      <c r="I1055" s="113">
        <v>0</v>
      </c>
      <c r="J1055" s="113">
        <v>0</v>
      </c>
      <c r="K1055" s="113">
        <v>0</v>
      </c>
      <c r="L1055" s="113">
        <v>0</v>
      </c>
      <c r="M1055" s="30" t="s">
        <v>21</v>
      </c>
      <c r="N1055">
        <v>45</v>
      </c>
      <c r="O1055" t="s">
        <v>17</v>
      </c>
      <c r="P1055">
        <v>1054</v>
      </c>
      <c r="R1055" s="30"/>
      <c r="S1055" s="30"/>
      <c r="U1055" s="30"/>
      <c r="V1055" s="30"/>
      <c r="X1055" s="30"/>
      <c r="Y1055" s="30"/>
    </row>
    <row r="1056" spans="1:25">
      <c r="A1056" s="12">
        <v>14</v>
      </c>
      <c r="B1056" s="11">
        <v>5</v>
      </c>
      <c r="C1056" s="12">
        <v>2002</v>
      </c>
      <c r="D1056" s="9">
        <v>37390</v>
      </c>
      <c r="E1056" s="113">
        <v>1</v>
      </c>
      <c r="F1056" s="113">
        <v>0</v>
      </c>
      <c r="G1056" s="113">
        <v>0</v>
      </c>
      <c r="H1056" s="113">
        <v>0</v>
      </c>
      <c r="I1056" s="113">
        <v>1</v>
      </c>
      <c r="J1056" s="113">
        <v>1</v>
      </c>
      <c r="K1056" s="113">
        <v>2</v>
      </c>
      <c r="L1056" s="113">
        <v>2</v>
      </c>
      <c r="M1056" s="30" t="s">
        <v>21</v>
      </c>
      <c r="N1056">
        <v>45</v>
      </c>
      <c r="O1056" t="s">
        <v>17</v>
      </c>
      <c r="P1056">
        <v>1055</v>
      </c>
      <c r="R1056" s="30"/>
      <c r="S1056" s="30"/>
      <c r="U1056" s="30"/>
      <c r="V1056" s="30"/>
      <c r="X1056" s="30"/>
      <c r="Y1056" s="30"/>
    </row>
    <row r="1057" spans="1:25">
      <c r="A1057" s="12">
        <v>1</v>
      </c>
      <c r="B1057" s="11">
        <v>6</v>
      </c>
      <c r="C1057" s="12">
        <v>2002</v>
      </c>
      <c r="D1057" s="9">
        <v>37408</v>
      </c>
      <c r="E1057" s="97" t="s">
        <v>18</v>
      </c>
      <c r="F1057" s="97" t="s">
        <v>18</v>
      </c>
      <c r="G1057" s="97" t="s">
        <v>18</v>
      </c>
      <c r="H1057" s="97" t="s">
        <v>18</v>
      </c>
      <c r="I1057" s="97" t="s">
        <v>18</v>
      </c>
      <c r="J1057" s="97" t="s">
        <v>18</v>
      </c>
      <c r="K1057" s="97" t="s">
        <v>18</v>
      </c>
      <c r="L1057" s="97" t="s">
        <v>18</v>
      </c>
      <c r="M1057" s="30" t="s">
        <v>21</v>
      </c>
      <c r="N1057">
        <v>45</v>
      </c>
      <c r="O1057" t="s">
        <v>17</v>
      </c>
      <c r="P1057">
        <v>1056</v>
      </c>
      <c r="R1057" s="30"/>
      <c r="S1057" s="30"/>
      <c r="U1057" s="30"/>
      <c r="V1057" s="30"/>
      <c r="X1057" s="30"/>
      <c r="Y1057" s="30"/>
    </row>
    <row r="1058" spans="1:25">
      <c r="A1058" s="12">
        <v>11</v>
      </c>
      <c r="B1058" s="11">
        <v>6</v>
      </c>
      <c r="C1058" s="12">
        <v>2002</v>
      </c>
      <c r="D1058" s="9">
        <v>37418</v>
      </c>
      <c r="E1058" s="97" t="s">
        <v>18</v>
      </c>
      <c r="F1058" s="97" t="s">
        <v>18</v>
      </c>
      <c r="G1058" s="97" t="s">
        <v>18</v>
      </c>
      <c r="H1058" s="97" t="s">
        <v>18</v>
      </c>
      <c r="I1058" s="97" t="s">
        <v>18</v>
      </c>
      <c r="J1058" s="97" t="s">
        <v>18</v>
      </c>
      <c r="K1058" s="97" t="s">
        <v>18</v>
      </c>
      <c r="L1058" s="97" t="s">
        <v>18</v>
      </c>
      <c r="M1058" s="30" t="s">
        <v>21</v>
      </c>
      <c r="N1058">
        <v>45</v>
      </c>
      <c r="O1058" t="s">
        <v>17</v>
      </c>
      <c r="P1058">
        <v>1057</v>
      </c>
      <c r="R1058" s="30"/>
      <c r="S1058" s="30"/>
      <c r="U1058" s="30"/>
      <c r="V1058" s="30"/>
      <c r="X1058" s="30"/>
      <c r="Y1058" s="30"/>
    </row>
    <row r="1059" spans="1:25">
      <c r="A1059" s="12">
        <v>20</v>
      </c>
      <c r="B1059" s="11">
        <v>6</v>
      </c>
      <c r="C1059" s="12">
        <v>2002</v>
      </c>
      <c r="D1059" s="9">
        <v>37427</v>
      </c>
      <c r="E1059" s="97" t="s">
        <v>18</v>
      </c>
      <c r="F1059" s="97" t="s">
        <v>18</v>
      </c>
      <c r="G1059" s="97" t="s">
        <v>18</v>
      </c>
      <c r="H1059" s="97" t="s">
        <v>18</v>
      </c>
      <c r="I1059" s="97" t="s">
        <v>18</v>
      </c>
      <c r="J1059" s="97" t="s">
        <v>18</v>
      </c>
      <c r="K1059" s="97" t="s">
        <v>18</v>
      </c>
      <c r="L1059" s="97" t="s">
        <v>18</v>
      </c>
      <c r="M1059" s="30" t="s">
        <v>21</v>
      </c>
      <c r="N1059">
        <v>45</v>
      </c>
      <c r="O1059" t="s">
        <v>17</v>
      </c>
      <c r="P1059">
        <v>1058</v>
      </c>
      <c r="R1059" s="30"/>
      <c r="S1059" s="30"/>
      <c r="U1059" s="30"/>
      <c r="V1059" s="30"/>
      <c r="X1059" s="30"/>
      <c r="Y1059" s="30"/>
    </row>
    <row r="1060" spans="1:25">
      <c r="A1060" s="12">
        <v>1</v>
      </c>
      <c r="B1060" s="11">
        <v>7</v>
      </c>
      <c r="C1060" s="12">
        <v>2002</v>
      </c>
      <c r="D1060" s="9">
        <v>37438</v>
      </c>
      <c r="E1060" s="97" t="s">
        <v>18</v>
      </c>
      <c r="F1060" s="97" t="s">
        <v>18</v>
      </c>
      <c r="G1060" s="97" t="s">
        <v>18</v>
      </c>
      <c r="H1060" s="97" t="s">
        <v>18</v>
      </c>
      <c r="I1060" s="97" t="s">
        <v>18</v>
      </c>
      <c r="J1060" s="97" t="s">
        <v>18</v>
      </c>
      <c r="K1060" s="97" t="s">
        <v>18</v>
      </c>
      <c r="L1060" s="97" t="s">
        <v>18</v>
      </c>
      <c r="M1060" s="30" t="s">
        <v>21</v>
      </c>
      <c r="N1060">
        <v>45</v>
      </c>
      <c r="O1060" t="s">
        <v>17</v>
      </c>
      <c r="P1060">
        <v>1059</v>
      </c>
      <c r="R1060" s="30"/>
      <c r="S1060" s="30"/>
      <c r="U1060" s="30"/>
      <c r="V1060" s="30"/>
      <c r="X1060" s="30"/>
      <c r="Y1060" s="30"/>
    </row>
    <row r="1061" spans="1:25">
      <c r="A1061" s="12">
        <v>10</v>
      </c>
      <c r="B1061" s="11">
        <v>7</v>
      </c>
      <c r="C1061" s="12">
        <v>2002</v>
      </c>
      <c r="D1061" s="9">
        <v>37447</v>
      </c>
      <c r="E1061" s="97" t="s">
        <v>18</v>
      </c>
      <c r="F1061" s="97" t="s">
        <v>18</v>
      </c>
      <c r="G1061" s="97" t="s">
        <v>18</v>
      </c>
      <c r="H1061" s="97" t="s">
        <v>18</v>
      </c>
      <c r="I1061" s="97" t="s">
        <v>18</v>
      </c>
      <c r="J1061" s="97" t="s">
        <v>18</v>
      </c>
      <c r="K1061" s="97" t="s">
        <v>18</v>
      </c>
      <c r="L1061" s="97" t="s">
        <v>18</v>
      </c>
      <c r="M1061" s="30" t="s">
        <v>21</v>
      </c>
      <c r="N1061">
        <v>45</v>
      </c>
      <c r="O1061" t="s">
        <v>17</v>
      </c>
      <c r="P1061">
        <v>1060</v>
      </c>
      <c r="R1061" s="30"/>
      <c r="S1061" s="30"/>
      <c r="U1061" s="30"/>
      <c r="V1061" s="30"/>
      <c r="X1061" s="30"/>
      <c r="Y1061" s="30"/>
    </row>
    <row r="1062" spans="1:25">
      <c r="A1062" s="12">
        <v>20</v>
      </c>
      <c r="B1062" s="11">
        <v>7</v>
      </c>
      <c r="C1062" s="12">
        <v>2002</v>
      </c>
      <c r="D1062" s="9">
        <v>37457</v>
      </c>
      <c r="E1062" s="97" t="s">
        <v>18</v>
      </c>
      <c r="F1062" s="97" t="s">
        <v>18</v>
      </c>
      <c r="G1062" s="97" t="s">
        <v>18</v>
      </c>
      <c r="H1062" s="97" t="s">
        <v>18</v>
      </c>
      <c r="I1062" s="97" t="s">
        <v>18</v>
      </c>
      <c r="J1062" s="97" t="s">
        <v>18</v>
      </c>
      <c r="K1062" s="97" t="s">
        <v>18</v>
      </c>
      <c r="L1062" s="97" t="s">
        <v>18</v>
      </c>
      <c r="M1062" s="30" t="s">
        <v>21</v>
      </c>
      <c r="N1062">
        <v>45</v>
      </c>
      <c r="O1062" t="s">
        <v>17</v>
      </c>
      <c r="P1062">
        <v>1061</v>
      </c>
      <c r="R1062" s="30"/>
      <c r="S1062" s="30"/>
      <c r="U1062" s="30"/>
      <c r="V1062" s="30"/>
      <c r="X1062" s="30"/>
      <c r="Y1062" s="30"/>
    </row>
    <row r="1063" spans="1:25">
      <c r="A1063" s="12">
        <v>30</v>
      </c>
      <c r="B1063" s="11">
        <v>7</v>
      </c>
      <c r="C1063" s="12">
        <v>2002</v>
      </c>
      <c r="D1063" s="9">
        <v>37467</v>
      </c>
      <c r="E1063" s="97" t="s">
        <v>18</v>
      </c>
      <c r="F1063" s="97" t="s">
        <v>18</v>
      </c>
      <c r="G1063" s="97" t="s">
        <v>18</v>
      </c>
      <c r="H1063" s="97" t="s">
        <v>18</v>
      </c>
      <c r="I1063" s="97" t="s">
        <v>18</v>
      </c>
      <c r="J1063" s="97" t="s">
        <v>18</v>
      </c>
      <c r="K1063" s="97" t="s">
        <v>18</v>
      </c>
      <c r="L1063" s="97" t="s">
        <v>18</v>
      </c>
      <c r="M1063" s="30" t="s">
        <v>21</v>
      </c>
      <c r="N1063">
        <v>45</v>
      </c>
      <c r="O1063" t="s">
        <v>17</v>
      </c>
      <c r="P1063">
        <v>1062</v>
      </c>
      <c r="R1063" s="30"/>
      <c r="S1063" s="30"/>
      <c r="U1063" s="30"/>
      <c r="V1063" s="30"/>
      <c r="X1063" s="30"/>
      <c r="Y1063" s="30"/>
    </row>
    <row r="1064" spans="1:25">
      <c r="A1064" s="12">
        <v>10</v>
      </c>
      <c r="B1064" s="11">
        <v>8</v>
      </c>
      <c r="C1064" s="12">
        <v>2002</v>
      </c>
      <c r="D1064" s="9">
        <v>37478</v>
      </c>
      <c r="E1064" s="97" t="s">
        <v>18</v>
      </c>
      <c r="F1064" s="97" t="s">
        <v>18</v>
      </c>
      <c r="G1064" s="97" t="s">
        <v>18</v>
      </c>
      <c r="H1064" s="97" t="s">
        <v>18</v>
      </c>
      <c r="I1064" s="97" t="s">
        <v>18</v>
      </c>
      <c r="J1064" s="97" t="s">
        <v>18</v>
      </c>
      <c r="K1064" s="97" t="s">
        <v>18</v>
      </c>
      <c r="L1064" s="97" t="s">
        <v>18</v>
      </c>
      <c r="M1064" s="30" t="s">
        <v>21</v>
      </c>
      <c r="N1064">
        <v>45</v>
      </c>
      <c r="O1064" t="s">
        <v>17</v>
      </c>
      <c r="P1064">
        <v>1063</v>
      </c>
      <c r="R1064" s="30"/>
      <c r="S1064" s="30"/>
      <c r="U1064" s="30"/>
      <c r="V1064" s="30"/>
      <c r="X1064" s="30"/>
      <c r="Y1064" s="30"/>
    </row>
    <row r="1065" spans="1:25">
      <c r="A1065" s="12">
        <v>20</v>
      </c>
      <c r="B1065" s="11">
        <v>8</v>
      </c>
      <c r="C1065" s="12">
        <v>2002</v>
      </c>
      <c r="D1065" s="9">
        <v>37488</v>
      </c>
      <c r="E1065" s="113">
        <v>0</v>
      </c>
      <c r="F1065" s="113">
        <v>0</v>
      </c>
      <c r="G1065" s="113">
        <v>1</v>
      </c>
      <c r="H1065" s="113">
        <v>45</v>
      </c>
      <c r="I1065" s="113">
        <v>0</v>
      </c>
      <c r="J1065" s="113">
        <v>0</v>
      </c>
      <c r="K1065" s="113">
        <v>0</v>
      </c>
      <c r="L1065" s="113">
        <v>0</v>
      </c>
      <c r="M1065" s="30" t="s">
        <v>21</v>
      </c>
      <c r="N1065">
        <v>45</v>
      </c>
      <c r="O1065" t="s">
        <v>17</v>
      </c>
      <c r="P1065">
        <v>1064</v>
      </c>
      <c r="R1065" s="30"/>
      <c r="S1065" s="30"/>
      <c r="U1065" s="30"/>
      <c r="V1065" s="30"/>
      <c r="X1065" s="30"/>
      <c r="Y1065" s="30"/>
    </row>
    <row r="1066" spans="1:25">
      <c r="A1066" s="12">
        <v>31</v>
      </c>
      <c r="B1066" s="11">
        <v>8</v>
      </c>
      <c r="C1066" s="12">
        <v>2002</v>
      </c>
      <c r="D1066" s="9">
        <v>37499</v>
      </c>
      <c r="E1066" s="97" t="s">
        <v>18</v>
      </c>
      <c r="F1066" s="97" t="s">
        <v>18</v>
      </c>
      <c r="G1066" s="97" t="s">
        <v>18</v>
      </c>
      <c r="H1066" s="97" t="s">
        <v>18</v>
      </c>
      <c r="I1066" s="97" t="s">
        <v>18</v>
      </c>
      <c r="J1066" s="97" t="s">
        <v>18</v>
      </c>
      <c r="K1066" s="97" t="s">
        <v>18</v>
      </c>
      <c r="L1066" s="97" t="s">
        <v>18</v>
      </c>
      <c r="M1066" s="30" t="s">
        <v>21</v>
      </c>
      <c r="N1066">
        <v>45</v>
      </c>
      <c r="O1066" t="s">
        <v>17</v>
      </c>
      <c r="P1066">
        <v>1065</v>
      </c>
      <c r="R1066" s="30"/>
      <c r="S1066" s="30"/>
      <c r="U1066" s="30"/>
      <c r="V1066" s="30"/>
      <c r="X1066" s="30"/>
      <c r="Y1066" s="30"/>
    </row>
    <row r="1067" spans="1:25">
      <c r="A1067" s="12">
        <v>10</v>
      </c>
      <c r="B1067" s="11">
        <v>9</v>
      </c>
      <c r="C1067" s="12">
        <v>2002</v>
      </c>
      <c r="D1067" s="9">
        <v>37509</v>
      </c>
      <c r="E1067" s="113">
        <v>1</v>
      </c>
      <c r="F1067" s="113">
        <v>0</v>
      </c>
      <c r="G1067" s="113">
        <v>2</v>
      </c>
      <c r="H1067" s="113">
        <v>180</v>
      </c>
      <c r="I1067" s="113">
        <v>0</v>
      </c>
      <c r="J1067" s="113">
        <v>0</v>
      </c>
      <c r="K1067" s="113">
        <v>0</v>
      </c>
      <c r="L1067" s="113">
        <v>0</v>
      </c>
      <c r="M1067" s="30" t="s">
        <v>21</v>
      </c>
      <c r="N1067">
        <v>45</v>
      </c>
      <c r="O1067" t="s">
        <v>17</v>
      </c>
      <c r="P1067">
        <v>1066</v>
      </c>
      <c r="R1067" s="30"/>
      <c r="S1067" s="30"/>
      <c r="U1067" s="30"/>
      <c r="V1067" s="30"/>
      <c r="X1067" s="30"/>
      <c r="Y1067" s="30"/>
    </row>
    <row r="1068" spans="1:25">
      <c r="A1068" s="12">
        <v>19</v>
      </c>
      <c r="B1068" s="11">
        <v>9</v>
      </c>
      <c r="C1068" s="12">
        <v>2002</v>
      </c>
      <c r="D1068" s="9">
        <v>37518</v>
      </c>
      <c r="E1068" s="113">
        <v>0</v>
      </c>
      <c r="F1068" s="113">
        <v>0</v>
      </c>
      <c r="G1068" s="113">
        <v>1</v>
      </c>
      <c r="H1068" s="113">
        <v>18</v>
      </c>
      <c r="I1068" s="113">
        <v>0</v>
      </c>
      <c r="J1068" s="113">
        <v>0</v>
      </c>
      <c r="K1068" s="113">
        <v>0</v>
      </c>
      <c r="L1068" s="113">
        <v>0</v>
      </c>
      <c r="M1068" s="30" t="s">
        <v>21</v>
      </c>
      <c r="N1068">
        <v>45</v>
      </c>
      <c r="O1068" t="s">
        <v>17</v>
      </c>
      <c r="P1068">
        <v>1067</v>
      </c>
      <c r="R1068" s="30"/>
      <c r="S1068" s="30"/>
      <c r="U1068" s="30"/>
      <c r="V1068" s="30"/>
      <c r="X1068" s="30"/>
      <c r="Y1068" s="30"/>
    </row>
    <row r="1069" spans="1:25">
      <c r="A1069" s="12">
        <v>30</v>
      </c>
      <c r="B1069" s="11">
        <v>9</v>
      </c>
      <c r="C1069" s="12">
        <v>2002</v>
      </c>
      <c r="D1069" s="9">
        <v>37529</v>
      </c>
      <c r="E1069" s="97" t="s">
        <v>18</v>
      </c>
      <c r="F1069" s="97" t="s">
        <v>18</v>
      </c>
      <c r="G1069" s="97" t="s">
        <v>18</v>
      </c>
      <c r="H1069" s="97" t="s">
        <v>18</v>
      </c>
      <c r="I1069" s="97" t="s">
        <v>18</v>
      </c>
      <c r="J1069" s="97" t="s">
        <v>18</v>
      </c>
      <c r="K1069" s="97" t="s">
        <v>18</v>
      </c>
      <c r="L1069" s="97" t="s">
        <v>18</v>
      </c>
      <c r="M1069" s="30" t="s">
        <v>21</v>
      </c>
      <c r="N1069">
        <v>45</v>
      </c>
      <c r="O1069" t="s">
        <v>17</v>
      </c>
      <c r="P1069">
        <v>1068</v>
      </c>
      <c r="R1069" s="30"/>
      <c r="S1069" s="30"/>
      <c r="U1069" s="30"/>
      <c r="V1069" s="30"/>
      <c r="X1069" s="30"/>
      <c r="Y1069" s="30"/>
    </row>
    <row r="1070" spans="1:25">
      <c r="A1070" s="12">
        <v>10</v>
      </c>
      <c r="B1070" s="11">
        <v>10</v>
      </c>
      <c r="C1070" s="12">
        <v>2002</v>
      </c>
      <c r="D1070" s="9">
        <v>37539</v>
      </c>
      <c r="E1070" s="113">
        <v>0</v>
      </c>
      <c r="F1070" s="113">
        <v>0</v>
      </c>
      <c r="G1070" s="113">
        <v>1</v>
      </c>
      <c r="H1070" s="113">
        <v>7</v>
      </c>
      <c r="I1070" s="113">
        <v>0</v>
      </c>
      <c r="J1070" s="113">
        <v>0</v>
      </c>
      <c r="K1070" s="113">
        <v>0</v>
      </c>
      <c r="L1070" s="113">
        <v>0</v>
      </c>
      <c r="M1070" s="30" t="s">
        <v>21</v>
      </c>
      <c r="N1070">
        <v>45</v>
      </c>
      <c r="O1070" t="s">
        <v>17</v>
      </c>
      <c r="P1070">
        <v>1069</v>
      </c>
      <c r="R1070" s="30"/>
      <c r="S1070" s="30"/>
      <c r="U1070" s="30"/>
      <c r="V1070" s="30"/>
      <c r="X1070" s="30"/>
      <c r="Y1070" s="30"/>
    </row>
    <row r="1071" spans="1:25">
      <c r="A1071" s="12">
        <v>20</v>
      </c>
      <c r="B1071" s="11">
        <v>10</v>
      </c>
      <c r="C1071" s="12">
        <v>2002</v>
      </c>
      <c r="D1071" s="9">
        <v>37549</v>
      </c>
      <c r="E1071" s="97" t="s">
        <v>18</v>
      </c>
      <c r="F1071" s="97" t="s">
        <v>18</v>
      </c>
      <c r="G1071" s="97" t="s">
        <v>18</v>
      </c>
      <c r="H1071" s="97" t="s">
        <v>18</v>
      </c>
      <c r="I1071" s="97" t="s">
        <v>18</v>
      </c>
      <c r="J1071" s="97" t="s">
        <v>18</v>
      </c>
      <c r="K1071" s="97" t="s">
        <v>18</v>
      </c>
      <c r="L1071" s="97" t="s">
        <v>18</v>
      </c>
      <c r="M1071" s="30" t="s">
        <v>21</v>
      </c>
      <c r="N1071">
        <v>45</v>
      </c>
      <c r="O1071" t="s">
        <v>17</v>
      </c>
      <c r="P1071">
        <v>1070</v>
      </c>
      <c r="R1071" s="30"/>
      <c r="S1071" s="30"/>
      <c r="U1071" s="30"/>
      <c r="V1071" s="30"/>
      <c r="X1071" s="30"/>
      <c r="Y1071" s="30"/>
    </row>
    <row r="1072" spans="1:25">
      <c r="A1072" s="12">
        <v>30</v>
      </c>
      <c r="B1072" s="11">
        <v>10</v>
      </c>
      <c r="C1072" s="12">
        <v>2002</v>
      </c>
      <c r="D1072" s="9">
        <v>37559</v>
      </c>
      <c r="E1072" s="113">
        <v>1</v>
      </c>
      <c r="F1072" s="113">
        <v>0</v>
      </c>
      <c r="G1072" s="113">
        <v>0</v>
      </c>
      <c r="H1072" s="113">
        <v>2</v>
      </c>
      <c r="I1072" s="113">
        <v>0</v>
      </c>
      <c r="J1072" s="113">
        <v>0</v>
      </c>
      <c r="K1072" s="113">
        <v>0</v>
      </c>
      <c r="L1072" s="113">
        <v>0</v>
      </c>
      <c r="M1072" s="30" t="s">
        <v>21</v>
      </c>
      <c r="N1072">
        <v>45</v>
      </c>
      <c r="O1072" t="s">
        <v>17</v>
      </c>
      <c r="P1072">
        <v>1071</v>
      </c>
      <c r="R1072" s="30"/>
      <c r="S1072" s="30"/>
      <c r="U1072" s="30"/>
      <c r="V1072" s="30"/>
      <c r="X1072" s="30"/>
      <c r="Y1072" s="30"/>
    </row>
    <row r="1073" spans="1:25">
      <c r="A1073" s="12">
        <v>14</v>
      </c>
      <c r="B1073" s="11">
        <v>11</v>
      </c>
      <c r="C1073" s="12">
        <v>2002</v>
      </c>
      <c r="D1073" s="9">
        <v>37574</v>
      </c>
      <c r="E1073" s="113">
        <v>1</v>
      </c>
      <c r="F1073" s="113">
        <v>0</v>
      </c>
      <c r="G1073" s="113">
        <v>1</v>
      </c>
      <c r="H1073" s="113">
        <v>0</v>
      </c>
      <c r="I1073" s="113">
        <v>0</v>
      </c>
      <c r="J1073" s="113">
        <v>0</v>
      </c>
      <c r="K1073" s="113">
        <v>0</v>
      </c>
      <c r="L1073" s="113">
        <v>0</v>
      </c>
      <c r="M1073" s="30" t="s">
        <v>21</v>
      </c>
      <c r="N1073">
        <v>45</v>
      </c>
      <c r="O1073" t="s">
        <v>17</v>
      </c>
      <c r="P1073">
        <v>1072</v>
      </c>
      <c r="R1073" s="30"/>
      <c r="S1073" s="30"/>
      <c r="U1073" s="30"/>
      <c r="V1073" s="30"/>
      <c r="X1073" s="30"/>
      <c r="Y1073" s="30"/>
    </row>
    <row r="1074" spans="1:25">
      <c r="A1074" s="12">
        <v>31</v>
      </c>
      <c r="B1074" s="11">
        <v>1</v>
      </c>
      <c r="C1074" s="12">
        <v>2003</v>
      </c>
      <c r="D1074" s="9">
        <v>37652</v>
      </c>
      <c r="E1074" s="113">
        <v>6</v>
      </c>
      <c r="F1074" s="113">
        <v>0</v>
      </c>
      <c r="G1074" s="113">
        <v>1</v>
      </c>
      <c r="H1074" s="113">
        <v>2</v>
      </c>
      <c r="I1074" s="113">
        <v>0</v>
      </c>
      <c r="J1074" s="113">
        <v>0</v>
      </c>
      <c r="K1074" s="113">
        <v>0</v>
      </c>
      <c r="L1074" s="113">
        <v>0</v>
      </c>
      <c r="M1074" s="30" t="s">
        <v>21</v>
      </c>
      <c r="N1074">
        <v>45</v>
      </c>
      <c r="O1074" t="s">
        <v>17</v>
      </c>
      <c r="P1074">
        <v>1073</v>
      </c>
      <c r="R1074" s="30"/>
      <c r="S1074" s="30"/>
      <c r="U1074" s="30"/>
      <c r="V1074" s="30"/>
      <c r="X1074" s="30"/>
      <c r="Y1074" s="30"/>
    </row>
    <row r="1075" spans="1:25">
      <c r="A1075" s="10">
        <v>18</v>
      </c>
      <c r="B1075" s="11">
        <v>2</v>
      </c>
      <c r="C1075" s="10">
        <v>2003</v>
      </c>
      <c r="D1075" s="9">
        <v>37670</v>
      </c>
      <c r="E1075" s="113">
        <v>3</v>
      </c>
      <c r="F1075" s="113">
        <v>0</v>
      </c>
      <c r="G1075" s="113">
        <v>0</v>
      </c>
      <c r="H1075" s="113">
        <v>1</v>
      </c>
      <c r="I1075" s="113">
        <v>0</v>
      </c>
      <c r="J1075" s="113">
        <v>0</v>
      </c>
      <c r="K1075" s="113">
        <v>0</v>
      </c>
      <c r="L1075" s="113">
        <v>0</v>
      </c>
      <c r="M1075" s="30" t="s">
        <v>21</v>
      </c>
      <c r="N1075">
        <v>45</v>
      </c>
      <c r="O1075" t="s">
        <v>17</v>
      </c>
      <c r="P1075">
        <v>1074</v>
      </c>
      <c r="R1075" s="30"/>
      <c r="S1075" s="30"/>
      <c r="U1075" s="30"/>
      <c r="V1075" s="30"/>
      <c r="X1075" s="30"/>
      <c r="Y1075" s="30"/>
    </row>
    <row r="1076" spans="1:25">
      <c r="A1076" s="10">
        <v>31</v>
      </c>
      <c r="B1076" s="11">
        <v>3</v>
      </c>
      <c r="C1076" s="10">
        <v>2003</v>
      </c>
      <c r="D1076" s="9">
        <v>37711</v>
      </c>
      <c r="E1076" s="113">
        <v>2</v>
      </c>
      <c r="F1076" s="113">
        <v>0</v>
      </c>
      <c r="G1076" s="113">
        <v>0</v>
      </c>
      <c r="H1076" s="113">
        <v>4</v>
      </c>
      <c r="I1076" s="113">
        <v>0</v>
      </c>
      <c r="J1076" s="113">
        <v>0</v>
      </c>
      <c r="K1076" s="113">
        <v>1</v>
      </c>
      <c r="L1076" s="113">
        <v>0</v>
      </c>
      <c r="M1076" s="30" t="s">
        <v>21</v>
      </c>
      <c r="N1076">
        <v>45</v>
      </c>
      <c r="O1076" t="s">
        <v>17</v>
      </c>
      <c r="P1076">
        <v>1075</v>
      </c>
      <c r="R1076" s="30"/>
      <c r="S1076" s="30"/>
      <c r="U1076" s="30"/>
      <c r="V1076" s="30"/>
      <c r="X1076" s="30"/>
      <c r="Y1076" s="30"/>
    </row>
    <row r="1077" spans="1:25">
      <c r="A1077" s="10">
        <v>10</v>
      </c>
      <c r="B1077" s="11">
        <v>4</v>
      </c>
      <c r="C1077" s="10">
        <v>2003</v>
      </c>
      <c r="D1077" s="9">
        <v>37721</v>
      </c>
      <c r="E1077" s="99" t="s">
        <v>18</v>
      </c>
      <c r="F1077" s="99" t="s">
        <v>18</v>
      </c>
      <c r="G1077" s="99" t="s">
        <v>18</v>
      </c>
      <c r="H1077" s="99" t="s">
        <v>18</v>
      </c>
      <c r="I1077" s="99" t="s">
        <v>18</v>
      </c>
      <c r="J1077" s="99" t="s">
        <v>18</v>
      </c>
      <c r="K1077" s="99" t="s">
        <v>18</v>
      </c>
      <c r="L1077" s="99" t="s">
        <v>18</v>
      </c>
      <c r="M1077" s="30" t="s">
        <v>21</v>
      </c>
      <c r="N1077">
        <v>45</v>
      </c>
      <c r="O1077" t="s">
        <v>17</v>
      </c>
      <c r="P1077">
        <v>1076</v>
      </c>
      <c r="R1077" s="30"/>
      <c r="S1077" s="30"/>
      <c r="U1077" s="30"/>
      <c r="V1077" s="30"/>
      <c r="X1077" s="30"/>
      <c r="Y1077" s="30"/>
    </row>
    <row r="1078" spans="1:25">
      <c r="A1078" s="10">
        <v>12</v>
      </c>
      <c r="B1078" s="11">
        <v>5</v>
      </c>
      <c r="C1078" s="10">
        <v>2003</v>
      </c>
      <c r="D1078" s="9">
        <v>37753</v>
      </c>
      <c r="E1078" s="99" t="s">
        <v>18</v>
      </c>
      <c r="F1078" s="99" t="s">
        <v>18</v>
      </c>
      <c r="G1078" s="99" t="s">
        <v>18</v>
      </c>
      <c r="H1078" s="99" t="s">
        <v>18</v>
      </c>
      <c r="I1078" s="99" t="s">
        <v>18</v>
      </c>
      <c r="J1078" s="99" t="s">
        <v>18</v>
      </c>
      <c r="K1078" s="99" t="s">
        <v>18</v>
      </c>
      <c r="L1078" s="99" t="s">
        <v>18</v>
      </c>
      <c r="M1078" s="30" t="s">
        <v>21</v>
      </c>
      <c r="N1078">
        <v>45</v>
      </c>
      <c r="O1078" t="s">
        <v>17</v>
      </c>
      <c r="P1078">
        <v>1077</v>
      </c>
      <c r="R1078" s="30"/>
      <c r="S1078" s="30"/>
      <c r="U1078" s="30"/>
      <c r="V1078" s="30"/>
      <c r="X1078" s="30"/>
      <c r="Y1078" s="30"/>
    </row>
    <row r="1079" spans="1:25">
      <c r="A1079" s="10">
        <v>20</v>
      </c>
      <c r="B1079" s="11">
        <v>5</v>
      </c>
      <c r="C1079" s="10">
        <v>2003</v>
      </c>
      <c r="D1079" s="9">
        <v>37761</v>
      </c>
      <c r="E1079" s="113">
        <v>1</v>
      </c>
      <c r="F1079" s="113">
        <v>0</v>
      </c>
      <c r="G1079" s="113">
        <v>2</v>
      </c>
      <c r="H1079" s="113">
        <v>1</v>
      </c>
      <c r="I1079" s="113">
        <v>0</v>
      </c>
      <c r="J1079" s="113">
        <v>0</v>
      </c>
      <c r="K1079" s="113">
        <v>0</v>
      </c>
      <c r="L1079" s="113">
        <v>0</v>
      </c>
      <c r="M1079" s="30" t="s">
        <v>21</v>
      </c>
      <c r="N1079">
        <v>45</v>
      </c>
      <c r="O1079" t="s">
        <v>17</v>
      </c>
      <c r="P1079">
        <v>1078</v>
      </c>
      <c r="R1079" s="30"/>
      <c r="S1079" s="30"/>
      <c r="U1079" s="30"/>
      <c r="V1079" s="30"/>
      <c r="X1079" s="30"/>
      <c r="Y1079" s="30"/>
    </row>
    <row r="1080" spans="1:25">
      <c r="A1080" s="10">
        <v>31</v>
      </c>
      <c r="B1080" s="11">
        <v>5</v>
      </c>
      <c r="C1080" s="10">
        <v>2003</v>
      </c>
      <c r="D1080" s="9">
        <v>37772</v>
      </c>
      <c r="E1080" s="113">
        <v>1</v>
      </c>
      <c r="F1080" s="113">
        <v>0</v>
      </c>
      <c r="G1080" s="113">
        <v>4</v>
      </c>
      <c r="H1080" s="113">
        <v>0</v>
      </c>
      <c r="I1080" s="113">
        <v>0</v>
      </c>
      <c r="J1080" s="113">
        <v>0</v>
      </c>
      <c r="K1080" s="113">
        <v>0</v>
      </c>
      <c r="L1080" s="113">
        <v>30</v>
      </c>
      <c r="M1080" s="30" t="s">
        <v>21</v>
      </c>
      <c r="N1080">
        <v>45</v>
      </c>
      <c r="O1080" t="s">
        <v>17</v>
      </c>
      <c r="P1080">
        <v>1079</v>
      </c>
      <c r="R1080" s="30"/>
      <c r="S1080" s="30"/>
      <c r="U1080" s="30"/>
      <c r="V1080" s="30"/>
      <c r="X1080" s="30"/>
      <c r="Y1080" s="30"/>
    </row>
    <row r="1081" spans="1:25">
      <c r="A1081" s="10">
        <v>10</v>
      </c>
      <c r="B1081" s="11">
        <v>6</v>
      </c>
      <c r="C1081" s="10">
        <v>2003</v>
      </c>
      <c r="D1081" s="9">
        <v>37782</v>
      </c>
      <c r="E1081" s="113">
        <v>4</v>
      </c>
      <c r="F1081" s="113">
        <v>0</v>
      </c>
      <c r="G1081" s="113">
        <v>11</v>
      </c>
      <c r="H1081" s="113">
        <v>2</v>
      </c>
      <c r="I1081" s="113">
        <v>18</v>
      </c>
      <c r="J1081" s="113">
        <v>18</v>
      </c>
      <c r="K1081" s="113">
        <v>18</v>
      </c>
      <c r="L1081" s="113">
        <v>18</v>
      </c>
      <c r="M1081" s="30" t="s">
        <v>21</v>
      </c>
      <c r="N1081">
        <v>45</v>
      </c>
      <c r="O1081" t="s">
        <v>17</v>
      </c>
      <c r="P1081">
        <v>1080</v>
      </c>
      <c r="R1081" s="30"/>
      <c r="S1081" s="30"/>
      <c r="U1081" s="30"/>
      <c r="V1081" s="30"/>
      <c r="X1081" s="30"/>
      <c r="Y1081" s="30"/>
    </row>
    <row r="1082" spans="1:25">
      <c r="A1082" s="10">
        <v>19</v>
      </c>
      <c r="B1082" s="11">
        <v>6</v>
      </c>
      <c r="C1082" s="10">
        <v>2003</v>
      </c>
      <c r="D1082" s="9">
        <v>37791</v>
      </c>
      <c r="E1082" s="113">
        <v>1</v>
      </c>
      <c r="F1082" s="113">
        <v>0</v>
      </c>
      <c r="G1082" s="113">
        <v>2</v>
      </c>
      <c r="H1082" s="113">
        <v>17</v>
      </c>
      <c r="I1082" s="113">
        <v>66</v>
      </c>
      <c r="J1082" s="113">
        <v>5</v>
      </c>
      <c r="K1082" s="113">
        <v>0</v>
      </c>
      <c r="L1082" s="113">
        <v>7</v>
      </c>
      <c r="M1082" s="30" t="s">
        <v>21</v>
      </c>
      <c r="N1082">
        <v>45</v>
      </c>
      <c r="O1082" t="s">
        <v>17</v>
      </c>
      <c r="P1082">
        <v>1081</v>
      </c>
      <c r="R1082" s="30"/>
      <c r="S1082" s="30"/>
      <c r="U1082" s="30"/>
      <c r="V1082" s="30"/>
      <c r="X1082" s="30"/>
      <c r="Y1082" s="30"/>
    </row>
    <row r="1083" spans="1:25">
      <c r="A1083" s="10">
        <v>30</v>
      </c>
      <c r="B1083" s="11">
        <v>6</v>
      </c>
      <c r="C1083" s="10">
        <v>2003</v>
      </c>
      <c r="D1083" s="9">
        <v>37802</v>
      </c>
      <c r="E1083" s="113">
        <v>1</v>
      </c>
      <c r="F1083" s="113">
        <v>0</v>
      </c>
      <c r="G1083" s="113">
        <v>3</v>
      </c>
      <c r="H1083" s="113">
        <v>150</v>
      </c>
      <c r="I1083" s="113">
        <v>50</v>
      </c>
      <c r="J1083" s="113">
        <v>1</v>
      </c>
      <c r="K1083" s="113">
        <v>0</v>
      </c>
      <c r="L1083" s="113">
        <v>0</v>
      </c>
      <c r="M1083" s="30" t="s">
        <v>21</v>
      </c>
      <c r="N1083">
        <v>45</v>
      </c>
      <c r="O1083" t="s">
        <v>17</v>
      </c>
      <c r="P1083">
        <v>1082</v>
      </c>
      <c r="R1083" s="30"/>
      <c r="S1083" s="30"/>
      <c r="U1083" s="30"/>
      <c r="V1083" s="30"/>
      <c r="X1083" s="30"/>
      <c r="Y1083" s="30"/>
    </row>
    <row r="1084" spans="1:25">
      <c r="A1084" s="10">
        <v>10</v>
      </c>
      <c r="B1084" s="11">
        <v>7</v>
      </c>
      <c r="C1084" s="10">
        <v>2003</v>
      </c>
      <c r="D1084" s="9">
        <v>37812</v>
      </c>
      <c r="E1084" s="113">
        <v>0</v>
      </c>
      <c r="F1084" s="113">
        <v>0</v>
      </c>
      <c r="G1084" s="113">
        <v>1</v>
      </c>
      <c r="H1084" s="113">
        <v>46</v>
      </c>
      <c r="I1084" s="113">
        <v>10</v>
      </c>
      <c r="J1084" s="113">
        <v>0</v>
      </c>
      <c r="K1084" s="113">
        <v>0</v>
      </c>
      <c r="L1084" s="113">
        <v>0</v>
      </c>
      <c r="M1084" s="30" t="s">
        <v>21</v>
      </c>
      <c r="N1084">
        <v>45</v>
      </c>
      <c r="O1084" t="s">
        <v>17</v>
      </c>
      <c r="P1084">
        <v>1083</v>
      </c>
      <c r="R1084" s="30"/>
      <c r="S1084" s="30"/>
      <c r="U1084" s="30"/>
      <c r="V1084" s="30"/>
      <c r="X1084" s="30"/>
      <c r="Y1084" s="30"/>
    </row>
    <row r="1085" spans="1:25">
      <c r="A1085" s="10">
        <v>20</v>
      </c>
      <c r="B1085" s="11">
        <v>7</v>
      </c>
      <c r="C1085" s="10">
        <v>2003</v>
      </c>
      <c r="D1085" s="9">
        <v>37822</v>
      </c>
      <c r="E1085" s="113">
        <v>0</v>
      </c>
      <c r="F1085" s="113">
        <v>0</v>
      </c>
      <c r="G1085" s="113">
        <v>2</v>
      </c>
      <c r="H1085" s="113">
        <v>360</v>
      </c>
      <c r="I1085" s="112">
        <v>18</v>
      </c>
      <c r="J1085" s="113">
        <v>0</v>
      </c>
      <c r="K1085" s="113">
        <v>0</v>
      </c>
      <c r="L1085" s="113">
        <v>0</v>
      </c>
      <c r="M1085" s="30" t="s">
        <v>21</v>
      </c>
      <c r="N1085">
        <v>45</v>
      </c>
      <c r="O1085" t="s">
        <v>17</v>
      </c>
      <c r="P1085">
        <v>1084</v>
      </c>
      <c r="R1085" s="30"/>
      <c r="S1085" s="30"/>
      <c r="U1085" s="30"/>
      <c r="V1085" s="30"/>
      <c r="X1085" s="30"/>
      <c r="Y1085" s="30"/>
    </row>
    <row r="1086" spans="1:25">
      <c r="A1086" s="10">
        <v>29</v>
      </c>
      <c r="B1086" s="11">
        <v>7</v>
      </c>
      <c r="C1086" s="10">
        <v>2003</v>
      </c>
      <c r="D1086" s="9">
        <v>37831</v>
      </c>
      <c r="E1086" s="113">
        <v>0</v>
      </c>
      <c r="F1086" s="113">
        <v>0</v>
      </c>
      <c r="G1086" s="113">
        <v>1</v>
      </c>
      <c r="H1086" s="113">
        <v>288</v>
      </c>
      <c r="I1086" s="113">
        <v>0</v>
      </c>
      <c r="J1086" s="113">
        <v>0</v>
      </c>
      <c r="K1086" s="113">
        <v>0</v>
      </c>
      <c r="L1086" s="113">
        <v>0</v>
      </c>
      <c r="M1086" s="30" t="s">
        <v>21</v>
      </c>
      <c r="N1086">
        <v>45</v>
      </c>
      <c r="O1086" t="s">
        <v>17</v>
      </c>
      <c r="P1086">
        <v>1085</v>
      </c>
      <c r="R1086" s="30"/>
      <c r="S1086" s="30"/>
      <c r="U1086" s="30"/>
      <c r="V1086" s="30"/>
      <c r="X1086" s="30"/>
      <c r="Y1086" s="30"/>
    </row>
    <row r="1087" spans="1:25">
      <c r="A1087" s="10">
        <v>11</v>
      </c>
      <c r="B1087" s="11">
        <v>8</v>
      </c>
      <c r="C1087" s="10">
        <v>2003</v>
      </c>
      <c r="D1087" s="9">
        <v>37844</v>
      </c>
      <c r="E1087" s="99" t="s">
        <v>18</v>
      </c>
      <c r="F1087" s="99" t="s">
        <v>18</v>
      </c>
      <c r="G1087" s="99" t="s">
        <v>18</v>
      </c>
      <c r="H1087" s="99" t="s">
        <v>18</v>
      </c>
      <c r="I1087" s="99" t="s">
        <v>18</v>
      </c>
      <c r="J1087" s="99" t="s">
        <v>18</v>
      </c>
      <c r="K1087" s="99" t="s">
        <v>18</v>
      </c>
      <c r="L1087" s="99" t="s">
        <v>18</v>
      </c>
      <c r="M1087" s="30" t="s">
        <v>21</v>
      </c>
      <c r="N1087">
        <v>45</v>
      </c>
      <c r="O1087" t="s">
        <v>17</v>
      </c>
      <c r="P1087">
        <v>1086</v>
      </c>
      <c r="R1087" s="30"/>
      <c r="S1087" s="30"/>
      <c r="U1087" s="30"/>
      <c r="V1087" s="30"/>
      <c r="X1087" s="30"/>
      <c r="Y1087" s="30"/>
    </row>
    <row r="1088" spans="1:25">
      <c r="A1088" s="10">
        <v>20</v>
      </c>
      <c r="B1088" s="11">
        <v>8</v>
      </c>
      <c r="C1088" s="10">
        <v>2003</v>
      </c>
      <c r="D1088" s="9">
        <v>37853</v>
      </c>
      <c r="E1088" s="113">
        <v>0</v>
      </c>
      <c r="F1088" s="113">
        <v>0</v>
      </c>
      <c r="G1088" s="113">
        <v>2</v>
      </c>
      <c r="H1088" s="113">
        <v>225</v>
      </c>
      <c r="I1088" s="113">
        <v>0</v>
      </c>
      <c r="J1088" s="113">
        <v>0</v>
      </c>
      <c r="K1088" s="113">
        <v>0</v>
      </c>
      <c r="L1088" s="113">
        <v>0</v>
      </c>
      <c r="M1088" s="30" t="s">
        <v>21</v>
      </c>
      <c r="N1088">
        <v>45</v>
      </c>
      <c r="O1088" t="s">
        <v>17</v>
      </c>
      <c r="P1088">
        <v>1087</v>
      </c>
      <c r="R1088" s="30"/>
      <c r="S1088" s="30"/>
      <c r="U1088" s="30"/>
      <c r="V1088" s="30"/>
      <c r="X1088" s="30"/>
      <c r="Y1088" s="30"/>
    </row>
    <row r="1089" spans="1:25">
      <c r="A1089" s="10">
        <v>1</v>
      </c>
      <c r="B1089" s="11">
        <v>9</v>
      </c>
      <c r="C1089" s="10">
        <v>2003</v>
      </c>
      <c r="D1089" s="9">
        <v>37865</v>
      </c>
      <c r="E1089" s="113">
        <v>0</v>
      </c>
      <c r="F1089" s="113">
        <v>0</v>
      </c>
      <c r="G1089" s="113">
        <v>2</v>
      </c>
      <c r="H1089" s="113">
        <v>60</v>
      </c>
      <c r="I1089" s="113">
        <v>0</v>
      </c>
      <c r="J1089" s="113">
        <v>0</v>
      </c>
      <c r="K1089" s="113">
        <v>0</v>
      </c>
      <c r="L1089" s="113">
        <v>0</v>
      </c>
      <c r="M1089" s="30" t="s">
        <v>21</v>
      </c>
      <c r="N1089">
        <v>45</v>
      </c>
      <c r="O1089" t="s">
        <v>17</v>
      </c>
      <c r="P1089">
        <v>1088</v>
      </c>
      <c r="R1089" s="30"/>
      <c r="S1089" s="30"/>
      <c r="U1089" s="30"/>
      <c r="V1089" s="30"/>
      <c r="X1089" s="30"/>
      <c r="Y1089" s="30"/>
    </row>
    <row r="1090" spans="1:25">
      <c r="A1090" s="10">
        <v>10</v>
      </c>
      <c r="B1090" s="11">
        <v>9</v>
      </c>
      <c r="C1090" s="10">
        <v>2003</v>
      </c>
      <c r="D1090" s="9">
        <v>37874</v>
      </c>
      <c r="E1090" s="113">
        <v>0</v>
      </c>
      <c r="F1090" s="113">
        <v>0</v>
      </c>
      <c r="G1090" s="113">
        <v>1</v>
      </c>
      <c r="H1090" s="113">
        <v>42</v>
      </c>
      <c r="I1090" s="113">
        <v>0</v>
      </c>
      <c r="J1090" s="113">
        <v>0</v>
      </c>
      <c r="K1090" s="113">
        <v>0</v>
      </c>
      <c r="L1090" s="113">
        <v>0</v>
      </c>
      <c r="M1090" s="30" t="s">
        <v>21</v>
      </c>
      <c r="N1090">
        <v>45</v>
      </c>
      <c r="O1090" t="s">
        <v>17</v>
      </c>
      <c r="P1090">
        <v>1089</v>
      </c>
      <c r="R1090" s="30"/>
      <c r="S1090" s="30"/>
      <c r="U1090" s="30"/>
      <c r="V1090" s="30"/>
      <c r="X1090" s="30"/>
      <c r="Y1090" s="30"/>
    </row>
    <row r="1091" spans="1:25">
      <c r="A1091" s="10">
        <v>21</v>
      </c>
      <c r="B1091" s="11">
        <v>9</v>
      </c>
      <c r="C1091" s="10">
        <v>2003</v>
      </c>
      <c r="D1091" s="9">
        <v>37885</v>
      </c>
      <c r="E1091" s="99" t="s">
        <v>18</v>
      </c>
      <c r="F1091" s="99" t="s">
        <v>18</v>
      </c>
      <c r="G1091" s="99" t="s">
        <v>18</v>
      </c>
      <c r="H1091" s="99" t="s">
        <v>18</v>
      </c>
      <c r="I1091" s="99" t="s">
        <v>18</v>
      </c>
      <c r="J1091" s="99" t="s">
        <v>18</v>
      </c>
      <c r="K1091" s="99" t="s">
        <v>18</v>
      </c>
      <c r="L1091" s="99" t="s">
        <v>18</v>
      </c>
      <c r="M1091" s="30" t="s">
        <v>21</v>
      </c>
      <c r="N1091">
        <v>45</v>
      </c>
      <c r="O1091" t="s">
        <v>17</v>
      </c>
      <c r="P1091">
        <v>1090</v>
      </c>
      <c r="R1091" s="30"/>
      <c r="S1091" s="30"/>
      <c r="U1091" s="30"/>
      <c r="V1091" s="30"/>
      <c r="X1091" s="30"/>
      <c r="Y1091" s="30"/>
    </row>
    <row r="1092" spans="1:25">
      <c r="A1092" s="10">
        <v>30</v>
      </c>
      <c r="B1092" s="11">
        <v>9</v>
      </c>
      <c r="C1092" s="10">
        <v>2003</v>
      </c>
      <c r="D1092" s="9">
        <v>37894</v>
      </c>
      <c r="E1092" s="113">
        <v>0</v>
      </c>
      <c r="F1092" s="113">
        <v>0</v>
      </c>
      <c r="G1092" s="113">
        <v>1</v>
      </c>
      <c r="H1092" s="113">
        <v>5</v>
      </c>
      <c r="I1092" s="113">
        <v>0</v>
      </c>
      <c r="J1092" s="113">
        <v>0</v>
      </c>
      <c r="K1092" s="113">
        <v>0</v>
      </c>
      <c r="L1092" s="113">
        <v>0</v>
      </c>
      <c r="M1092" s="30" t="s">
        <v>21</v>
      </c>
      <c r="N1092">
        <v>45</v>
      </c>
      <c r="O1092" t="s">
        <v>17</v>
      </c>
      <c r="P1092">
        <v>1091</v>
      </c>
      <c r="R1092" s="30"/>
      <c r="S1092" s="30"/>
      <c r="U1092" s="30"/>
      <c r="V1092" s="30"/>
      <c r="X1092" s="30"/>
      <c r="Y1092" s="30"/>
    </row>
    <row r="1093" spans="1:25">
      <c r="A1093" s="11">
        <v>11</v>
      </c>
      <c r="B1093" s="10">
        <v>10</v>
      </c>
      <c r="C1093" s="31">
        <v>2003</v>
      </c>
      <c r="D1093" s="9">
        <v>37905</v>
      </c>
      <c r="E1093" s="99" t="s">
        <v>18</v>
      </c>
      <c r="F1093" s="99" t="s">
        <v>18</v>
      </c>
      <c r="G1093" s="99" t="s">
        <v>18</v>
      </c>
      <c r="H1093" s="99" t="s">
        <v>18</v>
      </c>
      <c r="I1093" s="99" t="s">
        <v>18</v>
      </c>
      <c r="J1093" s="99" t="s">
        <v>18</v>
      </c>
      <c r="K1093" s="99" t="s">
        <v>18</v>
      </c>
      <c r="L1093" s="99" t="s">
        <v>18</v>
      </c>
      <c r="M1093" s="30" t="s">
        <v>21</v>
      </c>
      <c r="N1093">
        <v>45</v>
      </c>
      <c r="O1093" t="s">
        <v>17</v>
      </c>
      <c r="P1093">
        <v>1092</v>
      </c>
      <c r="R1093" s="30"/>
      <c r="S1093" s="30"/>
      <c r="U1093" s="30"/>
      <c r="V1093" s="30"/>
      <c r="X1093" s="30"/>
      <c r="Y1093" s="30"/>
    </row>
    <row r="1094" spans="1:25">
      <c r="A1094" s="11">
        <v>20</v>
      </c>
      <c r="B1094" s="10">
        <v>10</v>
      </c>
      <c r="C1094" s="31">
        <v>2003</v>
      </c>
      <c r="D1094" s="9">
        <v>37914</v>
      </c>
      <c r="E1094" s="113">
        <v>0</v>
      </c>
      <c r="F1094" s="113">
        <v>0</v>
      </c>
      <c r="G1094" s="113">
        <v>0</v>
      </c>
      <c r="H1094" s="113">
        <v>2</v>
      </c>
      <c r="I1094" s="113">
        <v>0</v>
      </c>
      <c r="J1094" s="113">
        <v>0</v>
      </c>
      <c r="K1094" s="113">
        <v>0</v>
      </c>
      <c r="L1094" s="113">
        <v>0</v>
      </c>
      <c r="M1094" s="30" t="s">
        <v>21</v>
      </c>
      <c r="N1094">
        <v>45</v>
      </c>
      <c r="O1094" t="s">
        <v>17</v>
      </c>
      <c r="P1094">
        <v>1093</v>
      </c>
      <c r="R1094" s="30"/>
      <c r="S1094" s="30"/>
      <c r="U1094" s="30"/>
      <c r="V1094" s="30"/>
      <c r="X1094" s="30"/>
      <c r="Y1094" s="30"/>
    </row>
    <row r="1095" spans="1:25">
      <c r="A1095" s="11">
        <v>30</v>
      </c>
      <c r="B1095" s="10">
        <v>10</v>
      </c>
      <c r="C1095" s="31">
        <v>2003</v>
      </c>
      <c r="D1095" s="9">
        <v>37924</v>
      </c>
      <c r="E1095" s="113">
        <v>0</v>
      </c>
      <c r="F1095" s="113">
        <v>1</v>
      </c>
      <c r="G1095" s="113">
        <v>1</v>
      </c>
      <c r="H1095" s="113">
        <v>2</v>
      </c>
      <c r="I1095" s="113">
        <v>0</v>
      </c>
      <c r="J1095" s="113">
        <v>0</v>
      </c>
      <c r="K1095" s="113">
        <v>0</v>
      </c>
      <c r="L1095" s="113">
        <v>0</v>
      </c>
      <c r="M1095" s="30" t="s">
        <v>21</v>
      </c>
      <c r="N1095">
        <v>45</v>
      </c>
      <c r="O1095" t="s">
        <v>17</v>
      </c>
      <c r="P1095">
        <v>1094</v>
      </c>
      <c r="R1095" s="30"/>
      <c r="S1095" s="30"/>
      <c r="U1095" s="30"/>
      <c r="V1095" s="30"/>
      <c r="X1095" s="30"/>
      <c r="Y1095" s="30"/>
    </row>
    <row r="1096" spans="1:25">
      <c r="A1096" s="11">
        <v>16</v>
      </c>
      <c r="B1096" s="10">
        <v>11</v>
      </c>
      <c r="C1096" s="31">
        <v>2003</v>
      </c>
      <c r="D1096" s="9">
        <v>37941</v>
      </c>
      <c r="E1096" s="113">
        <v>0</v>
      </c>
      <c r="F1096" s="113">
        <v>0</v>
      </c>
      <c r="G1096" s="113">
        <v>0</v>
      </c>
      <c r="H1096" s="113">
        <v>1</v>
      </c>
      <c r="I1096" s="113">
        <v>0</v>
      </c>
      <c r="J1096" s="113">
        <v>0</v>
      </c>
      <c r="K1096" s="113">
        <v>0</v>
      </c>
      <c r="L1096" s="113">
        <v>0</v>
      </c>
      <c r="M1096" s="30" t="s">
        <v>21</v>
      </c>
      <c r="N1096">
        <v>45</v>
      </c>
      <c r="O1096" t="s">
        <v>17</v>
      </c>
      <c r="P1096">
        <v>1095</v>
      </c>
      <c r="R1096" s="30"/>
      <c r="S1096" s="30"/>
      <c r="U1096" s="30"/>
      <c r="V1096" s="30"/>
      <c r="X1096" s="30"/>
      <c r="Y1096" s="30"/>
    </row>
    <row r="1097" spans="1:25">
      <c r="A1097" s="11">
        <v>2</v>
      </c>
      <c r="B1097" s="10">
        <v>12</v>
      </c>
      <c r="C1097" s="31">
        <v>2003</v>
      </c>
      <c r="D1097" s="9">
        <v>37957</v>
      </c>
      <c r="E1097" s="113">
        <v>0</v>
      </c>
      <c r="F1097" s="113">
        <v>1</v>
      </c>
      <c r="G1097" s="113">
        <v>0</v>
      </c>
      <c r="H1097" s="113">
        <v>1</v>
      </c>
      <c r="I1097" s="113">
        <v>0</v>
      </c>
      <c r="J1097" s="113">
        <v>0</v>
      </c>
      <c r="K1097" s="113">
        <v>0</v>
      </c>
      <c r="L1097" s="113">
        <v>0</v>
      </c>
      <c r="M1097" s="30" t="s">
        <v>21</v>
      </c>
      <c r="N1097">
        <v>45</v>
      </c>
      <c r="O1097" t="s">
        <v>17</v>
      </c>
      <c r="P1097">
        <v>1096</v>
      </c>
      <c r="R1097" s="30"/>
      <c r="S1097" s="30"/>
      <c r="U1097" s="30"/>
      <c r="V1097" s="30"/>
      <c r="X1097" s="30"/>
      <c r="Y1097" s="30"/>
    </row>
    <row r="1098" spans="1:25">
      <c r="A1098" s="11">
        <v>23</v>
      </c>
      <c r="B1098" s="10">
        <v>2</v>
      </c>
      <c r="C1098" s="32">
        <v>2004</v>
      </c>
      <c r="D1098" s="9">
        <v>38040</v>
      </c>
      <c r="E1098" s="113">
        <v>1</v>
      </c>
      <c r="F1098" s="113">
        <v>0</v>
      </c>
      <c r="G1098" s="113">
        <v>0</v>
      </c>
      <c r="H1098" s="113">
        <v>2</v>
      </c>
      <c r="I1098" s="113">
        <v>0</v>
      </c>
      <c r="J1098" s="113">
        <v>0</v>
      </c>
      <c r="K1098" s="113">
        <v>0</v>
      </c>
      <c r="L1098" s="113">
        <v>0</v>
      </c>
      <c r="M1098" s="30" t="s">
        <v>21</v>
      </c>
      <c r="N1098">
        <v>45</v>
      </c>
      <c r="O1098" t="s">
        <v>17</v>
      </c>
      <c r="P1098">
        <v>1097</v>
      </c>
      <c r="R1098" s="30"/>
      <c r="S1098" s="30"/>
      <c r="U1098" s="30"/>
      <c r="V1098" s="30"/>
      <c r="X1098" s="30"/>
      <c r="Y1098" s="30"/>
    </row>
    <row r="1099" spans="1:25">
      <c r="A1099" s="11">
        <v>28</v>
      </c>
      <c r="B1099" s="10">
        <v>3</v>
      </c>
      <c r="C1099" s="35">
        <v>2004</v>
      </c>
      <c r="D1099" s="9">
        <v>38074</v>
      </c>
      <c r="E1099" s="113">
        <v>1</v>
      </c>
      <c r="F1099" s="113">
        <v>0</v>
      </c>
      <c r="G1099" s="113">
        <v>0</v>
      </c>
      <c r="H1099" s="113">
        <v>2</v>
      </c>
      <c r="I1099" s="113">
        <v>0</v>
      </c>
      <c r="J1099" s="113">
        <v>0</v>
      </c>
      <c r="K1099" s="113">
        <v>0</v>
      </c>
      <c r="L1099" s="113">
        <v>0</v>
      </c>
      <c r="M1099" s="30" t="s">
        <v>21</v>
      </c>
      <c r="N1099">
        <v>45</v>
      </c>
      <c r="O1099" t="s">
        <v>17</v>
      </c>
      <c r="P1099">
        <v>1098</v>
      </c>
      <c r="R1099" s="30"/>
      <c r="S1099" s="30"/>
      <c r="U1099" s="30"/>
      <c r="V1099" s="30"/>
      <c r="X1099" s="30"/>
      <c r="Y1099" s="30"/>
    </row>
    <row r="1100" spans="1:25">
      <c r="A1100" s="11">
        <v>7</v>
      </c>
      <c r="B1100" s="10">
        <v>4</v>
      </c>
      <c r="C1100" s="35">
        <v>2004</v>
      </c>
      <c r="D1100" s="9">
        <v>38084</v>
      </c>
      <c r="E1100" s="113">
        <v>1</v>
      </c>
      <c r="F1100" s="113">
        <v>0</v>
      </c>
      <c r="G1100" s="113">
        <v>0</v>
      </c>
      <c r="H1100" s="113">
        <v>4</v>
      </c>
      <c r="I1100" s="113">
        <v>0</v>
      </c>
      <c r="J1100" s="113">
        <v>0</v>
      </c>
      <c r="K1100" s="113">
        <v>0</v>
      </c>
      <c r="L1100" s="113">
        <v>0</v>
      </c>
      <c r="M1100" s="30" t="s">
        <v>21</v>
      </c>
      <c r="N1100">
        <v>45</v>
      </c>
      <c r="O1100" t="s">
        <v>17</v>
      </c>
      <c r="P1100">
        <v>1099</v>
      </c>
      <c r="R1100" s="30"/>
      <c r="S1100" s="30"/>
      <c r="U1100" s="30"/>
      <c r="V1100" s="30"/>
      <c r="X1100" s="30"/>
      <c r="Y1100" s="30"/>
    </row>
    <row r="1101" spans="1:25">
      <c r="A1101" s="11">
        <v>19</v>
      </c>
      <c r="B1101" s="10">
        <v>5</v>
      </c>
      <c r="C1101" s="35">
        <v>2004</v>
      </c>
      <c r="D1101" s="9">
        <v>38126</v>
      </c>
      <c r="E1101" s="113">
        <v>2</v>
      </c>
      <c r="F1101" s="113">
        <v>0</v>
      </c>
      <c r="G1101" s="113">
        <v>1</v>
      </c>
      <c r="H1101" s="113">
        <v>1</v>
      </c>
      <c r="I1101" s="113">
        <v>0</v>
      </c>
      <c r="J1101" s="113">
        <v>0</v>
      </c>
      <c r="K1101" s="113">
        <v>0</v>
      </c>
      <c r="L1101" s="113">
        <v>0</v>
      </c>
      <c r="M1101" s="30" t="s">
        <v>21</v>
      </c>
      <c r="N1101">
        <v>45</v>
      </c>
      <c r="O1101" t="s">
        <v>17</v>
      </c>
      <c r="P1101">
        <v>1100</v>
      </c>
      <c r="R1101" s="30"/>
      <c r="S1101" s="30"/>
      <c r="U1101" s="30"/>
      <c r="V1101" s="30"/>
      <c r="X1101" s="30"/>
      <c r="Y1101" s="30"/>
    </row>
    <row r="1102" spans="1:25">
      <c r="A1102" s="11">
        <v>30</v>
      </c>
      <c r="B1102" s="10">
        <v>5</v>
      </c>
      <c r="C1102" s="35">
        <v>2004</v>
      </c>
      <c r="D1102" s="9">
        <v>38137</v>
      </c>
      <c r="E1102" s="113">
        <v>3</v>
      </c>
      <c r="F1102" s="113">
        <v>0</v>
      </c>
      <c r="G1102" s="113">
        <v>36</v>
      </c>
      <c r="H1102" s="113">
        <v>30</v>
      </c>
      <c r="I1102" s="113">
        <v>1</v>
      </c>
      <c r="J1102" s="113">
        <v>0</v>
      </c>
      <c r="K1102" s="113">
        <v>0</v>
      </c>
      <c r="L1102" s="113">
        <v>90</v>
      </c>
      <c r="M1102" s="30" t="s">
        <v>21</v>
      </c>
      <c r="N1102">
        <v>45</v>
      </c>
      <c r="O1102" t="s">
        <v>17</v>
      </c>
      <c r="P1102">
        <v>1101</v>
      </c>
      <c r="R1102" s="30"/>
      <c r="S1102" s="30"/>
      <c r="U1102" s="30"/>
      <c r="V1102" s="30"/>
      <c r="X1102" s="30"/>
      <c r="Y1102" s="30"/>
    </row>
    <row r="1103" spans="1:25">
      <c r="A1103" s="11">
        <v>10</v>
      </c>
      <c r="B1103" s="10">
        <v>6</v>
      </c>
      <c r="C1103" s="35">
        <v>2004</v>
      </c>
      <c r="D1103" s="9">
        <v>38148</v>
      </c>
      <c r="E1103" s="113">
        <v>4</v>
      </c>
      <c r="F1103" s="113">
        <v>0</v>
      </c>
      <c r="G1103" s="113">
        <v>6</v>
      </c>
      <c r="H1103" s="113">
        <v>1</v>
      </c>
      <c r="I1103" s="113">
        <v>0</v>
      </c>
      <c r="J1103" s="113">
        <v>0</v>
      </c>
      <c r="K1103" s="113">
        <v>0</v>
      </c>
      <c r="L1103" s="113">
        <v>0</v>
      </c>
      <c r="M1103" s="30" t="s">
        <v>21</v>
      </c>
      <c r="N1103">
        <v>45</v>
      </c>
      <c r="O1103" t="s">
        <v>17</v>
      </c>
      <c r="P1103">
        <v>1102</v>
      </c>
      <c r="R1103" s="30"/>
      <c r="S1103" s="30"/>
      <c r="U1103" s="30"/>
      <c r="V1103" s="30"/>
      <c r="X1103" s="30"/>
      <c r="Y1103" s="30"/>
    </row>
    <row r="1104" spans="1:25">
      <c r="A1104" s="11">
        <v>21</v>
      </c>
      <c r="B1104" s="10">
        <v>6</v>
      </c>
      <c r="C1104" s="35">
        <v>2004</v>
      </c>
      <c r="D1104" s="9">
        <v>38159</v>
      </c>
      <c r="E1104" s="113">
        <v>5</v>
      </c>
      <c r="F1104" s="113">
        <v>0</v>
      </c>
      <c r="G1104" s="113">
        <v>33</v>
      </c>
      <c r="H1104" s="113">
        <v>1</v>
      </c>
      <c r="I1104" s="113">
        <v>1</v>
      </c>
      <c r="J1104" s="113">
        <v>0</v>
      </c>
      <c r="K1104" s="113">
        <v>0</v>
      </c>
      <c r="L1104" s="113">
        <v>1</v>
      </c>
      <c r="M1104" s="30" t="s">
        <v>21</v>
      </c>
      <c r="N1104">
        <v>45</v>
      </c>
      <c r="O1104" t="s">
        <v>17</v>
      </c>
      <c r="P1104">
        <v>1103</v>
      </c>
      <c r="R1104" s="30"/>
      <c r="S1104" s="30"/>
      <c r="U1104" s="30"/>
      <c r="V1104" s="30"/>
      <c r="X1104" s="30"/>
      <c r="Y1104" s="30"/>
    </row>
    <row r="1105" spans="1:25">
      <c r="A1105" s="11">
        <v>30</v>
      </c>
      <c r="B1105" s="10">
        <v>6</v>
      </c>
      <c r="C1105" s="35">
        <v>2004</v>
      </c>
      <c r="D1105" s="9">
        <v>38168</v>
      </c>
      <c r="E1105" s="113">
        <v>4</v>
      </c>
      <c r="F1105" s="113">
        <v>0</v>
      </c>
      <c r="G1105" s="113">
        <v>106</v>
      </c>
      <c r="H1105" s="113">
        <v>6</v>
      </c>
      <c r="I1105" s="113">
        <v>10</v>
      </c>
      <c r="J1105" s="113">
        <v>0</v>
      </c>
      <c r="K1105" s="113">
        <v>0</v>
      </c>
      <c r="L1105" s="113">
        <v>0</v>
      </c>
      <c r="M1105" s="30" t="s">
        <v>21</v>
      </c>
      <c r="N1105">
        <v>45</v>
      </c>
      <c r="O1105" t="s">
        <v>17</v>
      </c>
      <c r="P1105">
        <v>1104</v>
      </c>
      <c r="R1105" s="30"/>
      <c r="S1105" s="30"/>
      <c r="U1105" s="30"/>
      <c r="V1105" s="30"/>
      <c r="X1105" s="30"/>
      <c r="Y1105" s="30"/>
    </row>
    <row r="1106" spans="1:25">
      <c r="A1106" s="11">
        <v>10</v>
      </c>
      <c r="B1106" s="10">
        <v>7</v>
      </c>
      <c r="C1106" s="35">
        <v>2004</v>
      </c>
      <c r="D1106" s="9">
        <v>38178</v>
      </c>
      <c r="E1106" s="113">
        <v>0</v>
      </c>
      <c r="F1106" s="113">
        <v>0</v>
      </c>
      <c r="G1106" s="113">
        <v>21</v>
      </c>
      <c r="H1106" s="113">
        <v>46</v>
      </c>
      <c r="I1106" s="113">
        <v>78</v>
      </c>
      <c r="J1106" s="113">
        <v>1</v>
      </c>
      <c r="K1106" s="113">
        <v>0</v>
      </c>
      <c r="L1106" s="113">
        <v>0</v>
      </c>
      <c r="M1106" s="30" t="s">
        <v>21</v>
      </c>
      <c r="N1106">
        <v>45</v>
      </c>
      <c r="O1106" t="s">
        <v>17</v>
      </c>
      <c r="P1106">
        <v>1105</v>
      </c>
      <c r="R1106" s="30"/>
      <c r="S1106" s="30"/>
      <c r="U1106" s="30"/>
      <c r="V1106" s="30"/>
      <c r="X1106" s="30"/>
      <c r="Y1106" s="30"/>
    </row>
    <row r="1107" spans="1:25">
      <c r="A1107" s="11">
        <v>20</v>
      </c>
      <c r="B1107" s="10">
        <v>7</v>
      </c>
      <c r="C1107" s="35">
        <v>2004</v>
      </c>
      <c r="D1107" s="9">
        <v>38188</v>
      </c>
      <c r="E1107" s="113">
        <v>1</v>
      </c>
      <c r="F1107" s="113">
        <v>0</v>
      </c>
      <c r="G1107" s="113">
        <v>48</v>
      </c>
      <c r="H1107" s="113">
        <v>170</v>
      </c>
      <c r="I1107" s="113">
        <v>8</v>
      </c>
      <c r="J1107" s="113">
        <v>0</v>
      </c>
      <c r="K1107" s="113">
        <v>0</v>
      </c>
      <c r="L1107" s="113">
        <v>0</v>
      </c>
      <c r="M1107" s="30" t="s">
        <v>21</v>
      </c>
      <c r="N1107">
        <v>45</v>
      </c>
      <c r="O1107" t="s">
        <v>17</v>
      </c>
      <c r="P1107">
        <v>1106</v>
      </c>
      <c r="R1107" s="30"/>
      <c r="S1107" s="30"/>
      <c r="U1107" s="30"/>
      <c r="V1107" s="30"/>
      <c r="X1107" s="30"/>
      <c r="Y1107" s="30"/>
    </row>
    <row r="1108" spans="1:25">
      <c r="A1108" s="11">
        <v>29</v>
      </c>
      <c r="B1108" s="10">
        <v>7</v>
      </c>
      <c r="C1108" s="35">
        <v>2004</v>
      </c>
      <c r="D1108" s="9">
        <v>38197</v>
      </c>
      <c r="E1108" s="113">
        <v>1</v>
      </c>
      <c r="F1108" s="113">
        <v>0</v>
      </c>
      <c r="G1108" s="113">
        <v>23</v>
      </c>
      <c r="H1108" s="113">
        <v>40</v>
      </c>
      <c r="I1108" s="113">
        <v>1</v>
      </c>
      <c r="J1108" s="113">
        <v>0</v>
      </c>
      <c r="K1108" s="113">
        <v>0</v>
      </c>
      <c r="L1108" s="113">
        <v>0</v>
      </c>
      <c r="M1108" s="30" t="s">
        <v>21</v>
      </c>
      <c r="N1108">
        <v>45</v>
      </c>
      <c r="O1108" t="s">
        <v>17</v>
      </c>
      <c r="P1108">
        <v>1107</v>
      </c>
      <c r="R1108" s="30"/>
      <c r="S1108" s="30"/>
      <c r="U1108" s="30"/>
      <c r="V1108" s="30"/>
      <c r="X1108" s="30"/>
      <c r="Y1108" s="30"/>
    </row>
    <row r="1109" spans="1:25">
      <c r="A1109" s="11">
        <v>10</v>
      </c>
      <c r="B1109" s="10">
        <v>8</v>
      </c>
      <c r="C1109" s="35">
        <v>2004</v>
      </c>
      <c r="D1109" s="9">
        <v>38209</v>
      </c>
      <c r="E1109" s="99" t="s">
        <v>18</v>
      </c>
      <c r="F1109" s="99" t="s">
        <v>18</v>
      </c>
      <c r="G1109" s="99" t="s">
        <v>18</v>
      </c>
      <c r="H1109" s="99" t="s">
        <v>18</v>
      </c>
      <c r="I1109" s="99" t="s">
        <v>18</v>
      </c>
      <c r="J1109" s="99" t="s">
        <v>18</v>
      </c>
      <c r="K1109" s="99" t="s">
        <v>18</v>
      </c>
      <c r="L1109" s="99" t="s">
        <v>18</v>
      </c>
      <c r="M1109" s="30" t="s">
        <v>21</v>
      </c>
      <c r="N1109">
        <v>45</v>
      </c>
      <c r="O1109" t="s">
        <v>17</v>
      </c>
      <c r="P1109">
        <v>1108</v>
      </c>
      <c r="R1109" s="30"/>
      <c r="S1109" s="30"/>
      <c r="U1109" s="30"/>
      <c r="V1109" s="30"/>
      <c r="X1109" s="30"/>
      <c r="Y1109" s="30"/>
    </row>
    <row r="1110" spans="1:25">
      <c r="A1110" s="10">
        <v>19</v>
      </c>
      <c r="B1110" s="10">
        <v>8</v>
      </c>
      <c r="C1110" s="35">
        <v>2004</v>
      </c>
      <c r="D1110" s="9">
        <v>38218</v>
      </c>
      <c r="E1110" s="99" t="s">
        <v>18</v>
      </c>
      <c r="F1110" s="99" t="s">
        <v>18</v>
      </c>
      <c r="G1110" s="99" t="s">
        <v>18</v>
      </c>
      <c r="H1110" s="99" t="s">
        <v>18</v>
      </c>
      <c r="I1110" s="99" t="s">
        <v>18</v>
      </c>
      <c r="J1110" s="99" t="s">
        <v>18</v>
      </c>
      <c r="K1110" s="99" t="s">
        <v>18</v>
      </c>
      <c r="L1110" s="99" t="s">
        <v>18</v>
      </c>
      <c r="M1110" s="30" t="s">
        <v>21</v>
      </c>
      <c r="N1110">
        <v>45</v>
      </c>
      <c r="O1110" t="s">
        <v>17</v>
      </c>
      <c r="P1110">
        <v>1109</v>
      </c>
      <c r="R1110" s="30"/>
      <c r="S1110" s="30"/>
      <c r="U1110" s="30"/>
      <c r="V1110" s="30"/>
      <c r="X1110" s="30"/>
      <c r="Y1110" s="30"/>
    </row>
    <row r="1111" spans="1:25">
      <c r="A1111" s="10">
        <v>31</v>
      </c>
      <c r="B1111" s="36">
        <v>8</v>
      </c>
      <c r="C1111" s="35">
        <v>2004</v>
      </c>
      <c r="D1111" s="9">
        <v>38230</v>
      </c>
      <c r="E1111" s="113">
        <v>0</v>
      </c>
      <c r="F1111" s="113">
        <v>0</v>
      </c>
      <c r="G1111" s="113">
        <v>3</v>
      </c>
      <c r="H1111" s="113">
        <v>14</v>
      </c>
      <c r="I1111" s="113">
        <v>0</v>
      </c>
      <c r="J1111" s="113">
        <v>0</v>
      </c>
      <c r="K1111" s="113">
        <v>0</v>
      </c>
      <c r="L1111" s="113">
        <v>0</v>
      </c>
      <c r="M1111" s="30" t="s">
        <v>21</v>
      </c>
      <c r="N1111">
        <v>45</v>
      </c>
      <c r="O1111" t="s">
        <v>17</v>
      </c>
      <c r="P1111">
        <v>1110</v>
      </c>
      <c r="R1111" s="30"/>
      <c r="S1111" s="30"/>
      <c r="U1111" s="30"/>
      <c r="V1111" s="30"/>
      <c r="X1111" s="30"/>
      <c r="Y1111" s="30"/>
    </row>
    <row r="1112" spans="1:25">
      <c r="A1112" s="10">
        <v>9</v>
      </c>
      <c r="B1112" s="36">
        <v>9</v>
      </c>
      <c r="C1112" s="35">
        <v>2004</v>
      </c>
      <c r="D1112" s="9">
        <v>38239</v>
      </c>
      <c r="E1112" s="113">
        <v>0</v>
      </c>
      <c r="F1112" s="113">
        <v>0</v>
      </c>
      <c r="G1112" s="113">
        <v>0</v>
      </c>
      <c r="H1112" s="113">
        <v>12</v>
      </c>
      <c r="I1112" s="113">
        <v>0</v>
      </c>
      <c r="J1112" s="113">
        <v>0</v>
      </c>
      <c r="K1112" s="113">
        <v>0</v>
      </c>
      <c r="L1112" s="113">
        <v>0</v>
      </c>
      <c r="M1112" s="30" t="s">
        <v>21</v>
      </c>
      <c r="N1112">
        <v>45</v>
      </c>
      <c r="O1112" t="s">
        <v>17</v>
      </c>
      <c r="P1112">
        <v>1111</v>
      </c>
      <c r="R1112" s="30"/>
      <c r="S1112" s="30"/>
      <c r="U1112" s="30"/>
      <c r="V1112" s="30"/>
      <c r="X1112" s="30"/>
      <c r="Y1112" s="30"/>
    </row>
    <row r="1113" spans="1:25">
      <c r="A1113" s="10">
        <v>20</v>
      </c>
      <c r="B1113" s="36">
        <v>9</v>
      </c>
      <c r="C1113" s="35">
        <v>2004</v>
      </c>
      <c r="D1113" s="9">
        <v>38250</v>
      </c>
      <c r="E1113" s="113">
        <v>0</v>
      </c>
      <c r="F1113" s="113">
        <v>0</v>
      </c>
      <c r="G1113" s="113">
        <v>3</v>
      </c>
      <c r="H1113" s="113">
        <v>28</v>
      </c>
      <c r="I1113" s="113">
        <v>0</v>
      </c>
      <c r="J1113" s="113">
        <v>0</v>
      </c>
      <c r="K1113" s="113">
        <v>0</v>
      </c>
      <c r="L1113" s="113">
        <v>0</v>
      </c>
      <c r="M1113" s="30" t="s">
        <v>21</v>
      </c>
      <c r="N1113">
        <v>45</v>
      </c>
      <c r="O1113" t="s">
        <v>17</v>
      </c>
      <c r="P1113">
        <v>1112</v>
      </c>
      <c r="R1113" s="30"/>
      <c r="S1113" s="30"/>
      <c r="U1113" s="30"/>
      <c r="V1113" s="30"/>
      <c r="X1113" s="30"/>
      <c r="Y1113" s="30"/>
    </row>
    <row r="1114" spans="1:25">
      <c r="A1114" s="10">
        <v>30</v>
      </c>
      <c r="B1114" s="36">
        <v>9</v>
      </c>
      <c r="C1114" s="35">
        <v>2004</v>
      </c>
      <c r="D1114" s="9">
        <v>38260</v>
      </c>
      <c r="E1114" s="113">
        <v>0</v>
      </c>
      <c r="F1114" s="113">
        <v>0</v>
      </c>
      <c r="G1114" s="113">
        <v>0</v>
      </c>
      <c r="H1114" s="113">
        <v>3</v>
      </c>
      <c r="I1114" s="113">
        <v>0</v>
      </c>
      <c r="J1114" s="113">
        <v>0</v>
      </c>
      <c r="K1114" s="113">
        <v>0</v>
      </c>
      <c r="L1114" s="113">
        <v>0</v>
      </c>
      <c r="M1114" s="30" t="s">
        <v>21</v>
      </c>
      <c r="N1114">
        <v>45</v>
      </c>
      <c r="O1114" t="s">
        <v>17</v>
      </c>
      <c r="P1114">
        <v>1113</v>
      </c>
      <c r="R1114" s="30"/>
      <c r="S1114" s="30"/>
      <c r="U1114" s="30"/>
      <c r="V1114" s="30"/>
      <c r="X1114" s="30"/>
      <c r="Y1114" s="30"/>
    </row>
    <row r="1115" spans="1:25">
      <c r="A1115" s="10">
        <v>9</v>
      </c>
      <c r="B1115" s="36">
        <v>10</v>
      </c>
      <c r="C1115" s="35">
        <v>2004</v>
      </c>
      <c r="D1115" s="9">
        <v>38269</v>
      </c>
      <c r="E1115" s="113">
        <v>0</v>
      </c>
      <c r="F1115" s="113">
        <v>0</v>
      </c>
      <c r="G1115" s="113">
        <v>1</v>
      </c>
      <c r="H1115" s="113">
        <v>3</v>
      </c>
      <c r="I1115" s="113">
        <v>0</v>
      </c>
      <c r="J1115" s="113">
        <v>0</v>
      </c>
      <c r="K1115" s="113">
        <v>0</v>
      </c>
      <c r="L1115" s="113">
        <v>0</v>
      </c>
      <c r="M1115" s="30" t="s">
        <v>21</v>
      </c>
      <c r="N1115">
        <v>45</v>
      </c>
      <c r="O1115" t="s">
        <v>17</v>
      </c>
      <c r="P1115">
        <v>1114</v>
      </c>
      <c r="R1115" s="30"/>
      <c r="S1115" s="30"/>
      <c r="U1115" s="30"/>
      <c r="V1115" s="30"/>
      <c r="X1115" s="30"/>
      <c r="Y1115" s="30"/>
    </row>
    <row r="1116" spans="1:25">
      <c r="A1116" s="10">
        <v>20</v>
      </c>
      <c r="B1116" s="36">
        <v>10</v>
      </c>
      <c r="C1116" s="35">
        <v>2004</v>
      </c>
      <c r="D1116" s="9">
        <v>38280</v>
      </c>
      <c r="E1116" s="113">
        <v>0</v>
      </c>
      <c r="F1116" s="113">
        <v>0</v>
      </c>
      <c r="G1116" s="113">
        <v>1</v>
      </c>
      <c r="H1116" s="113">
        <v>4</v>
      </c>
      <c r="I1116" s="113">
        <v>0</v>
      </c>
      <c r="J1116" s="113">
        <v>0</v>
      </c>
      <c r="K1116" s="113">
        <v>0</v>
      </c>
      <c r="L1116" s="113">
        <v>0</v>
      </c>
      <c r="M1116" s="30" t="s">
        <v>21</v>
      </c>
      <c r="N1116">
        <v>45</v>
      </c>
      <c r="O1116" t="s">
        <v>17</v>
      </c>
      <c r="P1116">
        <v>1115</v>
      </c>
      <c r="R1116" s="30"/>
      <c r="S1116" s="30"/>
      <c r="U1116" s="30"/>
      <c r="V1116" s="30"/>
      <c r="X1116" s="30"/>
      <c r="Y1116" s="30"/>
    </row>
    <row r="1117" spans="1:25">
      <c r="A1117" s="10">
        <v>30</v>
      </c>
      <c r="B1117" s="37">
        <v>10</v>
      </c>
      <c r="C1117" s="5">
        <v>2004</v>
      </c>
      <c r="D1117" s="9">
        <v>38290</v>
      </c>
      <c r="E1117" s="113">
        <v>0</v>
      </c>
      <c r="F1117" s="113">
        <v>0</v>
      </c>
      <c r="G1117" s="113">
        <v>0</v>
      </c>
      <c r="H1117" s="113">
        <v>2</v>
      </c>
      <c r="I1117" s="113">
        <v>0</v>
      </c>
      <c r="J1117" s="113">
        <v>0</v>
      </c>
      <c r="K1117" s="113">
        <v>0</v>
      </c>
      <c r="L1117" s="113">
        <v>0</v>
      </c>
      <c r="M1117" s="30" t="s">
        <v>21</v>
      </c>
      <c r="N1117">
        <v>45</v>
      </c>
      <c r="O1117" t="s">
        <v>17</v>
      </c>
      <c r="P1117">
        <v>1116</v>
      </c>
      <c r="R1117" s="30"/>
      <c r="S1117" s="30"/>
      <c r="U1117" s="30"/>
      <c r="V1117" s="30"/>
      <c r="X1117" s="30"/>
      <c r="Y1117" s="30"/>
    </row>
    <row r="1118" spans="1:25">
      <c r="A1118" s="10">
        <v>11</v>
      </c>
      <c r="B1118" s="37">
        <v>11</v>
      </c>
      <c r="C1118" s="5">
        <v>2004</v>
      </c>
      <c r="D1118" s="9">
        <v>38302</v>
      </c>
      <c r="E1118" s="113">
        <v>0</v>
      </c>
      <c r="F1118" s="113">
        <v>0</v>
      </c>
      <c r="G1118" s="113">
        <v>1</v>
      </c>
      <c r="H1118" s="113">
        <v>1</v>
      </c>
      <c r="I1118" s="113">
        <v>0</v>
      </c>
      <c r="J1118" s="113">
        <v>0</v>
      </c>
      <c r="K1118" s="113">
        <v>0</v>
      </c>
      <c r="L1118" s="113">
        <v>0</v>
      </c>
      <c r="M1118" s="30" t="s">
        <v>21</v>
      </c>
      <c r="N1118">
        <v>45</v>
      </c>
      <c r="O1118" t="s">
        <v>17</v>
      </c>
      <c r="P1118">
        <v>1117</v>
      </c>
      <c r="R1118" s="30"/>
      <c r="S1118" s="30"/>
      <c r="U1118" s="30"/>
      <c r="V1118" s="30"/>
      <c r="X1118" s="30"/>
      <c r="Y1118" s="30"/>
    </row>
    <row r="1119" spans="1:25">
      <c r="A1119" s="10">
        <v>5</v>
      </c>
      <c r="B1119" s="37">
        <v>4</v>
      </c>
      <c r="C1119" s="5">
        <v>2005</v>
      </c>
      <c r="D1119" s="9">
        <v>38447</v>
      </c>
      <c r="E1119" s="103">
        <v>3</v>
      </c>
      <c r="F1119" s="103">
        <v>0</v>
      </c>
      <c r="G1119" s="103">
        <v>0</v>
      </c>
      <c r="H1119" s="103">
        <v>1</v>
      </c>
      <c r="I1119" s="103">
        <v>0</v>
      </c>
      <c r="J1119" s="103">
        <v>1</v>
      </c>
      <c r="K1119" s="103">
        <v>0</v>
      </c>
      <c r="L1119" s="103">
        <v>0</v>
      </c>
      <c r="M1119" s="30" t="s">
        <v>21</v>
      </c>
      <c r="N1119">
        <v>45</v>
      </c>
      <c r="O1119" t="s">
        <v>17</v>
      </c>
      <c r="P1119">
        <v>1118</v>
      </c>
      <c r="R1119" s="30"/>
      <c r="S1119" s="30"/>
      <c r="U1119" s="30"/>
      <c r="V1119" s="30"/>
      <c r="X1119" s="30"/>
      <c r="Y1119" s="30"/>
    </row>
    <row r="1120" spans="1:25">
      <c r="A1120" s="10">
        <v>1</v>
      </c>
      <c r="B1120" s="37">
        <v>6</v>
      </c>
      <c r="C1120" s="5">
        <v>2005</v>
      </c>
      <c r="D1120" s="9">
        <v>38504</v>
      </c>
      <c r="E1120" s="103">
        <v>2</v>
      </c>
      <c r="F1120" s="115">
        <v>1</v>
      </c>
      <c r="G1120" s="103">
        <v>3</v>
      </c>
      <c r="H1120" s="103">
        <v>0</v>
      </c>
      <c r="I1120" s="103">
        <v>0</v>
      </c>
      <c r="J1120" s="103">
        <v>0</v>
      </c>
      <c r="K1120" s="103">
        <v>0</v>
      </c>
      <c r="L1120" s="103">
        <v>0</v>
      </c>
      <c r="M1120" s="30" t="s">
        <v>21</v>
      </c>
      <c r="N1120">
        <v>45</v>
      </c>
      <c r="O1120" t="s">
        <v>17</v>
      </c>
      <c r="P1120">
        <v>1119</v>
      </c>
      <c r="R1120" s="30"/>
      <c r="S1120" s="30"/>
      <c r="U1120" s="30"/>
      <c r="V1120" s="30"/>
      <c r="X1120" s="30"/>
      <c r="Y1120" s="30"/>
    </row>
    <row r="1121" spans="1:25">
      <c r="A1121" s="1">
        <v>11</v>
      </c>
      <c r="B1121" s="37">
        <v>6</v>
      </c>
      <c r="C1121" s="5">
        <v>2005</v>
      </c>
      <c r="D1121" s="9">
        <v>38514</v>
      </c>
      <c r="E1121" s="103">
        <v>2</v>
      </c>
      <c r="F1121" s="103">
        <v>0</v>
      </c>
      <c r="G1121" s="103">
        <v>3</v>
      </c>
      <c r="H1121" s="103">
        <v>0</v>
      </c>
      <c r="I1121" s="103">
        <v>1</v>
      </c>
      <c r="J1121" s="103">
        <v>1</v>
      </c>
      <c r="K1121" s="103">
        <v>1</v>
      </c>
      <c r="L1121" s="103">
        <v>0</v>
      </c>
      <c r="M1121" s="30" t="s">
        <v>21</v>
      </c>
      <c r="N1121">
        <v>45</v>
      </c>
      <c r="O1121" t="s">
        <v>17</v>
      </c>
      <c r="P1121">
        <v>1120</v>
      </c>
      <c r="R1121" s="30"/>
      <c r="S1121" s="30"/>
      <c r="U1121" s="30"/>
      <c r="V1121" s="30"/>
      <c r="X1121" s="30"/>
      <c r="Y1121" s="30"/>
    </row>
    <row r="1122" spans="1:25">
      <c r="A1122" s="10">
        <v>20</v>
      </c>
      <c r="B1122" s="37">
        <v>6</v>
      </c>
      <c r="C1122" s="5">
        <v>2005</v>
      </c>
      <c r="D1122" s="9">
        <v>38523</v>
      </c>
      <c r="E1122" s="103">
        <v>2</v>
      </c>
      <c r="F1122" s="103">
        <v>0</v>
      </c>
      <c r="G1122" s="103">
        <v>3</v>
      </c>
      <c r="H1122" s="103">
        <v>21</v>
      </c>
      <c r="I1122" s="103">
        <v>24</v>
      </c>
      <c r="J1122" s="103">
        <v>0</v>
      </c>
      <c r="K1122" s="103">
        <v>0</v>
      </c>
      <c r="L1122" s="103">
        <v>0</v>
      </c>
      <c r="M1122" s="30" t="s">
        <v>21</v>
      </c>
      <c r="N1122">
        <v>45</v>
      </c>
      <c r="O1122" t="s">
        <v>17</v>
      </c>
      <c r="P1122">
        <v>1121</v>
      </c>
      <c r="R1122" s="30"/>
      <c r="S1122" s="30"/>
      <c r="U1122" s="30"/>
      <c r="V1122" s="30"/>
      <c r="X1122" s="30"/>
      <c r="Y1122" s="30"/>
    </row>
    <row r="1123" spans="1:25">
      <c r="A1123" s="10">
        <v>30</v>
      </c>
      <c r="B1123" s="37">
        <v>6</v>
      </c>
      <c r="C1123" s="5">
        <v>2005</v>
      </c>
      <c r="D1123" s="9">
        <v>38533</v>
      </c>
      <c r="E1123" s="103">
        <v>1</v>
      </c>
      <c r="F1123" s="103">
        <v>0</v>
      </c>
      <c r="G1123" s="103">
        <v>6</v>
      </c>
      <c r="H1123" s="103">
        <v>51</v>
      </c>
      <c r="I1123" s="103">
        <v>21</v>
      </c>
      <c r="J1123" s="103">
        <v>18</v>
      </c>
      <c r="K1123" s="103">
        <v>0</v>
      </c>
      <c r="L1123" s="103">
        <v>0</v>
      </c>
      <c r="M1123" s="30" t="s">
        <v>21</v>
      </c>
      <c r="N1123">
        <v>45</v>
      </c>
      <c r="O1123" t="s">
        <v>17</v>
      </c>
      <c r="P1123">
        <v>1122</v>
      </c>
      <c r="R1123" s="30"/>
      <c r="S1123" s="30"/>
      <c r="U1123" s="30"/>
      <c r="V1123" s="30"/>
      <c r="X1123" s="30"/>
      <c r="Y1123" s="30"/>
    </row>
    <row r="1124" spans="1:25">
      <c r="A1124" s="10">
        <v>10</v>
      </c>
      <c r="B1124" s="37">
        <v>7</v>
      </c>
      <c r="C1124" s="5">
        <v>2005</v>
      </c>
      <c r="D1124" s="9">
        <v>38543</v>
      </c>
      <c r="E1124" s="103">
        <v>1</v>
      </c>
      <c r="F1124" s="103">
        <v>0</v>
      </c>
      <c r="G1124" s="103">
        <v>1</v>
      </c>
      <c r="H1124" s="103">
        <v>270</v>
      </c>
      <c r="I1124" s="103">
        <v>180</v>
      </c>
      <c r="J1124" s="103">
        <v>0</v>
      </c>
      <c r="K1124" s="103">
        <v>0</v>
      </c>
      <c r="L1124" s="103">
        <v>0</v>
      </c>
      <c r="M1124" s="30" t="s">
        <v>21</v>
      </c>
      <c r="N1124">
        <v>45</v>
      </c>
      <c r="O1124" t="s">
        <v>17</v>
      </c>
      <c r="P1124">
        <v>1123</v>
      </c>
      <c r="R1124" s="30"/>
      <c r="S1124" s="30"/>
      <c r="U1124" s="30"/>
      <c r="V1124" s="30"/>
      <c r="X1124" s="30"/>
      <c r="Y1124" s="30"/>
    </row>
    <row r="1125" spans="1:25">
      <c r="A1125" s="10">
        <v>21</v>
      </c>
      <c r="B1125" s="37">
        <v>7</v>
      </c>
      <c r="C1125" s="5">
        <v>2005</v>
      </c>
      <c r="D1125" s="9">
        <v>38554</v>
      </c>
      <c r="E1125" s="103">
        <v>0</v>
      </c>
      <c r="F1125" s="103">
        <v>0</v>
      </c>
      <c r="G1125" s="103">
        <v>0</v>
      </c>
      <c r="H1125" s="103">
        <v>192</v>
      </c>
      <c r="I1125" s="103">
        <v>30</v>
      </c>
      <c r="J1125" s="103">
        <v>0</v>
      </c>
      <c r="K1125" s="103">
        <v>0</v>
      </c>
      <c r="L1125" s="103">
        <v>0</v>
      </c>
      <c r="M1125" s="30" t="s">
        <v>21</v>
      </c>
      <c r="N1125">
        <v>45</v>
      </c>
      <c r="O1125" t="s">
        <v>17</v>
      </c>
      <c r="P1125">
        <v>1124</v>
      </c>
      <c r="R1125" s="30"/>
      <c r="S1125" s="30"/>
      <c r="U1125" s="30"/>
      <c r="V1125" s="30"/>
      <c r="X1125" s="30"/>
      <c r="Y1125" s="30"/>
    </row>
    <row r="1126" spans="1:25">
      <c r="A1126" s="10">
        <v>31</v>
      </c>
      <c r="B1126" s="37">
        <v>7</v>
      </c>
      <c r="C1126" s="5">
        <v>2005</v>
      </c>
      <c r="D1126" s="9">
        <v>38564</v>
      </c>
      <c r="E1126" s="103">
        <v>0</v>
      </c>
      <c r="F1126" s="103">
        <v>0</v>
      </c>
      <c r="G1126" s="103">
        <v>0</v>
      </c>
      <c r="H1126" s="103">
        <v>315</v>
      </c>
      <c r="I1126" s="103">
        <v>30</v>
      </c>
      <c r="J1126" s="103">
        <v>0</v>
      </c>
      <c r="K1126" s="103">
        <v>0</v>
      </c>
      <c r="L1126" s="103">
        <v>0</v>
      </c>
      <c r="M1126" s="30" t="s">
        <v>21</v>
      </c>
      <c r="N1126">
        <v>45</v>
      </c>
      <c r="O1126" t="s">
        <v>17</v>
      </c>
      <c r="P1126">
        <v>1125</v>
      </c>
      <c r="R1126" s="30"/>
      <c r="S1126" s="30"/>
      <c r="U1126" s="30"/>
      <c r="V1126" s="30"/>
      <c r="X1126" s="30"/>
      <c r="Y1126" s="30"/>
    </row>
    <row r="1127" spans="1:25">
      <c r="A1127" s="10">
        <v>9</v>
      </c>
      <c r="B1127" s="37">
        <v>8</v>
      </c>
      <c r="C1127" s="5">
        <v>2005</v>
      </c>
      <c r="D1127" s="9">
        <v>38573</v>
      </c>
      <c r="E1127" s="103">
        <v>0</v>
      </c>
      <c r="F1127" s="103">
        <v>0</v>
      </c>
      <c r="G1127" s="103">
        <v>1</v>
      </c>
      <c r="H1127" s="103">
        <v>255</v>
      </c>
      <c r="I1127" s="103">
        <v>5</v>
      </c>
      <c r="J1127" s="103">
        <v>0</v>
      </c>
      <c r="K1127" s="103">
        <v>0</v>
      </c>
      <c r="L1127" s="103">
        <v>0</v>
      </c>
      <c r="M1127" s="30" t="s">
        <v>21</v>
      </c>
      <c r="N1127">
        <v>45</v>
      </c>
      <c r="O1127" t="s">
        <v>17</v>
      </c>
      <c r="P1127">
        <v>1126</v>
      </c>
      <c r="R1127" s="30"/>
      <c r="S1127" s="30"/>
      <c r="U1127" s="30"/>
      <c r="V1127" s="30"/>
      <c r="X1127" s="30"/>
      <c r="Y1127" s="30"/>
    </row>
    <row r="1128" spans="1:25">
      <c r="A1128" s="10">
        <v>20</v>
      </c>
      <c r="B1128" s="37">
        <v>8</v>
      </c>
      <c r="C1128" s="5">
        <v>2005</v>
      </c>
      <c r="D1128" s="9">
        <v>38584</v>
      </c>
      <c r="E1128" s="103">
        <v>0</v>
      </c>
      <c r="F1128" s="103">
        <v>0</v>
      </c>
      <c r="G1128" s="103">
        <v>0</v>
      </c>
      <c r="H1128" s="103">
        <v>141</v>
      </c>
      <c r="I1128" s="103">
        <v>3</v>
      </c>
      <c r="J1128" s="103">
        <v>0</v>
      </c>
      <c r="K1128" s="103">
        <v>0</v>
      </c>
      <c r="L1128" s="103">
        <v>0</v>
      </c>
      <c r="M1128" s="30" t="s">
        <v>21</v>
      </c>
      <c r="N1128">
        <v>45</v>
      </c>
      <c r="O1128" t="s">
        <v>17</v>
      </c>
      <c r="P1128">
        <v>1127</v>
      </c>
      <c r="R1128" s="30"/>
      <c r="S1128" s="30"/>
      <c r="U1128" s="30"/>
      <c r="V1128" s="30"/>
      <c r="X1128" s="30"/>
      <c r="Y1128" s="30"/>
    </row>
    <row r="1129" spans="1:25">
      <c r="A1129" s="10">
        <v>31</v>
      </c>
      <c r="B1129" s="37">
        <v>8</v>
      </c>
      <c r="C1129" s="5">
        <v>2005</v>
      </c>
      <c r="D1129" s="9">
        <v>38595</v>
      </c>
      <c r="E1129" s="103">
        <v>0</v>
      </c>
      <c r="F1129" s="103">
        <v>0</v>
      </c>
      <c r="G1129" s="103">
        <v>0</v>
      </c>
      <c r="H1129" s="103">
        <v>72</v>
      </c>
      <c r="I1129" s="103">
        <v>0</v>
      </c>
      <c r="J1129" s="103">
        <v>0</v>
      </c>
      <c r="K1129" s="103">
        <v>0</v>
      </c>
      <c r="L1129" s="103">
        <v>0</v>
      </c>
      <c r="M1129" s="30" t="s">
        <v>21</v>
      </c>
      <c r="N1129">
        <v>45</v>
      </c>
      <c r="O1129" t="s">
        <v>17</v>
      </c>
      <c r="P1129">
        <v>1128</v>
      </c>
      <c r="R1129" s="30"/>
      <c r="S1129" s="30"/>
      <c r="U1129" s="30"/>
      <c r="V1129" s="30"/>
      <c r="X1129" s="30"/>
      <c r="Y1129" s="30"/>
    </row>
    <row r="1130" spans="1:25">
      <c r="A1130" s="10">
        <v>10</v>
      </c>
      <c r="B1130" s="37">
        <v>9</v>
      </c>
      <c r="C1130" s="5">
        <v>2005</v>
      </c>
      <c r="D1130" s="9">
        <v>38605</v>
      </c>
      <c r="E1130" s="102" t="s">
        <v>18</v>
      </c>
      <c r="F1130" s="102" t="s">
        <v>18</v>
      </c>
      <c r="G1130" s="102" t="s">
        <v>18</v>
      </c>
      <c r="H1130" s="102" t="s">
        <v>18</v>
      </c>
      <c r="I1130" s="102" t="s">
        <v>18</v>
      </c>
      <c r="J1130" s="102" t="s">
        <v>18</v>
      </c>
      <c r="K1130" s="102" t="s">
        <v>18</v>
      </c>
      <c r="L1130" s="102" t="s">
        <v>18</v>
      </c>
      <c r="M1130" s="30" t="s">
        <v>21</v>
      </c>
      <c r="N1130">
        <v>45</v>
      </c>
      <c r="O1130" t="s">
        <v>17</v>
      </c>
      <c r="P1130">
        <v>1129</v>
      </c>
      <c r="R1130" s="30"/>
      <c r="S1130" s="30"/>
      <c r="U1130" s="30"/>
      <c r="V1130" s="30"/>
      <c r="X1130" s="30"/>
      <c r="Y1130" s="30"/>
    </row>
    <row r="1131" spans="1:25">
      <c r="A1131" s="10">
        <v>20</v>
      </c>
      <c r="B1131" s="37">
        <v>9</v>
      </c>
      <c r="C1131" s="5">
        <v>2005</v>
      </c>
      <c r="D1131" s="9">
        <v>38615</v>
      </c>
      <c r="E1131" s="103">
        <v>0</v>
      </c>
      <c r="F1131" s="103">
        <v>1</v>
      </c>
      <c r="G1131" s="103">
        <v>4</v>
      </c>
      <c r="H1131" s="103">
        <v>60</v>
      </c>
      <c r="I1131" s="103">
        <v>0</v>
      </c>
      <c r="J1131" s="103">
        <v>0</v>
      </c>
      <c r="K1131" s="103">
        <v>0</v>
      </c>
      <c r="L1131" s="103">
        <v>0</v>
      </c>
      <c r="M1131" s="30" t="s">
        <v>21</v>
      </c>
      <c r="N1131">
        <v>45</v>
      </c>
      <c r="O1131" t="s">
        <v>17</v>
      </c>
      <c r="P1131">
        <v>1130</v>
      </c>
      <c r="R1131" s="30"/>
      <c r="S1131" s="30"/>
      <c r="U1131" s="30"/>
      <c r="V1131" s="30"/>
      <c r="X1131" s="30"/>
      <c r="Y1131" s="30"/>
    </row>
    <row r="1132" spans="1:25">
      <c r="A1132" s="10">
        <v>1</v>
      </c>
      <c r="B1132" s="37">
        <v>10</v>
      </c>
      <c r="C1132" s="5">
        <v>2005</v>
      </c>
      <c r="D1132" s="9">
        <v>38626</v>
      </c>
      <c r="E1132" s="103">
        <v>0</v>
      </c>
      <c r="F1132" s="103">
        <v>0</v>
      </c>
      <c r="G1132" s="103">
        <v>0</v>
      </c>
      <c r="H1132" s="103">
        <v>32</v>
      </c>
      <c r="I1132" s="103">
        <v>0</v>
      </c>
      <c r="J1132" s="103">
        <v>0</v>
      </c>
      <c r="K1132" s="103">
        <v>0</v>
      </c>
      <c r="L1132" s="103">
        <v>0</v>
      </c>
      <c r="M1132" s="30" t="s">
        <v>21</v>
      </c>
      <c r="N1132">
        <v>45</v>
      </c>
      <c r="O1132" t="s">
        <v>17</v>
      </c>
      <c r="P1132">
        <v>1131</v>
      </c>
      <c r="R1132" s="30"/>
      <c r="S1132" s="30"/>
      <c r="U1132" s="30"/>
      <c r="V1132" s="30"/>
      <c r="X1132" s="30"/>
      <c r="Y1132" s="30"/>
    </row>
    <row r="1133" spans="1:25">
      <c r="A1133" s="10">
        <v>11</v>
      </c>
      <c r="B1133" s="37">
        <v>10</v>
      </c>
      <c r="C1133" s="5">
        <v>2005</v>
      </c>
      <c r="D1133" s="9">
        <v>38636</v>
      </c>
      <c r="E1133" s="103">
        <v>0</v>
      </c>
      <c r="F1133" s="103">
        <v>0</v>
      </c>
      <c r="G1133" s="103">
        <v>1</v>
      </c>
      <c r="H1133" s="103">
        <v>31</v>
      </c>
      <c r="I1133" s="103">
        <v>0</v>
      </c>
      <c r="J1133" s="103">
        <v>0</v>
      </c>
      <c r="K1133" s="103">
        <v>0</v>
      </c>
      <c r="L1133" s="103">
        <v>0</v>
      </c>
      <c r="M1133" s="30" t="s">
        <v>21</v>
      </c>
      <c r="N1133">
        <v>45</v>
      </c>
      <c r="O1133" t="s">
        <v>17</v>
      </c>
      <c r="P1133">
        <v>1132</v>
      </c>
      <c r="R1133" s="30"/>
      <c r="S1133" s="30"/>
      <c r="U1133" s="30"/>
      <c r="V1133" s="30"/>
      <c r="X1133" s="30"/>
      <c r="Y1133" s="30"/>
    </row>
    <row r="1134" spans="1:25">
      <c r="A1134" s="10">
        <v>20</v>
      </c>
      <c r="B1134" s="37">
        <v>10</v>
      </c>
      <c r="C1134" s="5">
        <v>2005</v>
      </c>
      <c r="D1134" s="9">
        <v>38645</v>
      </c>
      <c r="E1134" s="103">
        <v>0</v>
      </c>
      <c r="F1134" s="103">
        <v>1</v>
      </c>
      <c r="G1134" s="103">
        <v>0</v>
      </c>
      <c r="H1134" s="103">
        <v>12</v>
      </c>
      <c r="I1134" s="103">
        <v>0</v>
      </c>
      <c r="J1134" s="103">
        <v>0</v>
      </c>
      <c r="K1134" s="103">
        <v>0</v>
      </c>
      <c r="L1134" s="103">
        <v>0</v>
      </c>
      <c r="M1134" s="30" t="s">
        <v>21</v>
      </c>
      <c r="N1134">
        <v>45</v>
      </c>
      <c r="O1134" t="s">
        <v>17</v>
      </c>
      <c r="P1134">
        <v>1133</v>
      </c>
      <c r="R1134" s="30"/>
      <c r="S1134" s="30"/>
      <c r="U1134" s="30"/>
      <c r="V1134" s="30"/>
      <c r="X1134" s="30"/>
      <c r="Y1134" s="30"/>
    </row>
    <row r="1135" spans="1:25">
      <c r="A1135" s="10">
        <v>31</v>
      </c>
      <c r="B1135" s="37">
        <v>10</v>
      </c>
      <c r="C1135" s="5">
        <v>2005</v>
      </c>
      <c r="D1135" s="9">
        <v>38656</v>
      </c>
      <c r="E1135" s="103">
        <v>1</v>
      </c>
      <c r="F1135" s="103">
        <v>1</v>
      </c>
      <c r="G1135" s="103">
        <v>2</v>
      </c>
      <c r="H1135" s="103">
        <v>17</v>
      </c>
      <c r="I1135" s="103">
        <v>0</v>
      </c>
      <c r="J1135" s="103">
        <v>0</v>
      </c>
      <c r="K1135" s="103">
        <v>0</v>
      </c>
      <c r="L1135" s="103">
        <v>0</v>
      </c>
      <c r="M1135" s="30" t="s">
        <v>21</v>
      </c>
      <c r="N1135">
        <v>45</v>
      </c>
      <c r="O1135" t="s">
        <v>17</v>
      </c>
      <c r="P1135">
        <v>1134</v>
      </c>
      <c r="R1135" s="30"/>
      <c r="S1135" s="30"/>
      <c r="U1135" s="30"/>
      <c r="V1135" s="30"/>
      <c r="X1135" s="30"/>
      <c r="Y1135" s="30"/>
    </row>
    <row r="1136" spans="1:25">
      <c r="A1136" s="10">
        <v>9</v>
      </c>
      <c r="B1136" s="37">
        <v>11</v>
      </c>
      <c r="C1136" s="5">
        <v>2005</v>
      </c>
      <c r="D1136" s="9">
        <v>38665</v>
      </c>
      <c r="E1136" s="103">
        <v>1</v>
      </c>
      <c r="F1136" s="103">
        <v>1</v>
      </c>
      <c r="G1136" s="103">
        <v>2</v>
      </c>
      <c r="H1136" s="103">
        <v>4</v>
      </c>
      <c r="I1136" s="103">
        <v>0</v>
      </c>
      <c r="J1136" s="103">
        <v>0</v>
      </c>
      <c r="K1136" s="103">
        <v>0</v>
      </c>
      <c r="L1136" s="103">
        <v>0</v>
      </c>
      <c r="M1136" s="30" t="s">
        <v>21</v>
      </c>
      <c r="N1136">
        <v>45</v>
      </c>
      <c r="O1136" t="s">
        <v>17</v>
      </c>
      <c r="P1136">
        <v>1135</v>
      </c>
      <c r="R1136" s="30"/>
      <c r="S1136" s="30"/>
      <c r="U1136" s="30"/>
      <c r="V1136" s="30"/>
      <c r="X1136" s="30"/>
      <c r="Y1136" s="30"/>
    </row>
    <row r="1137" spans="1:25">
      <c r="A1137" s="10">
        <v>5</v>
      </c>
      <c r="B1137" s="37">
        <v>12</v>
      </c>
      <c r="C1137" s="5">
        <v>2005</v>
      </c>
      <c r="D1137" s="9">
        <v>38691</v>
      </c>
      <c r="E1137" s="103">
        <v>1</v>
      </c>
      <c r="F1137" s="103">
        <v>1</v>
      </c>
      <c r="G1137" s="103">
        <v>1</v>
      </c>
      <c r="H1137" s="103">
        <v>6</v>
      </c>
      <c r="I1137" s="103">
        <v>0</v>
      </c>
      <c r="J1137" s="103">
        <v>0</v>
      </c>
      <c r="K1137" s="103">
        <v>0</v>
      </c>
      <c r="L1137" s="103">
        <v>0</v>
      </c>
      <c r="M1137" s="30" t="s">
        <v>21</v>
      </c>
      <c r="N1137">
        <v>45</v>
      </c>
      <c r="O1137" t="s">
        <v>17</v>
      </c>
      <c r="P1137">
        <v>1136</v>
      </c>
      <c r="R1137" s="30"/>
      <c r="S1137" s="30"/>
      <c r="U1137" s="30"/>
      <c r="V1137" s="30"/>
      <c r="X1137" s="30"/>
      <c r="Y1137" s="30"/>
    </row>
    <row r="1138" spans="1:25">
      <c r="A1138" s="10">
        <v>19</v>
      </c>
      <c r="B1138" s="37">
        <v>2</v>
      </c>
      <c r="C1138" s="5">
        <v>2006</v>
      </c>
      <c r="D1138" s="9">
        <v>38767</v>
      </c>
      <c r="E1138" s="103">
        <v>0</v>
      </c>
      <c r="F1138" s="103">
        <v>0</v>
      </c>
      <c r="G1138" s="103">
        <v>0</v>
      </c>
      <c r="H1138" s="103">
        <v>0</v>
      </c>
      <c r="I1138" s="103">
        <v>0</v>
      </c>
      <c r="J1138" s="103">
        <v>0</v>
      </c>
      <c r="K1138" s="103">
        <v>0</v>
      </c>
      <c r="L1138" s="103">
        <v>0</v>
      </c>
      <c r="M1138" s="30" t="s">
        <v>21</v>
      </c>
      <c r="N1138">
        <v>45</v>
      </c>
      <c r="O1138" t="s">
        <v>17</v>
      </c>
      <c r="P1138">
        <v>1137</v>
      </c>
      <c r="R1138" s="30"/>
      <c r="S1138" s="30"/>
      <c r="U1138" s="30"/>
      <c r="V1138" s="30"/>
      <c r="X1138" s="30"/>
      <c r="Y1138" s="30"/>
    </row>
    <row r="1139" spans="1:25">
      <c r="A1139" s="10">
        <v>19</v>
      </c>
      <c r="B1139" s="37">
        <v>3</v>
      </c>
      <c r="C1139" s="5">
        <v>2006</v>
      </c>
      <c r="D1139" s="9">
        <v>38795</v>
      </c>
      <c r="E1139" s="103">
        <v>5</v>
      </c>
      <c r="F1139" s="103">
        <v>0</v>
      </c>
      <c r="G1139" s="103">
        <v>1</v>
      </c>
      <c r="H1139" s="103">
        <v>4</v>
      </c>
      <c r="I1139" s="103">
        <v>0</v>
      </c>
      <c r="J1139" s="103">
        <v>0</v>
      </c>
      <c r="K1139" s="103">
        <v>0</v>
      </c>
      <c r="L1139" s="103">
        <v>0</v>
      </c>
      <c r="M1139" s="30" t="s">
        <v>21</v>
      </c>
      <c r="N1139">
        <v>45</v>
      </c>
      <c r="O1139" t="s">
        <v>17</v>
      </c>
      <c r="P1139">
        <v>1138</v>
      </c>
      <c r="R1139" s="30"/>
      <c r="S1139" s="30"/>
      <c r="U1139" s="30"/>
      <c r="V1139" s="30"/>
      <c r="X1139" s="30"/>
      <c r="Y1139" s="30"/>
    </row>
    <row r="1140" spans="1:25">
      <c r="A1140" s="10">
        <v>3</v>
      </c>
      <c r="B1140" s="37">
        <v>4</v>
      </c>
      <c r="C1140" s="5">
        <v>2006</v>
      </c>
      <c r="D1140" s="9">
        <v>38810</v>
      </c>
      <c r="E1140" s="103">
        <v>5</v>
      </c>
      <c r="F1140" s="103">
        <v>0</v>
      </c>
      <c r="G1140" s="103">
        <v>1</v>
      </c>
      <c r="H1140" s="103">
        <v>5</v>
      </c>
      <c r="I1140" s="103">
        <v>0</v>
      </c>
      <c r="J1140" s="103">
        <v>0</v>
      </c>
      <c r="K1140" s="103">
        <v>0</v>
      </c>
      <c r="L1140" s="103">
        <v>0</v>
      </c>
      <c r="M1140" s="30" t="s">
        <v>21</v>
      </c>
      <c r="N1140">
        <v>45</v>
      </c>
      <c r="O1140" t="s">
        <v>17</v>
      </c>
      <c r="P1140">
        <v>1139</v>
      </c>
      <c r="R1140" s="30"/>
      <c r="S1140" s="30"/>
      <c r="U1140" s="30"/>
      <c r="V1140" s="30"/>
      <c r="X1140" s="30"/>
      <c r="Y1140" s="30"/>
    </row>
    <row r="1141" spans="1:25">
      <c r="A1141" s="10">
        <v>20</v>
      </c>
      <c r="B1141" s="37">
        <v>5</v>
      </c>
      <c r="C1141" s="5">
        <v>2006</v>
      </c>
      <c r="D1141" s="9">
        <v>38857</v>
      </c>
      <c r="E1141" s="103">
        <v>1</v>
      </c>
      <c r="F1141" s="103">
        <v>0</v>
      </c>
      <c r="G1141" s="103">
        <v>1</v>
      </c>
      <c r="H1141" s="103">
        <v>0</v>
      </c>
      <c r="I1141" s="103">
        <v>0</v>
      </c>
      <c r="J1141" s="103">
        <v>0</v>
      </c>
      <c r="K1141" s="103">
        <v>0</v>
      </c>
      <c r="L1141" s="103">
        <v>3</v>
      </c>
      <c r="M1141" s="30" t="s">
        <v>21</v>
      </c>
      <c r="N1141">
        <v>45</v>
      </c>
      <c r="O1141" t="s">
        <v>17</v>
      </c>
      <c r="P1141">
        <v>1140</v>
      </c>
      <c r="R1141" s="30"/>
      <c r="S1141" s="30"/>
      <c r="U1141" s="30"/>
      <c r="V1141" s="30"/>
      <c r="X1141" s="30"/>
      <c r="Y1141" s="30"/>
    </row>
    <row r="1142" spans="1:25">
      <c r="A1142" s="10">
        <v>31</v>
      </c>
      <c r="B1142" s="37">
        <v>5</v>
      </c>
      <c r="C1142" s="5">
        <v>2006</v>
      </c>
      <c r="D1142" s="9">
        <v>38868</v>
      </c>
      <c r="E1142" s="103">
        <v>4</v>
      </c>
      <c r="F1142" s="103">
        <v>0</v>
      </c>
      <c r="G1142" s="103">
        <v>14</v>
      </c>
      <c r="H1142" s="103">
        <v>0</v>
      </c>
      <c r="I1142" s="103">
        <v>3</v>
      </c>
      <c r="J1142" s="103">
        <v>8</v>
      </c>
      <c r="K1142" s="103">
        <v>14</v>
      </c>
      <c r="L1142" s="103">
        <v>150</v>
      </c>
      <c r="M1142" s="30" t="s">
        <v>21</v>
      </c>
      <c r="N1142">
        <v>45</v>
      </c>
      <c r="O1142" t="s">
        <v>17</v>
      </c>
      <c r="P1142">
        <v>1141</v>
      </c>
      <c r="R1142" s="30"/>
      <c r="S1142" s="30"/>
      <c r="U1142" s="30"/>
      <c r="V1142" s="30"/>
      <c r="X1142" s="30"/>
      <c r="Y1142" s="30"/>
    </row>
    <row r="1143" spans="1:25">
      <c r="A1143" s="10">
        <v>10</v>
      </c>
      <c r="B1143" s="37">
        <v>6</v>
      </c>
      <c r="C1143" s="5">
        <v>2006</v>
      </c>
      <c r="D1143" s="9">
        <v>38878</v>
      </c>
      <c r="E1143" s="103">
        <v>4</v>
      </c>
      <c r="F1143" s="103">
        <v>0</v>
      </c>
      <c r="G1143" s="103">
        <v>24</v>
      </c>
      <c r="H1143" s="103">
        <v>1</v>
      </c>
      <c r="I1143" s="103">
        <v>2</v>
      </c>
      <c r="J1143" s="103">
        <v>6</v>
      </c>
      <c r="K1143" s="103">
        <v>2</v>
      </c>
      <c r="L1143" s="103">
        <v>12</v>
      </c>
      <c r="M1143" s="30" t="s">
        <v>21</v>
      </c>
      <c r="N1143">
        <v>45</v>
      </c>
      <c r="O1143" t="s">
        <v>17</v>
      </c>
      <c r="P1143">
        <v>1142</v>
      </c>
      <c r="R1143" s="30"/>
      <c r="S1143" s="30"/>
      <c r="U1143" s="30"/>
      <c r="V1143" s="30"/>
      <c r="X1143" s="30"/>
      <c r="Y1143" s="30"/>
    </row>
    <row r="1144" spans="1:25">
      <c r="A1144" s="10">
        <v>20</v>
      </c>
      <c r="B1144" s="37">
        <v>6</v>
      </c>
      <c r="C1144" s="5">
        <v>2006</v>
      </c>
      <c r="D1144" s="9">
        <v>38888</v>
      </c>
      <c r="E1144" s="103">
        <v>2</v>
      </c>
      <c r="F1144" s="103">
        <v>0</v>
      </c>
      <c r="G1144" s="103">
        <v>37</v>
      </c>
      <c r="H1144" s="103">
        <v>7</v>
      </c>
      <c r="I1144" s="103">
        <v>18</v>
      </c>
      <c r="J1144" s="103">
        <v>4</v>
      </c>
      <c r="K1144" s="103">
        <v>0</v>
      </c>
      <c r="L1144" s="103">
        <v>0</v>
      </c>
      <c r="M1144" s="30" t="s">
        <v>21</v>
      </c>
      <c r="N1144">
        <v>45</v>
      </c>
      <c r="O1144" t="s">
        <v>17</v>
      </c>
      <c r="P1144">
        <v>1143</v>
      </c>
      <c r="R1144" s="30"/>
      <c r="S1144" s="30"/>
      <c r="U1144" s="30"/>
      <c r="V1144" s="30"/>
      <c r="X1144" s="30"/>
      <c r="Y1144" s="30"/>
    </row>
    <row r="1145" spans="1:25">
      <c r="A1145" s="10">
        <v>29</v>
      </c>
      <c r="B1145" s="37">
        <v>6</v>
      </c>
      <c r="C1145" s="5">
        <v>2006</v>
      </c>
      <c r="D1145" s="9">
        <v>38897</v>
      </c>
      <c r="E1145" s="103">
        <v>2</v>
      </c>
      <c r="F1145" s="103">
        <v>0</v>
      </c>
      <c r="G1145" s="103">
        <v>28</v>
      </c>
      <c r="H1145" s="103">
        <v>20</v>
      </c>
      <c r="I1145" s="103">
        <v>17</v>
      </c>
      <c r="J1145" s="103">
        <v>0</v>
      </c>
      <c r="K1145" s="103">
        <v>0</v>
      </c>
      <c r="L1145" s="103">
        <v>0</v>
      </c>
      <c r="M1145" s="30" t="s">
        <v>21</v>
      </c>
      <c r="N1145">
        <v>45</v>
      </c>
      <c r="O1145" t="s">
        <v>17</v>
      </c>
      <c r="P1145">
        <v>1144</v>
      </c>
      <c r="R1145" s="30"/>
      <c r="S1145" s="30"/>
      <c r="U1145" s="30"/>
      <c r="V1145" s="30"/>
      <c r="X1145" s="30"/>
      <c r="Y1145" s="30"/>
    </row>
    <row r="1146" spans="1:25">
      <c r="A1146" s="10">
        <v>10</v>
      </c>
      <c r="B1146" s="37">
        <v>7</v>
      </c>
      <c r="C1146" s="5">
        <v>2006</v>
      </c>
      <c r="D1146" s="9">
        <v>38908</v>
      </c>
      <c r="E1146" s="103">
        <v>1</v>
      </c>
      <c r="F1146" s="103">
        <v>0</v>
      </c>
      <c r="G1146" s="103">
        <v>12</v>
      </c>
      <c r="H1146" s="103">
        <v>15</v>
      </c>
      <c r="I1146" s="103">
        <v>3</v>
      </c>
      <c r="J1146" s="103">
        <v>0</v>
      </c>
      <c r="K1146" s="103">
        <v>0</v>
      </c>
      <c r="L1146" s="103">
        <v>0</v>
      </c>
      <c r="M1146" s="30" t="s">
        <v>21</v>
      </c>
      <c r="N1146">
        <v>45</v>
      </c>
      <c r="O1146" t="s">
        <v>17</v>
      </c>
      <c r="P1146">
        <v>1145</v>
      </c>
      <c r="R1146" s="30"/>
      <c r="S1146" s="30"/>
      <c r="U1146" s="30"/>
      <c r="V1146" s="30"/>
      <c r="X1146" s="30"/>
      <c r="Y1146" s="30"/>
    </row>
    <row r="1147" spans="1:25">
      <c r="A1147" s="10">
        <v>20</v>
      </c>
      <c r="B1147" s="37">
        <v>7</v>
      </c>
      <c r="C1147" s="5">
        <v>2006</v>
      </c>
      <c r="D1147" s="9">
        <v>38918</v>
      </c>
      <c r="E1147" s="103">
        <v>0</v>
      </c>
      <c r="F1147" s="103">
        <v>0</v>
      </c>
      <c r="G1147" s="103">
        <v>10</v>
      </c>
      <c r="H1147" s="103">
        <v>211</v>
      </c>
      <c r="I1147" s="103">
        <v>1</v>
      </c>
      <c r="J1147" s="103">
        <v>0</v>
      </c>
      <c r="K1147" s="103">
        <v>0</v>
      </c>
      <c r="L1147" s="103">
        <v>0</v>
      </c>
      <c r="M1147" s="30" t="s">
        <v>21</v>
      </c>
      <c r="N1147">
        <v>45</v>
      </c>
      <c r="O1147" t="s">
        <v>17</v>
      </c>
      <c r="P1147">
        <v>1146</v>
      </c>
      <c r="R1147" s="30"/>
      <c r="S1147" s="30"/>
      <c r="U1147" s="30"/>
      <c r="V1147" s="30"/>
      <c r="X1147" s="30"/>
      <c r="Y1147" s="30"/>
    </row>
    <row r="1148" spans="1:25">
      <c r="A1148" s="10">
        <v>31</v>
      </c>
      <c r="B1148" s="37">
        <v>7</v>
      </c>
      <c r="C1148" s="5">
        <v>2006</v>
      </c>
      <c r="D1148" s="9">
        <v>38929</v>
      </c>
      <c r="E1148" s="103">
        <v>2</v>
      </c>
      <c r="F1148" s="103">
        <v>0</v>
      </c>
      <c r="G1148" s="103">
        <v>15</v>
      </c>
      <c r="H1148" s="103">
        <v>383</v>
      </c>
      <c r="I1148" s="103">
        <v>0</v>
      </c>
      <c r="J1148" s="103">
        <v>0</v>
      </c>
      <c r="K1148" s="103">
        <v>0</v>
      </c>
      <c r="L1148" s="103">
        <v>0</v>
      </c>
      <c r="M1148" s="30" t="s">
        <v>21</v>
      </c>
      <c r="N1148">
        <v>45</v>
      </c>
      <c r="O1148" t="s">
        <v>17</v>
      </c>
      <c r="P1148">
        <v>1147</v>
      </c>
      <c r="R1148" s="30"/>
      <c r="S1148" s="30"/>
      <c r="U1148" s="30"/>
      <c r="V1148" s="30"/>
      <c r="X1148" s="30"/>
      <c r="Y1148" s="30"/>
    </row>
    <row r="1149" spans="1:25">
      <c r="A1149" s="10">
        <v>10</v>
      </c>
      <c r="B1149" s="37">
        <v>8</v>
      </c>
      <c r="C1149" s="5">
        <v>2006</v>
      </c>
      <c r="D1149" s="9">
        <v>38939</v>
      </c>
      <c r="E1149" s="103">
        <v>1</v>
      </c>
      <c r="F1149" s="103">
        <v>0</v>
      </c>
      <c r="G1149" s="103">
        <v>8</v>
      </c>
      <c r="H1149" s="103">
        <v>141</v>
      </c>
      <c r="I1149" s="103">
        <v>0</v>
      </c>
      <c r="J1149" s="103">
        <v>0</v>
      </c>
      <c r="K1149" s="103">
        <v>0</v>
      </c>
      <c r="L1149" s="103">
        <v>0</v>
      </c>
      <c r="M1149" s="30" t="s">
        <v>21</v>
      </c>
      <c r="N1149">
        <v>45</v>
      </c>
      <c r="O1149" t="s">
        <v>17</v>
      </c>
      <c r="P1149">
        <v>1148</v>
      </c>
      <c r="R1149" s="30"/>
      <c r="S1149" s="30"/>
      <c r="U1149" s="30"/>
      <c r="V1149" s="30"/>
      <c r="X1149" s="30"/>
      <c r="Y1149" s="30"/>
    </row>
    <row r="1150" spans="1:25">
      <c r="A1150" s="10">
        <v>20</v>
      </c>
      <c r="B1150" s="37">
        <v>8</v>
      </c>
      <c r="C1150" s="5">
        <v>2006</v>
      </c>
      <c r="D1150" s="9">
        <v>38949</v>
      </c>
      <c r="E1150" s="103">
        <v>1</v>
      </c>
      <c r="F1150" s="103">
        <v>0</v>
      </c>
      <c r="G1150" s="103">
        <v>1</v>
      </c>
      <c r="H1150" s="103">
        <v>61</v>
      </c>
      <c r="I1150" s="103">
        <v>0</v>
      </c>
      <c r="J1150" s="103">
        <v>0</v>
      </c>
      <c r="K1150" s="103">
        <v>0</v>
      </c>
      <c r="L1150" s="103">
        <v>0</v>
      </c>
      <c r="M1150" s="30" t="s">
        <v>21</v>
      </c>
      <c r="N1150">
        <v>45</v>
      </c>
      <c r="O1150" t="s">
        <v>17</v>
      </c>
      <c r="P1150">
        <v>1149</v>
      </c>
      <c r="R1150" s="30"/>
      <c r="S1150" s="30"/>
      <c r="U1150" s="30"/>
      <c r="V1150" s="30"/>
      <c r="X1150" s="30"/>
      <c r="Y1150" s="30"/>
    </row>
    <row r="1151" spans="1:25">
      <c r="A1151" s="10">
        <v>30</v>
      </c>
      <c r="B1151" s="37">
        <v>8</v>
      </c>
      <c r="C1151" s="5">
        <v>2006</v>
      </c>
      <c r="D1151" s="9">
        <v>38959</v>
      </c>
      <c r="E1151" s="103">
        <v>0</v>
      </c>
      <c r="F1151" s="103">
        <v>0</v>
      </c>
      <c r="G1151" s="103">
        <v>3</v>
      </c>
      <c r="H1151" s="103">
        <v>66</v>
      </c>
      <c r="I1151" s="103">
        <v>0</v>
      </c>
      <c r="J1151" s="103">
        <v>0</v>
      </c>
      <c r="K1151" s="103">
        <v>0</v>
      </c>
      <c r="L1151" s="103">
        <v>0</v>
      </c>
      <c r="M1151" s="30" t="s">
        <v>21</v>
      </c>
      <c r="N1151">
        <v>45</v>
      </c>
      <c r="O1151" t="s">
        <v>17</v>
      </c>
      <c r="P1151">
        <v>1150</v>
      </c>
      <c r="R1151" s="30"/>
      <c r="S1151" s="30"/>
      <c r="U1151" s="30"/>
      <c r="V1151" s="30"/>
      <c r="X1151" s="30"/>
      <c r="Y1151" s="30"/>
    </row>
    <row r="1152" spans="1:25">
      <c r="A1152" s="10">
        <v>10</v>
      </c>
      <c r="B1152" s="37">
        <v>9</v>
      </c>
      <c r="C1152" s="5">
        <v>2006</v>
      </c>
      <c r="D1152" s="9">
        <v>38970</v>
      </c>
      <c r="E1152" s="103">
        <v>0</v>
      </c>
      <c r="F1152" s="103">
        <v>0</v>
      </c>
      <c r="G1152" s="103">
        <v>0</v>
      </c>
      <c r="H1152" s="103">
        <v>15</v>
      </c>
      <c r="I1152" s="103">
        <v>0</v>
      </c>
      <c r="J1152" s="103">
        <v>0</v>
      </c>
      <c r="K1152" s="103">
        <v>0</v>
      </c>
      <c r="L1152" s="103">
        <v>0</v>
      </c>
      <c r="M1152" s="30" t="s">
        <v>21</v>
      </c>
      <c r="N1152">
        <v>45</v>
      </c>
      <c r="O1152" t="s">
        <v>17</v>
      </c>
      <c r="P1152">
        <v>1151</v>
      </c>
      <c r="R1152" s="30"/>
      <c r="S1152" s="30"/>
      <c r="U1152" s="30"/>
      <c r="V1152" s="30"/>
      <c r="X1152" s="30"/>
      <c r="Y1152" s="30"/>
    </row>
    <row r="1153" spans="1:25">
      <c r="A1153" s="10">
        <v>20</v>
      </c>
      <c r="B1153" s="37">
        <v>9</v>
      </c>
      <c r="C1153" s="5">
        <v>2006</v>
      </c>
      <c r="D1153" s="9">
        <v>38980</v>
      </c>
      <c r="E1153" s="103">
        <v>0</v>
      </c>
      <c r="F1153" s="103">
        <v>0</v>
      </c>
      <c r="G1153" s="103">
        <v>1</v>
      </c>
      <c r="H1153" s="103">
        <v>15</v>
      </c>
      <c r="I1153" s="103">
        <v>0</v>
      </c>
      <c r="J1153" s="103">
        <v>0</v>
      </c>
      <c r="K1153" s="103">
        <v>0</v>
      </c>
      <c r="L1153" s="103">
        <v>0</v>
      </c>
      <c r="M1153" s="30" t="s">
        <v>21</v>
      </c>
      <c r="N1153">
        <v>45</v>
      </c>
      <c r="O1153" t="s">
        <v>17</v>
      </c>
      <c r="P1153">
        <v>1152</v>
      </c>
      <c r="R1153" s="30"/>
      <c r="S1153" s="30"/>
      <c r="U1153" s="30"/>
      <c r="V1153" s="30"/>
      <c r="X1153" s="30"/>
      <c r="Y1153" s="30"/>
    </row>
    <row r="1154" spans="1:25">
      <c r="A1154" s="10">
        <v>29</v>
      </c>
      <c r="B1154" s="37">
        <v>9</v>
      </c>
      <c r="C1154" s="5">
        <v>2006</v>
      </c>
      <c r="D1154" s="9">
        <v>38989</v>
      </c>
      <c r="E1154" s="103">
        <v>0</v>
      </c>
      <c r="F1154" s="103">
        <v>0</v>
      </c>
      <c r="G1154" s="103">
        <v>2</v>
      </c>
      <c r="H1154" s="103">
        <v>12</v>
      </c>
      <c r="I1154" s="103">
        <v>0</v>
      </c>
      <c r="J1154" s="103">
        <v>0</v>
      </c>
      <c r="K1154" s="103">
        <v>0</v>
      </c>
      <c r="L1154" s="103">
        <v>0</v>
      </c>
      <c r="M1154" s="30" t="s">
        <v>21</v>
      </c>
      <c r="N1154">
        <v>45</v>
      </c>
      <c r="O1154" t="s">
        <v>17</v>
      </c>
      <c r="P1154">
        <v>1153</v>
      </c>
      <c r="R1154" s="30"/>
      <c r="S1154" s="30"/>
      <c r="U1154" s="30"/>
      <c r="V1154" s="30"/>
      <c r="X1154" s="30"/>
      <c r="Y1154" s="30"/>
    </row>
    <row r="1155" spans="1:25">
      <c r="A1155" s="10">
        <v>10</v>
      </c>
      <c r="B1155" s="37">
        <v>10</v>
      </c>
      <c r="C1155" s="5">
        <v>2006</v>
      </c>
      <c r="D1155" s="9">
        <v>39000</v>
      </c>
      <c r="E1155" s="103">
        <v>0</v>
      </c>
      <c r="F1155" s="103">
        <v>0</v>
      </c>
      <c r="G1155" s="103">
        <v>0</v>
      </c>
      <c r="H1155" s="103">
        <v>6</v>
      </c>
      <c r="I1155" s="103">
        <v>0</v>
      </c>
      <c r="J1155" s="103">
        <v>0</v>
      </c>
      <c r="K1155" s="103">
        <v>0</v>
      </c>
      <c r="L1155" s="103">
        <v>0</v>
      </c>
      <c r="M1155" s="30" t="s">
        <v>21</v>
      </c>
      <c r="N1155">
        <v>45</v>
      </c>
      <c r="O1155" t="s">
        <v>17</v>
      </c>
      <c r="P1155">
        <v>1154</v>
      </c>
      <c r="R1155" s="30"/>
      <c r="S1155" s="30"/>
      <c r="U1155" s="30"/>
      <c r="V1155" s="30"/>
      <c r="X1155" s="30"/>
      <c r="Y1155" s="30"/>
    </row>
    <row r="1156" spans="1:25">
      <c r="A1156" s="10">
        <v>19</v>
      </c>
      <c r="B1156" s="37">
        <v>10</v>
      </c>
      <c r="C1156" s="5">
        <v>2006</v>
      </c>
      <c r="D1156" s="9">
        <v>39009</v>
      </c>
      <c r="E1156" s="103">
        <v>0</v>
      </c>
      <c r="F1156" s="103">
        <v>0</v>
      </c>
      <c r="G1156" s="103">
        <v>0</v>
      </c>
      <c r="H1156" s="103">
        <v>1</v>
      </c>
      <c r="I1156" s="103">
        <v>0</v>
      </c>
      <c r="J1156" s="103">
        <v>0</v>
      </c>
      <c r="K1156" s="103">
        <v>0</v>
      </c>
      <c r="L1156" s="103">
        <v>0</v>
      </c>
      <c r="M1156" s="30" t="s">
        <v>21</v>
      </c>
      <c r="N1156">
        <v>45</v>
      </c>
      <c r="O1156" t="s">
        <v>17</v>
      </c>
      <c r="P1156">
        <v>1155</v>
      </c>
      <c r="R1156" s="30"/>
      <c r="S1156" s="30"/>
      <c r="U1156" s="30"/>
      <c r="V1156" s="30"/>
      <c r="X1156" s="30"/>
      <c r="Y1156" s="30"/>
    </row>
    <row r="1157" spans="1:25">
      <c r="A1157" s="10">
        <v>30</v>
      </c>
      <c r="B1157" s="37">
        <v>10</v>
      </c>
      <c r="C1157" s="5">
        <v>2006</v>
      </c>
      <c r="D1157" s="9">
        <v>39020</v>
      </c>
      <c r="E1157" s="103">
        <v>0</v>
      </c>
      <c r="F1157" s="103">
        <v>0</v>
      </c>
      <c r="G1157" s="103">
        <v>0</v>
      </c>
      <c r="H1157" s="103">
        <v>0</v>
      </c>
      <c r="I1157" s="103">
        <v>0</v>
      </c>
      <c r="J1157" s="103">
        <v>0</v>
      </c>
      <c r="K1157" s="103">
        <v>0</v>
      </c>
      <c r="L1157" s="103">
        <v>0</v>
      </c>
      <c r="M1157" s="30" t="s">
        <v>21</v>
      </c>
      <c r="N1157">
        <v>45</v>
      </c>
      <c r="O1157" t="s">
        <v>17</v>
      </c>
      <c r="P1157">
        <v>1156</v>
      </c>
      <c r="R1157" s="30"/>
      <c r="S1157" s="30"/>
      <c r="U1157" s="30"/>
      <c r="V1157" s="30"/>
      <c r="X1157" s="30"/>
      <c r="Y1157" s="30"/>
    </row>
    <row r="1158" spans="1:25">
      <c r="A1158" s="10">
        <v>14</v>
      </c>
      <c r="B1158" s="37">
        <v>11</v>
      </c>
      <c r="C1158" s="5">
        <v>2006</v>
      </c>
      <c r="D1158" s="9">
        <v>39035</v>
      </c>
      <c r="E1158" s="103">
        <v>1</v>
      </c>
      <c r="F1158" s="103">
        <v>0</v>
      </c>
      <c r="G1158" s="103">
        <v>2</v>
      </c>
      <c r="H1158" s="103">
        <v>1</v>
      </c>
      <c r="I1158" s="103">
        <v>0</v>
      </c>
      <c r="J1158" s="103">
        <v>0</v>
      </c>
      <c r="K1158" s="103">
        <v>0</v>
      </c>
      <c r="L1158" s="103">
        <v>0</v>
      </c>
      <c r="M1158" s="30" t="s">
        <v>21</v>
      </c>
      <c r="N1158">
        <v>45</v>
      </c>
      <c r="O1158" t="s">
        <v>17</v>
      </c>
      <c r="P1158">
        <v>1157</v>
      </c>
      <c r="R1158" s="30"/>
      <c r="S1158" s="30"/>
      <c r="U1158" s="30"/>
      <c r="V1158" s="30"/>
      <c r="X1158" s="30"/>
      <c r="Y1158" s="30"/>
    </row>
    <row r="1159" spans="1:25">
      <c r="A1159" s="10">
        <v>18</v>
      </c>
      <c r="B1159" s="37">
        <v>3</v>
      </c>
      <c r="C1159" s="5">
        <v>2007</v>
      </c>
      <c r="D1159" s="9">
        <v>39159</v>
      </c>
      <c r="E1159" s="103">
        <v>2</v>
      </c>
      <c r="F1159" s="103">
        <v>0</v>
      </c>
      <c r="G1159" s="103">
        <v>2</v>
      </c>
      <c r="H1159" s="103">
        <v>3</v>
      </c>
      <c r="I1159" s="103">
        <v>0</v>
      </c>
      <c r="J1159" s="103">
        <v>0</v>
      </c>
      <c r="K1159" s="103">
        <v>0</v>
      </c>
      <c r="L1159" s="103">
        <v>0</v>
      </c>
      <c r="M1159" s="30" t="s">
        <v>21</v>
      </c>
      <c r="N1159">
        <v>45</v>
      </c>
      <c r="O1159" t="s">
        <v>17</v>
      </c>
      <c r="P1159">
        <v>1158</v>
      </c>
      <c r="R1159" s="30"/>
      <c r="S1159" s="30"/>
      <c r="U1159" s="30"/>
      <c r="V1159" s="30"/>
      <c r="X1159" s="30"/>
      <c r="Y1159" s="30"/>
    </row>
    <row r="1160" spans="1:25">
      <c r="A1160" s="10">
        <v>21</v>
      </c>
      <c r="B1160" s="37">
        <v>5</v>
      </c>
      <c r="C1160" s="5">
        <v>2007</v>
      </c>
      <c r="D1160" s="9">
        <v>39223</v>
      </c>
      <c r="E1160" s="103">
        <v>10</v>
      </c>
      <c r="F1160" s="103">
        <v>0</v>
      </c>
      <c r="G1160" s="103">
        <v>8</v>
      </c>
      <c r="H1160" s="103">
        <v>2</v>
      </c>
      <c r="I1160" s="103">
        <v>0</v>
      </c>
      <c r="J1160" s="103">
        <v>1</v>
      </c>
      <c r="K1160" s="103">
        <v>3</v>
      </c>
      <c r="L1160" s="103">
        <v>150</v>
      </c>
      <c r="M1160" s="30" t="s">
        <v>21</v>
      </c>
      <c r="N1160">
        <v>45</v>
      </c>
      <c r="O1160" t="s">
        <v>17</v>
      </c>
      <c r="P1160">
        <v>1159</v>
      </c>
      <c r="R1160" s="30"/>
      <c r="S1160" s="30"/>
      <c r="U1160" s="30"/>
      <c r="V1160" s="30"/>
      <c r="X1160" s="30"/>
      <c r="Y1160" s="30"/>
    </row>
    <row r="1161" spans="1:25">
      <c r="A1161" s="10">
        <v>30</v>
      </c>
      <c r="B1161" s="37">
        <v>5</v>
      </c>
      <c r="C1161" s="5">
        <v>2007</v>
      </c>
      <c r="D1161" s="9">
        <v>39232</v>
      </c>
      <c r="E1161" s="103">
        <v>6</v>
      </c>
      <c r="F1161" s="103">
        <v>0</v>
      </c>
      <c r="G1161" s="103">
        <v>11</v>
      </c>
      <c r="H1161" s="103">
        <v>0</v>
      </c>
      <c r="I1161" s="103">
        <v>0</v>
      </c>
      <c r="J1161" s="103">
        <v>3</v>
      </c>
      <c r="K1161" s="103">
        <v>2</v>
      </c>
      <c r="L1161" s="103">
        <v>120</v>
      </c>
      <c r="M1161" s="30" t="s">
        <v>21</v>
      </c>
      <c r="N1161">
        <v>45</v>
      </c>
      <c r="O1161" t="s">
        <v>17</v>
      </c>
      <c r="P1161">
        <v>1160</v>
      </c>
      <c r="R1161" s="30"/>
      <c r="S1161" s="30"/>
      <c r="U1161" s="30"/>
      <c r="V1161" s="30"/>
      <c r="X1161" s="30"/>
      <c r="Y1161" s="30"/>
    </row>
    <row r="1162" spans="1:25">
      <c r="A1162" s="10">
        <v>10</v>
      </c>
      <c r="B1162" s="37">
        <v>6</v>
      </c>
      <c r="C1162" s="5">
        <v>2007</v>
      </c>
      <c r="D1162" s="9">
        <v>39243</v>
      </c>
      <c r="E1162" s="103">
        <v>5</v>
      </c>
      <c r="F1162" s="103">
        <v>0</v>
      </c>
      <c r="G1162" s="103">
        <v>35</v>
      </c>
      <c r="H1162" s="103">
        <v>4</v>
      </c>
      <c r="I1162" s="103">
        <v>50</v>
      </c>
      <c r="J1162" s="103">
        <v>15</v>
      </c>
      <c r="K1162" s="103">
        <v>2</v>
      </c>
      <c r="L1162" s="103">
        <v>0</v>
      </c>
      <c r="M1162" s="30" t="s">
        <v>21</v>
      </c>
      <c r="N1162">
        <v>45</v>
      </c>
      <c r="O1162" t="s">
        <v>17</v>
      </c>
      <c r="P1162">
        <v>1161</v>
      </c>
      <c r="R1162" s="30"/>
      <c r="S1162" s="30"/>
      <c r="U1162" s="30"/>
      <c r="V1162" s="30"/>
      <c r="X1162" s="30"/>
      <c r="Y1162" s="30"/>
    </row>
    <row r="1163" spans="1:25">
      <c r="A1163" s="10">
        <v>20</v>
      </c>
      <c r="B1163" s="37">
        <v>6</v>
      </c>
      <c r="C1163" s="5">
        <v>2007</v>
      </c>
      <c r="D1163" s="9">
        <v>39253</v>
      </c>
      <c r="E1163" s="103">
        <v>3</v>
      </c>
      <c r="F1163" s="103">
        <v>0</v>
      </c>
      <c r="G1163" s="103">
        <v>11</v>
      </c>
      <c r="H1163" s="103">
        <v>17</v>
      </c>
      <c r="I1163" s="103">
        <v>30</v>
      </c>
      <c r="J1163" s="103">
        <v>30</v>
      </c>
      <c r="K1163" s="103">
        <v>0</v>
      </c>
      <c r="L1163" s="103">
        <v>0</v>
      </c>
      <c r="M1163" s="30" t="s">
        <v>21</v>
      </c>
      <c r="N1163">
        <v>45</v>
      </c>
      <c r="O1163" t="s">
        <v>17</v>
      </c>
      <c r="P1163">
        <v>1162</v>
      </c>
      <c r="R1163" s="30"/>
      <c r="S1163" s="30"/>
      <c r="U1163" s="30"/>
      <c r="V1163" s="30"/>
      <c r="X1163" s="30"/>
      <c r="Y1163" s="30"/>
    </row>
    <row r="1164" spans="1:25">
      <c r="A1164" s="10">
        <v>30</v>
      </c>
      <c r="B1164" s="37">
        <v>6</v>
      </c>
      <c r="C1164" s="5">
        <v>2007</v>
      </c>
      <c r="D1164" s="9">
        <v>39263</v>
      </c>
      <c r="E1164" s="103">
        <v>4</v>
      </c>
      <c r="F1164" s="103">
        <v>0</v>
      </c>
      <c r="G1164" s="103">
        <v>54</v>
      </c>
      <c r="H1164" s="103">
        <v>14</v>
      </c>
      <c r="I1164" s="103">
        <v>0</v>
      </c>
      <c r="J1164" s="103">
        <v>0</v>
      </c>
      <c r="K1164" s="103">
        <v>0</v>
      </c>
      <c r="L1164" s="103">
        <v>0</v>
      </c>
      <c r="M1164" s="30" t="s">
        <v>21</v>
      </c>
      <c r="N1164">
        <v>45</v>
      </c>
      <c r="O1164" t="s">
        <v>17</v>
      </c>
      <c r="P1164">
        <v>1163</v>
      </c>
      <c r="R1164" s="30"/>
      <c r="S1164" s="30"/>
      <c r="U1164" s="30"/>
      <c r="V1164" s="30"/>
      <c r="X1164" s="30"/>
      <c r="Y1164" s="30"/>
    </row>
    <row r="1165" spans="1:25">
      <c r="A1165" s="10">
        <v>9</v>
      </c>
      <c r="B1165" s="37">
        <v>7</v>
      </c>
      <c r="C1165" s="5">
        <v>2007</v>
      </c>
      <c r="D1165" s="9">
        <v>39272</v>
      </c>
      <c r="E1165" s="103">
        <v>0</v>
      </c>
      <c r="F1165" s="103">
        <v>0</v>
      </c>
      <c r="G1165" s="103">
        <v>5</v>
      </c>
      <c r="H1165" s="103">
        <v>60</v>
      </c>
      <c r="I1165" s="103">
        <v>30</v>
      </c>
      <c r="J1165" s="103">
        <v>0</v>
      </c>
      <c r="K1165" s="103">
        <v>0</v>
      </c>
      <c r="L1165" s="103">
        <v>1</v>
      </c>
      <c r="M1165" s="30" t="s">
        <v>21</v>
      </c>
      <c r="N1165">
        <v>45</v>
      </c>
      <c r="O1165" t="s">
        <v>17</v>
      </c>
      <c r="P1165">
        <v>1164</v>
      </c>
      <c r="R1165" s="30"/>
      <c r="S1165" s="30"/>
      <c r="U1165" s="30"/>
      <c r="V1165" s="30"/>
      <c r="X1165" s="30"/>
      <c r="Y1165" s="30"/>
    </row>
    <row r="1166" spans="1:25">
      <c r="A1166" s="10">
        <v>20</v>
      </c>
      <c r="B1166" s="37">
        <v>7</v>
      </c>
      <c r="C1166" s="5">
        <v>2007</v>
      </c>
      <c r="D1166" s="9">
        <v>39283</v>
      </c>
      <c r="E1166" s="103">
        <v>1</v>
      </c>
      <c r="F1166" s="103">
        <v>0</v>
      </c>
      <c r="G1166" s="103">
        <v>5</v>
      </c>
      <c r="H1166" s="103">
        <v>66</v>
      </c>
      <c r="I1166" s="103">
        <v>3</v>
      </c>
      <c r="J1166" s="103">
        <v>0</v>
      </c>
      <c r="K1166" s="103">
        <v>0</v>
      </c>
      <c r="L1166" s="103">
        <v>0</v>
      </c>
      <c r="M1166" s="30" t="s">
        <v>21</v>
      </c>
      <c r="N1166">
        <v>45</v>
      </c>
      <c r="O1166" t="s">
        <v>17</v>
      </c>
      <c r="P1166">
        <v>1165</v>
      </c>
      <c r="R1166" s="30"/>
      <c r="S1166" s="30"/>
      <c r="U1166" s="30"/>
      <c r="V1166" s="30"/>
      <c r="X1166" s="30"/>
      <c r="Y1166" s="30"/>
    </row>
    <row r="1167" spans="1:25">
      <c r="A1167" s="10">
        <v>1</v>
      </c>
      <c r="B1167" s="37">
        <v>8</v>
      </c>
      <c r="C1167" s="5">
        <v>2007</v>
      </c>
      <c r="D1167" s="9">
        <v>39295</v>
      </c>
      <c r="E1167" s="103">
        <v>1</v>
      </c>
      <c r="F1167" s="103">
        <v>0</v>
      </c>
      <c r="G1167" s="103">
        <v>5</v>
      </c>
      <c r="H1167" s="103">
        <v>66</v>
      </c>
      <c r="I1167" s="103">
        <v>0</v>
      </c>
      <c r="J1167" s="103">
        <v>0</v>
      </c>
      <c r="K1167" s="103">
        <v>0</v>
      </c>
      <c r="L1167" s="103">
        <v>0</v>
      </c>
      <c r="M1167" s="30" t="s">
        <v>21</v>
      </c>
      <c r="N1167">
        <v>45</v>
      </c>
      <c r="O1167" t="s">
        <v>17</v>
      </c>
      <c r="P1167">
        <v>1166</v>
      </c>
      <c r="R1167" s="30"/>
      <c r="S1167" s="30"/>
      <c r="U1167" s="30"/>
      <c r="V1167" s="30"/>
      <c r="X1167" s="30"/>
      <c r="Y1167" s="30"/>
    </row>
    <row r="1168" spans="1:25">
      <c r="A1168" s="10">
        <v>11</v>
      </c>
      <c r="B1168" s="37">
        <v>8</v>
      </c>
      <c r="C1168" s="5">
        <v>2007</v>
      </c>
      <c r="D1168" s="9">
        <v>39305</v>
      </c>
      <c r="E1168" s="103">
        <v>0</v>
      </c>
      <c r="F1168" s="103">
        <v>0</v>
      </c>
      <c r="G1168" s="103">
        <v>1</v>
      </c>
      <c r="H1168" s="103">
        <v>6</v>
      </c>
      <c r="I1168" s="103">
        <v>0</v>
      </c>
      <c r="J1168" s="103">
        <v>0</v>
      </c>
      <c r="K1168" s="103">
        <v>0</v>
      </c>
      <c r="L1168" s="103">
        <v>0</v>
      </c>
      <c r="M1168" s="30" t="s">
        <v>21</v>
      </c>
      <c r="N1168">
        <v>45</v>
      </c>
      <c r="O1168" t="s">
        <v>17</v>
      </c>
      <c r="P1168">
        <v>1167</v>
      </c>
      <c r="R1168" s="30"/>
      <c r="S1168" s="30"/>
      <c r="U1168" s="30"/>
      <c r="V1168" s="30"/>
      <c r="X1168" s="30"/>
      <c r="Y1168" s="30"/>
    </row>
    <row r="1169" spans="1:25">
      <c r="A1169" s="10">
        <v>20</v>
      </c>
      <c r="B1169" s="37">
        <v>8</v>
      </c>
      <c r="C1169" s="5">
        <v>2007</v>
      </c>
      <c r="D1169" s="9">
        <v>39314</v>
      </c>
      <c r="E1169" s="103">
        <v>1</v>
      </c>
      <c r="F1169" s="103">
        <v>0</v>
      </c>
      <c r="G1169" s="103">
        <v>2</v>
      </c>
      <c r="H1169" s="103">
        <v>65</v>
      </c>
      <c r="I1169" s="103">
        <v>0</v>
      </c>
      <c r="J1169" s="103">
        <v>0</v>
      </c>
      <c r="K1169" s="103">
        <v>0</v>
      </c>
      <c r="L1169" s="103">
        <v>0</v>
      </c>
      <c r="M1169" s="30" t="s">
        <v>21</v>
      </c>
      <c r="N1169">
        <v>45</v>
      </c>
      <c r="O1169" t="s">
        <v>17</v>
      </c>
      <c r="P1169">
        <v>1168</v>
      </c>
      <c r="R1169" s="30"/>
      <c r="S1169" s="30"/>
      <c r="U1169" s="30"/>
      <c r="V1169" s="30"/>
      <c r="X1169" s="30"/>
      <c r="Y1169" s="30"/>
    </row>
    <row r="1170" spans="1:25">
      <c r="A1170" s="10">
        <v>30</v>
      </c>
      <c r="B1170" s="37">
        <v>8</v>
      </c>
      <c r="C1170" s="5">
        <v>2007</v>
      </c>
      <c r="D1170" s="9">
        <v>39324</v>
      </c>
      <c r="E1170" s="103">
        <v>1</v>
      </c>
      <c r="F1170" s="103">
        <v>0</v>
      </c>
      <c r="G1170" s="103">
        <v>1</v>
      </c>
      <c r="H1170" s="103">
        <v>33</v>
      </c>
      <c r="I1170" s="103">
        <v>0</v>
      </c>
      <c r="J1170" s="103">
        <v>0</v>
      </c>
      <c r="K1170" s="103">
        <v>0</v>
      </c>
      <c r="L1170" s="103">
        <v>0</v>
      </c>
      <c r="M1170" s="30" t="s">
        <v>21</v>
      </c>
      <c r="N1170">
        <v>45</v>
      </c>
      <c r="O1170" t="s">
        <v>17</v>
      </c>
      <c r="P1170">
        <v>1169</v>
      </c>
      <c r="R1170" s="30"/>
      <c r="S1170" s="30"/>
      <c r="U1170" s="30"/>
      <c r="V1170" s="30"/>
      <c r="X1170" s="30"/>
      <c r="Y1170" s="30"/>
    </row>
    <row r="1171" spans="1:25">
      <c r="A1171" s="10">
        <v>10</v>
      </c>
      <c r="B1171" s="37">
        <v>9</v>
      </c>
      <c r="C1171" s="5">
        <v>2007</v>
      </c>
      <c r="D1171" s="9">
        <v>39335</v>
      </c>
      <c r="E1171" s="103">
        <v>0</v>
      </c>
      <c r="F1171" s="103">
        <v>0</v>
      </c>
      <c r="G1171" s="103">
        <v>1</v>
      </c>
      <c r="H1171" s="103">
        <v>9</v>
      </c>
      <c r="I1171" s="103">
        <v>0</v>
      </c>
      <c r="J1171" s="103">
        <v>0</v>
      </c>
      <c r="K1171" s="103">
        <v>0</v>
      </c>
      <c r="L1171" s="103">
        <v>0</v>
      </c>
      <c r="M1171" s="30" t="s">
        <v>21</v>
      </c>
      <c r="N1171">
        <v>45</v>
      </c>
      <c r="O1171" t="s">
        <v>17</v>
      </c>
      <c r="P1171">
        <v>1170</v>
      </c>
      <c r="R1171" s="30"/>
      <c r="S1171" s="30"/>
      <c r="U1171" s="30"/>
      <c r="V1171" s="30"/>
      <c r="X1171" s="30"/>
      <c r="Y1171" s="30"/>
    </row>
    <row r="1172" spans="1:25">
      <c r="A1172" s="10">
        <v>20</v>
      </c>
      <c r="B1172" s="37">
        <v>9</v>
      </c>
      <c r="C1172" s="5">
        <v>2007</v>
      </c>
      <c r="D1172" s="9">
        <v>39345</v>
      </c>
      <c r="E1172" s="103">
        <v>0</v>
      </c>
      <c r="F1172" s="103">
        <v>0</v>
      </c>
      <c r="G1172" s="103">
        <v>0</v>
      </c>
      <c r="H1172" s="103">
        <v>6</v>
      </c>
      <c r="I1172" s="103">
        <v>0</v>
      </c>
      <c r="J1172" s="103">
        <v>0</v>
      </c>
      <c r="K1172" s="103">
        <v>0</v>
      </c>
      <c r="L1172" s="103">
        <v>0</v>
      </c>
      <c r="M1172" s="30" t="s">
        <v>21</v>
      </c>
      <c r="N1172">
        <v>45</v>
      </c>
      <c r="O1172" t="s">
        <v>17</v>
      </c>
      <c r="P1172">
        <v>1171</v>
      </c>
      <c r="R1172" s="30"/>
      <c r="S1172" s="30"/>
      <c r="U1172" s="30"/>
      <c r="V1172" s="30"/>
      <c r="X1172" s="30"/>
      <c r="Y1172" s="30"/>
    </row>
    <row r="1173" spans="1:25">
      <c r="A1173" s="10">
        <v>30</v>
      </c>
      <c r="B1173" s="37">
        <v>9</v>
      </c>
      <c r="C1173" s="5">
        <v>2007</v>
      </c>
      <c r="D1173" s="9">
        <v>39355</v>
      </c>
      <c r="E1173" s="103">
        <v>1</v>
      </c>
      <c r="F1173" s="103">
        <v>0</v>
      </c>
      <c r="G1173" s="103">
        <v>1</v>
      </c>
      <c r="H1173" s="103">
        <v>2</v>
      </c>
      <c r="I1173" s="103">
        <v>0</v>
      </c>
      <c r="J1173" s="103">
        <v>0</v>
      </c>
      <c r="K1173" s="103">
        <v>0</v>
      </c>
      <c r="L1173" s="103">
        <v>0</v>
      </c>
      <c r="M1173" s="30" t="s">
        <v>21</v>
      </c>
      <c r="N1173">
        <v>45</v>
      </c>
      <c r="O1173" t="s">
        <v>17</v>
      </c>
      <c r="P1173">
        <v>1172</v>
      </c>
      <c r="R1173" s="30"/>
      <c r="S1173" s="30"/>
      <c r="U1173" s="30"/>
      <c r="V1173" s="30"/>
      <c r="X1173" s="30"/>
      <c r="Y1173" s="30"/>
    </row>
    <row r="1174" spans="1:25">
      <c r="A1174" s="10">
        <v>10</v>
      </c>
      <c r="B1174" s="37">
        <v>10</v>
      </c>
      <c r="C1174" s="5">
        <v>2007</v>
      </c>
      <c r="D1174" s="9">
        <v>39365</v>
      </c>
      <c r="E1174" s="103">
        <v>0</v>
      </c>
      <c r="F1174" s="103">
        <v>0</v>
      </c>
      <c r="G1174" s="103">
        <v>0</v>
      </c>
      <c r="H1174" s="103">
        <v>3</v>
      </c>
      <c r="I1174" s="103">
        <v>0</v>
      </c>
      <c r="J1174" s="103">
        <v>0</v>
      </c>
      <c r="K1174" s="103">
        <v>0</v>
      </c>
      <c r="L1174" s="103">
        <v>0</v>
      </c>
      <c r="M1174" s="30" t="s">
        <v>21</v>
      </c>
      <c r="N1174">
        <v>45</v>
      </c>
      <c r="O1174" t="s">
        <v>17</v>
      </c>
      <c r="P1174">
        <v>1173</v>
      </c>
      <c r="R1174" s="30"/>
      <c r="S1174" s="30"/>
      <c r="U1174" s="30"/>
      <c r="V1174" s="30"/>
      <c r="X1174" s="30"/>
      <c r="Y1174" s="30"/>
    </row>
    <row r="1175" spans="1:25">
      <c r="A1175" s="10">
        <v>20</v>
      </c>
      <c r="B1175" s="37">
        <v>10</v>
      </c>
      <c r="C1175" s="5">
        <v>2007</v>
      </c>
      <c r="D1175" s="9">
        <v>39375</v>
      </c>
      <c r="E1175" s="103">
        <v>0</v>
      </c>
      <c r="F1175" s="103">
        <v>0</v>
      </c>
      <c r="G1175" s="103">
        <v>0</v>
      </c>
      <c r="H1175" s="103">
        <v>2</v>
      </c>
      <c r="I1175" s="103">
        <v>0</v>
      </c>
      <c r="J1175" s="103">
        <v>0</v>
      </c>
      <c r="K1175" s="103">
        <v>0</v>
      </c>
      <c r="L1175" s="103">
        <v>0</v>
      </c>
      <c r="M1175" s="30" t="s">
        <v>21</v>
      </c>
      <c r="N1175">
        <v>45</v>
      </c>
      <c r="O1175" t="s">
        <v>17</v>
      </c>
      <c r="P1175">
        <v>1174</v>
      </c>
      <c r="R1175" s="30"/>
      <c r="S1175" s="30"/>
      <c r="U1175" s="30"/>
      <c r="V1175" s="30"/>
      <c r="X1175" s="30"/>
      <c r="Y1175" s="30"/>
    </row>
    <row r="1176" spans="1:25">
      <c r="A1176" s="10">
        <v>29</v>
      </c>
      <c r="B1176" s="37">
        <v>10</v>
      </c>
      <c r="C1176" s="5">
        <v>2007</v>
      </c>
      <c r="D1176" s="9">
        <v>39384</v>
      </c>
      <c r="E1176" s="103">
        <v>0</v>
      </c>
      <c r="F1176" s="103">
        <v>0</v>
      </c>
      <c r="G1176" s="103">
        <v>2</v>
      </c>
      <c r="H1176" s="103">
        <v>3</v>
      </c>
      <c r="I1176" s="103">
        <v>0</v>
      </c>
      <c r="J1176" s="103">
        <v>0</v>
      </c>
      <c r="K1176" s="103">
        <v>0</v>
      </c>
      <c r="L1176" s="103">
        <v>0</v>
      </c>
      <c r="M1176" s="30" t="s">
        <v>21</v>
      </c>
      <c r="N1176">
        <v>45</v>
      </c>
      <c r="O1176" t="s">
        <v>17</v>
      </c>
      <c r="P1176">
        <v>1175</v>
      </c>
      <c r="R1176" s="30"/>
      <c r="S1176" s="30"/>
      <c r="U1176" s="30"/>
      <c r="V1176" s="30"/>
      <c r="X1176" s="30"/>
      <c r="Y1176" s="30"/>
    </row>
    <row r="1177" spans="1:25">
      <c r="A1177" s="10">
        <v>8</v>
      </c>
      <c r="B1177" s="37">
        <v>11</v>
      </c>
      <c r="C1177" s="5">
        <v>2007</v>
      </c>
      <c r="D1177" s="9">
        <v>39394</v>
      </c>
      <c r="E1177" s="103">
        <v>1</v>
      </c>
      <c r="F1177" s="103">
        <v>0</v>
      </c>
      <c r="G1177" s="103">
        <v>0</v>
      </c>
      <c r="H1177" s="103">
        <v>1</v>
      </c>
      <c r="I1177" s="103">
        <v>0</v>
      </c>
      <c r="J1177" s="103">
        <v>0</v>
      </c>
      <c r="K1177" s="103">
        <v>0</v>
      </c>
      <c r="L1177" s="103">
        <v>0</v>
      </c>
      <c r="M1177" s="30" t="s">
        <v>21</v>
      </c>
      <c r="N1177">
        <v>45</v>
      </c>
      <c r="O1177" t="s">
        <v>17</v>
      </c>
      <c r="P1177">
        <v>1176</v>
      </c>
      <c r="R1177" s="30"/>
      <c r="S1177" s="30"/>
      <c r="U1177" s="30"/>
      <c r="V1177" s="30"/>
      <c r="X1177" s="30"/>
      <c r="Y1177" s="30"/>
    </row>
    <row r="1178" spans="1:25">
      <c r="A1178" s="10">
        <v>4</v>
      </c>
      <c r="B1178" s="37">
        <v>12</v>
      </c>
      <c r="C1178" s="5">
        <v>2007</v>
      </c>
      <c r="D1178" s="9">
        <v>39420</v>
      </c>
      <c r="E1178" s="103">
        <v>1</v>
      </c>
      <c r="F1178" s="103">
        <v>1</v>
      </c>
      <c r="G1178" s="103">
        <v>1</v>
      </c>
      <c r="H1178" s="103">
        <v>1</v>
      </c>
      <c r="I1178" s="103">
        <v>0</v>
      </c>
      <c r="J1178" s="103">
        <v>0</v>
      </c>
      <c r="K1178" s="103">
        <v>0</v>
      </c>
      <c r="L1178" s="103">
        <v>0</v>
      </c>
      <c r="M1178" s="30" t="s">
        <v>21</v>
      </c>
      <c r="N1178">
        <v>45</v>
      </c>
      <c r="O1178" t="s">
        <v>17</v>
      </c>
      <c r="P1178">
        <v>1177</v>
      </c>
      <c r="R1178" s="30"/>
      <c r="S1178" s="30"/>
      <c r="U1178" s="30"/>
      <c r="V1178" s="30"/>
      <c r="X1178" s="30"/>
      <c r="Y1178" s="30"/>
    </row>
    <row r="1179" spans="1:25">
      <c r="A1179" s="10">
        <v>17</v>
      </c>
      <c r="B1179" s="37">
        <v>3</v>
      </c>
      <c r="C1179" s="5">
        <v>2008</v>
      </c>
      <c r="D1179" s="9">
        <v>39524</v>
      </c>
      <c r="E1179" s="103">
        <v>1</v>
      </c>
      <c r="F1179" s="103">
        <v>0</v>
      </c>
      <c r="G1179" s="103">
        <v>0</v>
      </c>
      <c r="H1179" s="103">
        <v>0</v>
      </c>
      <c r="I1179" s="103">
        <v>0</v>
      </c>
      <c r="J1179" s="103">
        <v>0</v>
      </c>
      <c r="K1179" s="103">
        <v>0</v>
      </c>
      <c r="L1179" s="103">
        <v>0</v>
      </c>
      <c r="M1179" s="30" t="s">
        <v>21</v>
      </c>
      <c r="N1179">
        <v>45</v>
      </c>
      <c r="O1179" t="s">
        <v>17</v>
      </c>
      <c r="P1179">
        <v>1178</v>
      </c>
      <c r="R1179" s="30"/>
      <c r="S1179" s="30"/>
      <c r="U1179" s="30"/>
      <c r="V1179" s="30"/>
      <c r="X1179" s="30"/>
      <c r="Y1179" s="30"/>
    </row>
    <row r="1180" spans="1:25">
      <c r="A1180" s="10">
        <v>22</v>
      </c>
      <c r="B1180" s="37">
        <v>3</v>
      </c>
      <c r="C1180" s="5">
        <v>2008</v>
      </c>
      <c r="D1180" s="9">
        <v>39529</v>
      </c>
      <c r="E1180" s="103">
        <v>1</v>
      </c>
      <c r="F1180" s="103">
        <v>0</v>
      </c>
      <c r="G1180" s="103">
        <v>0</v>
      </c>
      <c r="H1180" s="103">
        <v>0</v>
      </c>
      <c r="I1180" s="103">
        <v>0</v>
      </c>
      <c r="J1180" s="103">
        <v>0</v>
      </c>
      <c r="K1180" s="103">
        <v>0</v>
      </c>
      <c r="L1180" s="103">
        <v>0</v>
      </c>
      <c r="M1180" s="30" t="s">
        <v>21</v>
      </c>
      <c r="N1180">
        <v>45</v>
      </c>
      <c r="O1180" t="s">
        <v>17</v>
      </c>
      <c r="P1180">
        <v>1179</v>
      </c>
      <c r="R1180" s="30"/>
      <c r="S1180" s="30"/>
      <c r="U1180" s="30"/>
      <c r="V1180" s="30"/>
      <c r="X1180" s="30"/>
      <c r="Y1180" s="30"/>
    </row>
    <row r="1181" spans="1:25">
      <c r="A1181" s="10">
        <v>27</v>
      </c>
      <c r="B1181" s="37">
        <v>3</v>
      </c>
      <c r="C1181" s="5">
        <v>2008</v>
      </c>
      <c r="D1181" s="9">
        <v>39534</v>
      </c>
      <c r="E1181" s="103">
        <v>1</v>
      </c>
      <c r="F1181" s="103">
        <v>0</v>
      </c>
      <c r="G1181" s="103">
        <v>0</v>
      </c>
      <c r="H1181" s="103">
        <v>0</v>
      </c>
      <c r="I1181" s="103">
        <v>0</v>
      </c>
      <c r="J1181" s="103">
        <v>0</v>
      </c>
      <c r="K1181" s="103">
        <v>0</v>
      </c>
      <c r="L1181" s="103">
        <v>0</v>
      </c>
      <c r="M1181" s="30" t="s">
        <v>21</v>
      </c>
      <c r="N1181">
        <v>45</v>
      </c>
      <c r="O1181" t="s">
        <v>17</v>
      </c>
      <c r="P1181">
        <v>1180</v>
      </c>
      <c r="R1181" s="30"/>
      <c r="S1181" s="30"/>
      <c r="U1181" s="30"/>
      <c r="V1181" s="30"/>
      <c r="X1181" s="30"/>
      <c r="Y1181" s="30"/>
    </row>
    <row r="1182" spans="1:25">
      <c r="A1182" s="10">
        <v>21</v>
      </c>
      <c r="B1182" s="37">
        <v>5</v>
      </c>
      <c r="C1182" s="5">
        <v>2008</v>
      </c>
      <c r="D1182" s="9">
        <v>39589</v>
      </c>
      <c r="E1182" s="103">
        <v>6</v>
      </c>
      <c r="F1182" s="103">
        <v>1</v>
      </c>
      <c r="G1182" s="103">
        <v>2</v>
      </c>
      <c r="H1182" s="103">
        <v>1</v>
      </c>
      <c r="I1182" s="103">
        <v>0</v>
      </c>
      <c r="J1182" s="103">
        <v>0</v>
      </c>
      <c r="K1182" s="103">
        <v>0</v>
      </c>
      <c r="L1182" s="103">
        <v>0</v>
      </c>
      <c r="M1182" s="30" t="s">
        <v>21</v>
      </c>
      <c r="N1182">
        <v>45</v>
      </c>
      <c r="O1182" t="s">
        <v>17</v>
      </c>
      <c r="P1182">
        <v>1181</v>
      </c>
      <c r="R1182" s="30"/>
      <c r="S1182" s="30"/>
      <c r="U1182" s="30"/>
      <c r="V1182" s="30"/>
      <c r="X1182" s="30"/>
      <c r="Y1182" s="30"/>
    </row>
    <row r="1183" spans="1:25">
      <c r="A1183" s="10">
        <v>31</v>
      </c>
      <c r="B1183" s="37">
        <v>5</v>
      </c>
      <c r="C1183" s="5">
        <v>2008</v>
      </c>
      <c r="D1183" s="9">
        <v>39599</v>
      </c>
      <c r="E1183" s="103">
        <v>11</v>
      </c>
      <c r="F1183" s="103">
        <v>0</v>
      </c>
      <c r="G1183" s="103">
        <v>11</v>
      </c>
      <c r="H1183" s="103">
        <v>0</v>
      </c>
      <c r="I1183" s="103">
        <v>0</v>
      </c>
      <c r="J1183" s="103">
        <v>0</v>
      </c>
      <c r="K1183" s="103">
        <v>2</v>
      </c>
      <c r="L1183" s="103">
        <v>30</v>
      </c>
      <c r="M1183" s="30" t="s">
        <v>21</v>
      </c>
      <c r="N1183">
        <v>45</v>
      </c>
      <c r="O1183" t="s">
        <v>17</v>
      </c>
      <c r="P1183">
        <v>1182</v>
      </c>
      <c r="R1183" s="30"/>
      <c r="S1183" s="30"/>
      <c r="U1183" s="30"/>
      <c r="V1183" s="30"/>
      <c r="X1183" s="30"/>
      <c r="Y1183" s="30"/>
    </row>
    <row r="1184" spans="1:25">
      <c r="A1184" s="10">
        <v>11</v>
      </c>
      <c r="B1184" s="37">
        <v>6</v>
      </c>
      <c r="C1184" s="5">
        <v>2008</v>
      </c>
      <c r="D1184" s="9">
        <v>39610</v>
      </c>
      <c r="E1184" s="103">
        <v>5</v>
      </c>
      <c r="F1184" s="103">
        <v>1</v>
      </c>
      <c r="G1184" s="103">
        <v>5</v>
      </c>
      <c r="H1184" s="103">
        <v>0</v>
      </c>
      <c r="I1184" s="103">
        <v>0</v>
      </c>
      <c r="J1184" s="103">
        <v>0</v>
      </c>
      <c r="K1184" s="103">
        <v>0</v>
      </c>
      <c r="L1184" s="103">
        <v>2</v>
      </c>
      <c r="M1184" s="30" t="s">
        <v>21</v>
      </c>
      <c r="N1184">
        <v>45</v>
      </c>
      <c r="O1184" t="s">
        <v>17</v>
      </c>
      <c r="P1184">
        <v>1183</v>
      </c>
      <c r="R1184" s="30"/>
      <c r="S1184" s="30"/>
      <c r="U1184" s="30"/>
      <c r="V1184" s="30"/>
      <c r="X1184" s="30"/>
      <c r="Y1184" s="30"/>
    </row>
    <row r="1185" spans="1:25">
      <c r="A1185" s="10">
        <v>21</v>
      </c>
      <c r="B1185" s="37">
        <v>6</v>
      </c>
      <c r="C1185" s="5">
        <v>2008</v>
      </c>
      <c r="D1185" s="9">
        <v>39620</v>
      </c>
      <c r="E1185" s="103">
        <v>2</v>
      </c>
      <c r="F1185" s="103">
        <v>0</v>
      </c>
      <c r="G1185" s="103">
        <v>6</v>
      </c>
      <c r="H1185" s="103">
        <v>2</v>
      </c>
      <c r="I1185" s="103">
        <v>0</v>
      </c>
      <c r="J1185" s="103">
        <v>0</v>
      </c>
      <c r="K1185" s="103">
        <v>0</v>
      </c>
      <c r="L1185" s="103">
        <v>2</v>
      </c>
      <c r="M1185" s="30" t="s">
        <v>21</v>
      </c>
      <c r="N1185">
        <v>45</v>
      </c>
      <c r="O1185" t="s">
        <v>17</v>
      </c>
      <c r="P1185">
        <v>1184</v>
      </c>
      <c r="R1185" s="30"/>
      <c r="S1185" s="30"/>
      <c r="U1185" s="30"/>
      <c r="V1185" s="30"/>
      <c r="X1185" s="30"/>
      <c r="Y1185" s="30"/>
    </row>
    <row r="1186" spans="1:25">
      <c r="A1186" s="10">
        <v>30</v>
      </c>
      <c r="B1186" s="37">
        <v>6</v>
      </c>
      <c r="C1186" s="5">
        <v>2008</v>
      </c>
      <c r="D1186" s="9">
        <v>39629</v>
      </c>
      <c r="E1186" s="102" t="s">
        <v>18</v>
      </c>
      <c r="F1186" s="102" t="s">
        <v>18</v>
      </c>
      <c r="G1186" s="102" t="s">
        <v>18</v>
      </c>
      <c r="H1186" s="102" t="s">
        <v>18</v>
      </c>
      <c r="I1186" s="102" t="s">
        <v>18</v>
      </c>
      <c r="J1186" s="102" t="s">
        <v>18</v>
      </c>
      <c r="K1186" s="102" t="s">
        <v>18</v>
      </c>
      <c r="L1186" s="102" t="s">
        <v>18</v>
      </c>
      <c r="M1186" s="30" t="s">
        <v>21</v>
      </c>
      <c r="N1186">
        <v>45</v>
      </c>
      <c r="O1186" t="s">
        <v>17</v>
      </c>
      <c r="P1186">
        <v>1185</v>
      </c>
      <c r="R1186" s="30"/>
      <c r="S1186" s="30"/>
      <c r="U1186" s="30"/>
      <c r="V1186" s="30"/>
      <c r="X1186" s="30"/>
      <c r="Y1186" s="30"/>
    </row>
    <row r="1187" spans="1:25">
      <c r="A1187" s="10">
        <v>9</v>
      </c>
      <c r="B1187" s="37">
        <v>7</v>
      </c>
      <c r="C1187" s="5">
        <v>2008</v>
      </c>
      <c r="D1187" s="9">
        <v>39638</v>
      </c>
      <c r="E1187" s="103">
        <v>0</v>
      </c>
      <c r="F1187" s="103">
        <v>0</v>
      </c>
      <c r="G1187" s="103">
        <v>1</v>
      </c>
      <c r="H1187" s="103">
        <v>150</v>
      </c>
      <c r="I1187" s="103">
        <v>240</v>
      </c>
      <c r="J1187" s="103">
        <v>0</v>
      </c>
      <c r="K1187" s="103">
        <v>0</v>
      </c>
      <c r="L1187" s="103">
        <v>0</v>
      </c>
      <c r="M1187" s="30" t="s">
        <v>21</v>
      </c>
      <c r="N1187">
        <v>45</v>
      </c>
      <c r="O1187" t="s">
        <v>17</v>
      </c>
      <c r="P1187">
        <v>1186</v>
      </c>
      <c r="R1187" s="30"/>
      <c r="S1187" s="30"/>
      <c r="U1187" s="30"/>
      <c r="V1187" s="30"/>
      <c r="X1187" s="30"/>
      <c r="Y1187" s="30"/>
    </row>
    <row r="1188" spans="1:25">
      <c r="A1188" s="10">
        <v>20</v>
      </c>
      <c r="B1188" s="37">
        <v>7</v>
      </c>
      <c r="C1188" s="5">
        <v>2008</v>
      </c>
      <c r="D1188" s="9">
        <v>39649</v>
      </c>
      <c r="E1188" s="103">
        <v>0</v>
      </c>
      <c r="F1188" s="103">
        <v>0</v>
      </c>
      <c r="G1188" s="103">
        <v>1</v>
      </c>
      <c r="H1188" s="103">
        <v>423</v>
      </c>
      <c r="I1188" s="103">
        <v>0</v>
      </c>
      <c r="J1188" s="103">
        <v>0</v>
      </c>
      <c r="K1188" s="103">
        <v>0</v>
      </c>
      <c r="L1188" s="103">
        <v>0</v>
      </c>
      <c r="M1188" s="30" t="s">
        <v>21</v>
      </c>
      <c r="N1188">
        <v>45</v>
      </c>
      <c r="O1188" t="s">
        <v>17</v>
      </c>
      <c r="P1188">
        <v>1187</v>
      </c>
      <c r="R1188" s="30"/>
      <c r="S1188" s="30"/>
      <c r="U1188" s="30"/>
      <c r="V1188" s="30"/>
      <c r="X1188" s="30"/>
      <c r="Y1188" s="30"/>
    </row>
    <row r="1189" spans="1:25">
      <c r="A1189" s="10">
        <v>31</v>
      </c>
      <c r="B1189" s="37">
        <v>7</v>
      </c>
      <c r="C1189" s="5">
        <v>2008</v>
      </c>
      <c r="D1189" s="9">
        <v>39660</v>
      </c>
      <c r="E1189" s="103">
        <v>1</v>
      </c>
      <c r="F1189" s="103">
        <v>0</v>
      </c>
      <c r="G1189" s="103">
        <v>4</v>
      </c>
      <c r="H1189" s="103">
        <v>195</v>
      </c>
      <c r="I1189" s="103">
        <v>6</v>
      </c>
      <c r="J1189" s="103">
        <v>0</v>
      </c>
      <c r="K1189" s="103">
        <v>0</v>
      </c>
      <c r="L1189" s="103">
        <v>0</v>
      </c>
      <c r="M1189" s="30" t="s">
        <v>21</v>
      </c>
      <c r="N1189">
        <v>45</v>
      </c>
      <c r="O1189" t="s">
        <v>17</v>
      </c>
      <c r="P1189">
        <v>1188</v>
      </c>
      <c r="R1189" s="30"/>
      <c r="S1189" s="30"/>
      <c r="U1189" s="30"/>
      <c r="V1189" s="30"/>
      <c r="X1189" s="30"/>
      <c r="Y1189" s="30"/>
    </row>
    <row r="1190" spans="1:25">
      <c r="A1190" s="10">
        <v>11</v>
      </c>
      <c r="B1190" s="37">
        <v>8</v>
      </c>
      <c r="C1190" s="5">
        <v>2008</v>
      </c>
      <c r="D1190" s="9">
        <v>39671</v>
      </c>
      <c r="E1190" s="103">
        <v>0</v>
      </c>
      <c r="F1190" s="103">
        <v>0</v>
      </c>
      <c r="G1190" s="103">
        <v>1</v>
      </c>
      <c r="H1190" s="103">
        <v>333</v>
      </c>
      <c r="I1190" s="103">
        <v>3</v>
      </c>
      <c r="J1190" s="103">
        <v>0</v>
      </c>
      <c r="K1190" s="103">
        <v>0</v>
      </c>
      <c r="L1190" s="103">
        <v>0</v>
      </c>
      <c r="M1190" s="30" t="s">
        <v>21</v>
      </c>
      <c r="N1190">
        <v>45</v>
      </c>
      <c r="O1190" t="s">
        <v>17</v>
      </c>
      <c r="P1190">
        <v>1189</v>
      </c>
      <c r="R1190" s="30"/>
      <c r="S1190" s="30"/>
      <c r="U1190" s="30"/>
      <c r="V1190" s="30"/>
      <c r="X1190" s="30"/>
      <c r="Y1190" s="30"/>
    </row>
    <row r="1191" spans="1:25">
      <c r="A1191" s="10">
        <v>20</v>
      </c>
      <c r="B1191" s="37">
        <v>8</v>
      </c>
      <c r="C1191" s="5">
        <v>2008</v>
      </c>
      <c r="D1191" s="9">
        <v>39680</v>
      </c>
      <c r="E1191" s="103">
        <v>1</v>
      </c>
      <c r="F1191" s="103">
        <v>0</v>
      </c>
      <c r="G1191" s="103">
        <v>0</v>
      </c>
      <c r="H1191" s="103">
        <v>402</v>
      </c>
      <c r="I1191" s="103">
        <v>0</v>
      </c>
      <c r="J1191" s="103">
        <v>0</v>
      </c>
      <c r="K1191" s="103">
        <v>0</v>
      </c>
      <c r="L1191" s="103">
        <v>0</v>
      </c>
      <c r="M1191" s="30" t="s">
        <v>21</v>
      </c>
      <c r="N1191">
        <v>45</v>
      </c>
      <c r="O1191" t="s">
        <v>17</v>
      </c>
      <c r="P1191">
        <v>1190</v>
      </c>
      <c r="R1191" s="30"/>
      <c r="S1191" s="30"/>
      <c r="U1191" s="30"/>
      <c r="V1191" s="30"/>
      <c r="X1191" s="30"/>
      <c r="Y1191" s="30"/>
    </row>
    <row r="1192" spans="1:25">
      <c r="A1192" s="10">
        <v>3</v>
      </c>
      <c r="B1192" s="37">
        <v>9</v>
      </c>
      <c r="C1192" s="5">
        <v>2008</v>
      </c>
      <c r="D1192" s="9">
        <v>39694</v>
      </c>
      <c r="E1192" s="103">
        <v>0</v>
      </c>
      <c r="F1192" s="103">
        <v>0</v>
      </c>
      <c r="G1192" s="103">
        <v>6</v>
      </c>
      <c r="H1192" s="103">
        <v>354</v>
      </c>
      <c r="I1192" s="103">
        <v>0</v>
      </c>
      <c r="J1192" s="103">
        <v>0</v>
      </c>
      <c r="K1192" s="103">
        <v>0</v>
      </c>
      <c r="L1192" s="103">
        <v>0</v>
      </c>
      <c r="M1192" s="30" t="s">
        <v>21</v>
      </c>
      <c r="N1192">
        <v>45</v>
      </c>
      <c r="O1192" t="s">
        <v>17</v>
      </c>
      <c r="P1192">
        <v>1191</v>
      </c>
      <c r="R1192" s="30"/>
      <c r="S1192" s="30"/>
      <c r="U1192" s="30"/>
      <c r="V1192" s="30"/>
      <c r="X1192" s="30"/>
      <c r="Y1192" s="30"/>
    </row>
    <row r="1193" spans="1:25">
      <c r="A1193" s="10">
        <v>10</v>
      </c>
      <c r="B1193" s="37">
        <v>9</v>
      </c>
      <c r="C1193" s="5">
        <v>2008</v>
      </c>
      <c r="D1193" s="9">
        <v>39701</v>
      </c>
      <c r="E1193" s="103">
        <v>0</v>
      </c>
      <c r="F1193" s="103">
        <v>0</v>
      </c>
      <c r="G1193" s="103">
        <v>5</v>
      </c>
      <c r="H1193" s="103">
        <v>132</v>
      </c>
      <c r="I1193" s="103">
        <v>0</v>
      </c>
      <c r="J1193" s="103">
        <v>0</v>
      </c>
      <c r="K1193" s="103">
        <v>0</v>
      </c>
      <c r="L1193" s="103">
        <v>0</v>
      </c>
      <c r="M1193" s="30" t="s">
        <v>21</v>
      </c>
      <c r="N1193">
        <v>45</v>
      </c>
      <c r="O1193" t="s">
        <v>17</v>
      </c>
      <c r="P1193">
        <v>1192</v>
      </c>
      <c r="R1193" s="30"/>
      <c r="S1193" s="30"/>
      <c r="U1193" s="30"/>
      <c r="V1193" s="30"/>
      <c r="X1193" s="30"/>
      <c r="Y1193" s="30"/>
    </row>
    <row r="1194" spans="1:25">
      <c r="A1194" s="10">
        <v>21</v>
      </c>
      <c r="B1194" s="37">
        <v>9</v>
      </c>
      <c r="C1194" s="5">
        <v>2008</v>
      </c>
      <c r="D1194" s="9">
        <v>39712</v>
      </c>
      <c r="E1194" s="103">
        <v>0</v>
      </c>
      <c r="F1194" s="103">
        <v>0</v>
      </c>
      <c r="G1194" s="103">
        <v>3</v>
      </c>
      <c r="H1194" s="103">
        <v>63</v>
      </c>
      <c r="I1194" s="103">
        <v>0</v>
      </c>
      <c r="J1194" s="103">
        <v>0</v>
      </c>
      <c r="K1194" s="103">
        <v>0</v>
      </c>
      <c r="L1194" s="103">
        <v>0</v>
      </c>
      <c r="M1194" s="30" t="s">
        <v>21</v>
      </c>
      <c r="N1194">
        <v>45</v>
      </c>
      <c r="O1194" t="s">
        <v>17</v>
      </c>
      <c r="P1194">
        <v>1193</v>
      </c>
      <c r="R1194" s="30"/>
      <c r="S1194" s="30"/>
      <c r="U1194" s="30"/>
      <c r="V1194" s="30"/>
      <c r="X1194" s="30"/>
      <c r="Y1194" s="30"/>
    </row>
    <row r="1195" spans="1:25">
      <c r="A1195" s="10">
        <v>1</v>
      </c>
      <c r="B1195" s="37">
        <v>10</v>
      </c>
      <c r="C1195" s="5">
        <v>2008</v>
      </c>
      <c r="D1195" s="9">
        <v>39722</v>
      </c>
      <c r="E1195" s="103">
        <v>0</v>
      </c>
      <c r="F1195" s="103">
        <v>0</v>
      </c>
      <c r="G1195" s="103">
        <v>5</v>
      </c>
      <c r="H1195" s="103">
        <v>13</v>
      </c>
      <c r="I1195" s="103">
        <v>0</v>
      </c>
      <c r="J1195" s="103">
        <v>0</v>
      </c>
      <c r="K1195" s="103">
        <v>0</v>
      </c>
      <c r="L1195" s="103">
        <v>0</v>
      </c>
      <c r="M1195" s="30" t="s">
        <v>21</v>
      </c>
      <c r="N1195">
        <v>45</v>
      </c>
      <c r="O1195" t="s">
        <v>17</v>
      </c>
      <c r="P1195">
        <v>1194</v>
      </c>
      <c r="R1195" s="30"/>
      <c r="S1195" s="30"/>
      <c r="U1195" s="30"/>
      <c r="V1195" s="30"/>
      <c r="X1195" s="30"/>
      <c r="Y1195" s="30"/>
    </row>
    <row r="1196" spans="1:25">
      <c r="A1196" s="10">
        <v>9</v>
      </c>
      <c r="B1196" s="37">
        <v>10</v>
      </c>
      <c r="C1196" s="5">
        <v>2008</v>
      </c>
      <c r="D1196" s="9">
        <v>39730</v>
      </c>
      <c r="E1196" s="103">
        <v>0</v>
      </c>
      <c r="F1196" s="103">
        <v>1</v>
      </c>
      <c r="G1196" s="103">
        <v>1</v>
      </c>
      <c r="H1196" s="103">
        <v>63</v>
      </c>
      <c r="I1196" s="103">
        <v>0</v>
      </c>
      <c r="J1196" s="103">
        <v>0</v>
      </c>
      <c r="K1196" s="103">
        <v>0</v>
      </c>
      <c r="L1196" s="103">
        <v>0</v>
      </c>
      <c r="M1196" s="30" t="s">
        <v>21</v>
      </c>
      <c r="N1196">
        <v>45</v>
      </c>
      <c r="O1196" t="s">
        <v>17</v>
      </c>
      <c r="P1196">
        <v>1195</v>
      </c>
      <c r="R1196" s="30"/>
      <c r="S1196" s="30"/>
      <c r="U1196" s="30"/>
      <c r="V1196" s="30"/>
      <c r="X1196" s="30"/>
      <c r="Y1196" s="30"/>
    </row>
    <row r="1197" spans="1:25">
      <c r="A1197" s="10">
        <v>20</v>
      </c>
      <c r="B1197" s="37">
        <v>10</v>
      </c>
      <c r="C1197" s="5">
        <v>2008</v>
      </c>
      <c r="D1197" s="9">
        <v>39741</v>
      </c>
      <c r="E1197" s="103">
        <v>1</v>
      </c>
      <c r="F1197" s="103">
        <v>0</v>
      </c>
      <c r="G1197" s="103">
        <v>1</v>
      </c>
      <c r="H1197" s="103">
        <v>11</v>
      </c>
      <c r="I1197" s="103">
        <v>0</v>
      </c>
      <c r="J1197" s="103">
        <v>0</v>
      </c>
      <c r="K1197" s="103">
        <v>0</v>
      </c>
      <c r="L1197" s="103">
        <v>0</v>
      </c>
      <c r="M1197" s="30" t="s">
        <v>21</v>
      </c>
      <c r="N1197">
        <v>45</v>
      </c>
      <c r="O1197" t="s">
        <v>17</v>
      </c>
      <c r="P1197">
        <v>1196</v>
      </c>
      <c r="R1197" s="30"/>
      <c r="S1197" s="30"/>
      <c r="U1197" s="30"/>
      <c r="V1197" s="30"/>
      <c r="X1197" s="30"/>
      <c r="Y1197" s="30"/>
    </row>
    <row r="1198" spans="1:25">
      <c r="A1198" s="10">
        <v>29</v>
      </c>
      <c r="B1198" s="37">
        <v>10</v>
      </c>
      <c r="C1198" s="5">
        <v>2008</v>
      </c>
      <c r="D1198" s="9">
        <v>39750</v>
      </c>
      <c r="E1198" s="103">
        <v>0</v>
      </c>
      <c r="F1198" s="103">
        <v>0</v>
      </c>
      <c r="G1198" s="103">
        <v>1</v>
      </c>
      <c r="H1198" s="103">
        <v>14</v>
      </c>
      <c r="I1198" s="103">
        <v>0</v>
      </c>
      <c r="J1198" s="103">
        <v>0</v>
      </c>
      <c r="K1198" s="103">
        <v>0</v>
      </c>
      <c r="L1198" s="103">
        <v>0</v>
      </c>
      <c r="M1198" s="30" t="s">
        <v>21</v>
      </c>
      <c r="N1198">
        <v>45</v>
      </c>
      <c r="O1198" t="s">
        <v>17</v>
      </c>
      <c r="P1198">
        <v>1197</v>
      </c>
      <c r="R1198" s="30"/>
      <c r="S1198" s="30"/>
      <c r="U1198" s="30"/>
      <c r="V1198" s="30"/>
      <c r="X1198" s="30"/>
      <c r="Y1198" s="30"/>
    </row>
    <row r="1199" spans="1:25">
      <c r="A1199" s="10">
        <v>15</v>
      </c>
      <c r="B1199" s="37">
        <v>11</v>
      </c>
      <c r="C1199" s="5">
        <v>2008</v>
      </c>
      <c r="D1199" s="9">
        <v>39767</v>
      </c>
      <c r="E1199" s="103">
        <v>0</v>
      </c>
      <c r="F1199" s="103">
        <v>0</v>
      </c>
      <c r="G1199" s="103">
        <v>0</v>
      </c>
      <c r="H1199" s="103">
        <v>1</v>
      </c>
      <c r="I1199" s="103">
        <v>0</v>
      </c>
      <c r="J1199" s="103">
        <v>0</v>
      </c>
      <c r="K1199" s="103">
        <v>0</v>
      </c>
      <c r="L1199" s="103">
        <v>0</v>
      </c>
      <c r="M1199" s="30" t="s">
        <v>21</v>
      </c>
      <c r="N1199">
        <v>45</v>
      </c>
      <c r="O1199" t="s">
        <v>17</v>
      </c>
      <c r="P1199">
        <v>1198</v>
      </c>
      <c r="R1199" s="30"/>
      <c r="S1199" s="30"/>
      <c r="U1199" s="30"/>
      <c r="V1199" s="30"/>
      <c r="X1199" s="30"/>
      <c r="Y1199" s="30"/>
    </row>
    <row r="1200" spans="1:25">
      <c r="A1200" s="10">
        <v>10</v>
      </c>
      <c r="B1200" s="37">
        <v>12</v>
      </c>
      <c r="C1200" s="5">
        <v>2008</v>
      </c>
      <c r="D1200" s="9">
        <v>39792</v>
      </c>
      <c r="E1200" s="103">
        <v>2</v>
      </c>
      <c r="F1200" s="103">
        <v>0</v>
      </c>
      <c r="G1200" s="103">
        <v>1</v>
      </c>
      <c r="H1200" s="103">
        <v>3</v>
      </c>
      <c r="I1200" s="103">
        <v>0</v>
      </c>
      <c r="J1200" s="103">
        <v>0</v>
      </c>
      <c r="K1200" s="103">
        <v>0</v>
      </c>
      <c r="L1200" s="103">
        <v>0</v>
      </c>
      <c r="M1200" s="30" t="s">
        <v>21</v>
      </c>
      <c r="N1200">
        <v>45</v>
      </c>
      <c r="O1200" t="s">
        <v>17</v>
      </c>
      <c r="P1200">
        <v>1199</v>
      </c>
      <c r="R1200" s="30"/>
      <c r="S1200" s="30"/>
      <c r="U1200" s="30"/>
      <c r="V1200" s="30"/>
      <c r="X1200" s="30"/>
      <c r="Y1200" s="30"/>
    </row>
    <row r="1201" spans="1:25">
      <c r="A1201" s="10">
        <v>22</v>
      </c>
      <c r="B1201" s="37">
        <v>2</v>
      </c>
      <c r="C1201" s="5">
        <v>2009</v>
      </c>
      <c r="D1201" s="9">
        <v>39866</v>
      </c>
      <c r="E1201" s="103">
        <v>4</v>
      </c>
      <c r="F1201" s="103">
        <v>0</v>
      </c>
      <c r="G1201" s="103">
        <v>0</v>
      </c>
      <c r="H1201" s="103">
        <v>1</v>
      </c>
      <c r="I1201" s="103">
        <v>0</v>
      </c>
      <c r="J1201" s="103">
        <v>0</v>
      </c>
      <c r="K1201" s="103">
        <v>0</v>
      </c>
      <c r="L1201" s="103">
        <v>0</v>
      </c>
      <c r="M1201" s="30" t="s">
        <v>21</v>
      </c>
      <c r="N1201">
        <v>45</v>
      </c>
      <c r="O1201" t="s">
        <v>17</v>
      </c>
      <c r="P1201">
        <v>1200</v>
      </c>
      <c r="R1201" s="30"/>
      <c r="S1201" s="30"/>
      <c r="U1201" s="30"/>
      <c r="V1201" s="30"/>
      <c r="X1201" s="30"/>
      <c r="Y1201" s="30"/>
    </row>
    <row r="1202" spans="1:25">
      <c r="A1202" s="10">
        <v>15</v>
      </c>
      <c r="B1202" s="37">
        <v>3</v>
      </c>
      <c r="C1202" s="5">
        <v>2009</v>
      </c>
      <c r="D1202" s="9">
        <v>39887</v>
      </c>
      <c r="E1202" s="103">
        <v>1</v>
      </c>
      <c r="F1202" s="103">
        <v>0</v>
      </c>
      <c r="G1202" s="103">
        <v>0</v>
      </c>
      <c r="H1202" s="103">
        <v>1</v>
      </c>
      <c r="I1202" s="103">
        <v>0</v>
      </c>
      <c r="J1202" s="103">
        <v>0</v>
      </c>
      <c r="K1202" s="103">
        <v>0</v>
      </c>
      <c r="L1202" s="103">
        <v>0</v>
      </c>
      <c r="M1202" s="30" t="s">
        <v>21</v>
      </c>
      <c r="N1202">
        <v>45</v>
      </c>
      <c r="O1202" t="s">
        <v>17</v>
      </c>
      <c r="P1202">
        <v>1201</v>
      </c>
      <c r="R1202" s="30"/>
      <c r="S1202" s="30"/>
      <c r="U1202" s="30"/>
      <c r="V1202" s="30"/>
      <c r="X1202" s="30"/>
      <c r="Y1202" s="30"/>
    </row>
    <row r="1203" spans="1:25">
      <c r="A1203" s="10">
        <v>11</v>
      </c>
      <c r="B1203" s="37">
        <v>4</v>
      </c>
      <c r="C1203" s="5">
        <v>2009</v>
      </c>
      <c r="D1203" s="9">
        <v>39914</v>
      </c>
      <c r="E1203" s="103">
        <v>1</v>
      </c>
      <c r="F1203" s="103">
        <v>0</v>
      </c>
      <c r="G1203" s="103">
        <v>0</v>
      </c>
      <c r="H1203" s="103">
        <v>1</v>
      </c>
      <c r="I1203" s="103">
        <v>0</v>
      </c>
      <c r="J1203" s="103">
        <v>0</v>
      </c>
      <c r="K1203" s="103">
        <v>0</v>
      </c>
      <c r="L1203" s="103">
        <v>0</v>
      </c>
      <c r="M1203" s="30" t="s">
        <v>21</v>
      </c>
      <c r="N1203">
        <v>45</v>
      </c>
      <c r="O1203" t="s">
        <v>17</v>
      </c>
      <c r="P1203">
        <v>1202</v>
      </c>
      <c r="R1203" s="30"/>
      <c r="S1203" s="30"/>
      <c r="U1203" s="30"/>
      <c r="V1203" s="30"/>
      <c r="X1203" s="30"/>
      <c r="Y1203" s="30"/>
    </row>
    <row r="1204" spans="1:25">
      <c r="A1204" s="10">
        <v>25</v>
      </c>
      <c r="B1204" s="37">
        <v>5</v>
      </c>
      <c r="C1204" s="5">
        <v>2009</v>
      </c>
      <c r="D1204" s="9">
        <v>39958</v>
      </c>
      <c r="E1204" s="103">
        <v>1</v>
      </c>
      <c r="F1204" s="103">
        <v>0</v>
      </c>
      <c r="G1204" s="103">
        <v>1</v>
      </c>
      <c r="H1204" s="103">
        <v>1</v>
      </c>
      <c r="I1204" s="103">
        <v>0</v>
      </c>
      <c r="J1204" s="103">
        <v>0</v>
      </c>
      <c r="K1204" s="103">
        <v>0</v>
      </c>
      <c r="L1204" s="103">
        <v>9</v>
      </c>
      <c r="M1204" s="30" t="s">
        <v>21</v>
      </c>
      <c r="N1204">
        <v>45</v>
      </c>
      <c r="O1204" t="s">
        <v>17</v>
      </c>
      <c r="P1204">
        <v>1203</v>
      </c>
      <c r="R1204" s="30"/>
      <c r="S1204" s="30"/>
      <c r="U1204" s="30"/>
      <c r="V1204" s="30"/>
      <c r="X1204" s="30"/>
      <c r="Y1204" s="30"/>
    </row>
    <row r="1205" spans="1:25">
      <c r="A1205" s="10">
        <v>1</v>
      </c>
      <c r="B1205" s="37">
        <v>6</v>
      </c>
      <c r="C1205" s="5">
        <v>2009</v>
      </c>
      <c r="D1205" s="9">
        <v>39965</v>
      </c>
      <c r="E1205" s="103">
        <v>3</v>
      </c>
      <c r="F1205" s="103">
        <v>0</v>
      </c>
      <c r="G1205" s="103">
        <v>2</v>
      </c>
      <c r="H1205" s="103">
        <v>0</v>
      </c>
      <c r="I1205" s="103">
        <v>0</v>
      </c>
      <c r="J1205" s="103">
        <v>0</v>
      </c>
      <c r="K1205" s="103">
        <v>0</v>
      </c>
      <c r="L1205" s="103">
        <v>1</v>
      </c>
      <c r="M1205" s="30" t="s">
        <v>21</v>
      </c>
      <c r="N1205">
        <v>45</v>
      </c>
      <c r="O1205" t="s">
        <v>17</v>
      </c>
      <c r="P1205">
        <v>1204</v>
      </c>
      <c r="R1205" s="30"/>
      <c r="S1205" s="30"/>
      <c r="U1205" s="30"/>
      <c r="V1205" s="30"/>
      <c r="X1205" s="30"/>
      <c r="Y1205" s="30"/>
    </row>
    <row r="1206" spans="1:25">
      <c r="A1206" s="10">
        <v>10</v>
      </c>
      <c r="B1206" s="37">
        <v>6</v>
      </c>
      <c r="C1206" s="5">
        <v>2009</v>
      </c>
      <c r="D1206" s="9">
        <v>39974</v>
      </c>
      <c r="E1206" s="103">
        <v>0</v>
      </c>
      <c r="F1206" s="103">
        <v>0</v>
      </c>
      <c r="G1206" s="103">
        <v>1</v>
      </c>
      <c r="H1206" s="103">
        <v>0</v>
      </c>
      <c r="I1206" s="103">
        <v>0</v>
      </c>
      <c r="J1206" s="103">
        <v>0</v>
      </c>
      <c r="K1206" s="103">
        <v>0</v>
      </c>
      <c r="L1206" s="103">
        <v>0</v>
      </c>
      <c r="M1206" s="30" t="s">
        <v>21</v>
      </c>
      <c r="N1206">
        <v>45</v>
      </c>
      <c r="O1206" t="s">
        <v>17</v>
      </c>
      <c r="P1206">
        <v>1205</v>
      </c>
      <c r="R1206" s="30"/>
      <c r="S1206" s="30"/>
      <c r="U1206" s="30"/>
      <c r="V1206" s="30"/>
      <c r="X1206" s="30"/>
      <c r="Y1206" s="30"/>
    </row>
    <row r="1207" spans="1:25">
      <c r="A1207" s="10">
        <v>20</v>
      </c>
      <c r="B1207" s="37">
        <v>6</v>
      </c>
      <c r="C1207" s="5">
        <v>2009</v>
      </c>
      <c r="D1207" s="9">
        <v>39984</v>
      </c>
      <c r="E1207" s="103">
        <v>1</v>
      </c>
      <c r="F1207" s="103">
        <v>0</v>
      </c>
      <c r="G1207" s="103">
        <v>2</v>
      </c>
      <c r="H1207" s="103">
        <v>2</v>
      </c>
      <c r="I1207" s="103">
        <v>45</v>
      </c>
      <c r="J1207" s="103">
        <v>60</v>
      </c>
      <c r="K1207" s="103">
        <v>1</v>
      </c>
      <c r="L1207" s="103">
        <v>0</v>
      </c>
      <c r="M1207" s="30" t="s">
        <v>21</v>
      </c>
      <c r="N1207">
        <v>45</v>
      </c>
      <c r="O1207" t="s">
        <v>17</v>
      </c>
      <c r="P1207">
        <v>1206</v>
      </c>
      <c r="R1207" s="30"/>
      <c r="S1207" s="30"/>
      <c r="U1207" s="30"/>
      <c r="V1207" s="30"/>
      <c r="X1207" s="30"/>
      <c r="Y1207" s="30"/>
    </row>
    <row r="1208" spans="1:25">
      <c r="A1208" s="10">
        <v>30</v>
      </c>
      <c r="B1208" s="37">
        <v>6</v>
      </c>
      <c r="C1208" s="5">
        <v>2009</v>
      </c>
      <c r="D1208" s="9">
        <v>39994</v>
      </c>
      <c r="E1208" s="103">
        <v>0</v>
      </c>
      <c r="F1208" s="103">
        <v>0</v>
      </c>
      <c r="G1208" s="103">
        <v>3</v>
      </c>
      <c r="H1208" s="103">
        <v>22</v>
      </c>
      <c r="I1208" s="103">
        <v>30</v>
      </c>
      <c r="J1208" s="103">
        <v>0</v>
      </c>
      <c r="K1208" s="103">
        <v>0</v>
      </c>
      <c r="L1208" s="103">
        <v>0</v>
      </c>
      <c r="M1208" s="30" t="s">
        <v>21</v>
      </c>
      <c r="N1208">
        <v>45</v>
      </c>
      <c r="O1208" t="s">
        <v>17</v>
      </c>
      <c r="P1208">
        <v>1207</v>
      </c>
      <c r="R1208" s="30"/>
      <c r="S1208" s="30"/>
      <c r="U1208" s="30"/>
      <c r="V1208" s="30"/>
      <c r="X1208" s="30"/>
      <c r="Y1208" s="30"/>
    </row>
    <row r="1209" spans="1:25">
      <c r="A1209" s="10">
        <v>9</v>
      </c>
      <c r="B1209" s="37">
        <v>7</v>
      </c>
      <c r="C1209" s="5">
        <v>2009</v>
      </c>
      <c r="D1209" s="9">
        <v>40003</v>
      </c>
      <c r="E1209" s="103">
        <v>1</v>
      </c>
      <c r="F1209" s="103">
        <v>0</v>
      </c>
      <c r="G1209" s="103">
        <v>3</v>
      </c>
      <c r="H1209" s="103">
        <v>126</v>
      </c>
      <c r="I1209" s="103">
        <v>120</v>
      </c>
      <c r="J1209" s="103">
        <v>0</v>
      </c>
      <c r="K1209" s="103">
        <v>0</v>
      </c>
      <c r="L1209" s="103">
        <v>0</v>
      </c>
      <c r="M1209" s="30" t="s">
        <v>21</v>
      </c>
      <c r="N1209">
        <v>45</v>
      </c>
      <c r="O1209" t="s">
        <v>17</v>
      </c>
      <c r="P1209">
        <v>1208</v>
      </c>
      <c r="R1209" s="30"/>
      <c r="S1209" s="30"/>
      <c r="U1209" s="30"/>
      <c r="V1209" s="30"/>
      <c r="X1209" s="30"/>
      <c r="Y1209" s="30"/>
    </row>
    <row r="1210" spans="1:25">
      <c r="A1210" s="10">
        <v>20</v>
      </c>
      <c r="B1210" s="37">
        <v>7</v>
      </c>
      <c r="C1210" s="5">
        <v>2009</v>
      </c>
      <c r="D1210" s="9">
        <v>40014</v>
      </c>
      <c r="E1210" s="103">
        <v>0</v>
      </c>
      <c r="F1210" s="103">
        <v>0</v>
      </c>
      <c r="G1210" s="103">
        <v>1</v>
      </c>
      <c r="H1210" s="103">
        <v>336</v>
      </c>
      <c r="I1210" s="103">
        <v>6</v>
      </c>
      <c r="J1210" s="103">
        <v>0</v>
      </c>
      <c r="K1210" s="103">
        <v>0</v>
      </c>
      <c r="L1210" s="103">
        <v>0</v>
      </c>
      <c r="M1210" s="30" t="s">
        <v>21</v>
      </c>
      <c r="N1210">
        <v>45</v>
      </c>
      <c r="O1210" t="s">
        <v>17</v>
      </c>
      <c r="P1210">
        <v>1209</v>
      </c>
      <c r="R1210" s="30"/>
      <c r="S1210" s="30"/>
      <c r="U1210" s="30"/>
      <c r="V1210" s="30"/>
      <c r="X1210" s="30"/>
      <c r="Y1210" s="30"/>
    </row>
    <row r="1211" spans="1:25">
      <c r="A1211" s="10">
        <v>30</v>
      </c>
      <c r="B1211" s="37">
        <v>7</v>
      </c>
      <c r="C1211" s="5">
        <v>2009</v>
      </c>
      <c r="D1211" s="9">
        <v>40024</v>
      </c>
      <c r="E1211" s="103">
        <v>0</v>
      </c>
      <c r="F1211" s="103">
        <v>0</v>
      </c>
      <c r="G1211" s="103">
        <v>2</v>
      </c>
      <c r="H1211" s="103">
        <v>408</v>
      </c>
      <c r="I1211" s="103">
        <v>12</v>
      </c>
      <c r="J1211" s="103">
        <v>0</v>
      </c>
      <c r="K1211" s="103">
        <v>0</v>
      </c>
      <c r="L1211" s="103">
        <v>0</v>
      </c>
      <c r="M1211" s="30" t="s">
        <v>21</v>
      </c>
      <c r="N1211">
        <v>45</v>
      </c>
      <c r="O1211" t="s">
        <v>17</v>
      </c>
      <c r="P1211">
        <v>1210</v>
      </c>
      <c r="R1211" s="30"/>
      <c r="S1211" s="30"/>
      <c r="U1211" s="30"/>
      <c r="V1211" s="30"/>
      <c r="X1211" s="30"/>
      <c r="Y1211" s="30"/>
    </row>
    <row r="1212" spans="1:25">
      <c r="A1212" s="10">
        <v>10</v>
      </c>
      <c r="B1212" s="37">
        <v>8</v>
      </c>
      <c r="C1212" s="5">
        <v>2009</v>
      </c>
      <c r="D1212" s="9">
        <v>40035</v>
      </c>
      <c r="E1212" s="103">
        <v>0</v>
      </c>
      <c r="F1212" s="103">
        <v>0</v>
      </c>
      <c r="G1212" s="103">
        <v>0</v>
      </c>
      <c r="H1212" s="103">
        <v>75</v>
      </c>
      <c r="I1212" s="103">
        <v>0</v>
      </c>
      <c r="J1212" s="103">
        <v>0</v>
      </c>
      <c r="K1212" s="103">
        <v>0</v>
      </c>
      <c r="L1212" s="103">
        <v>0</v>
      </c>
      <c r="M1212" s="30" t="s">
        <v>21</v>
      </c>
      <c r="N1212">
        <v>45</v>
      </c>
      <c r="O1212" t="s">
        <v>17</v>
      </c>
      <c r="P1212">
        <v>1211</v>
      </c>
      <c r="R1212" s="30"/>
      <c r="S1212" s="30"/>
      <c r="U1212" s="30"/>
      <c r="V1212" s="30"/>
      <c r="X1212" s="30"/>
      <c r="Y1212" s="30"/>
    </row>
    <row r="1213" spans="1:25">
      <c r="A1213" s="10">
        <v>20</v>
      </c>
      <c r="B1213" s="37">
        <v>8</v>
      </c>
      <c r="C1213" s="5">
        <v>2009</v>
      </c>
      <c r="D1213" s="9">
        <v>40045</v>
      </c>
      <c r="E1213" s="103">
        <v>0</v>
      </c>
      <c r="F1213" s="103">
        <v>0</v>
      </c>
      <c r="G1213" s="103">
        <v>1</v>
      </c>
      <c r="H1213" s="103">
        <v>280</v>
      </c>
      <c r="I1213" s="103">
        <v>0</v>
      </c>
      <c r="J1213" s="103">
        <v>0</v>
      </c>
      <c r="K1213" s="103">
        <v>0</v>
      </c>
      <c r="L1213" s="103">
        <v>0</v>
      </c>
      <c r="M1213" s="30" t="s">
        <v>21</v>
      </c>
      <c r="N1213">
        <v>45</v>
      </c>
      <c r="O1213" t="s">
        <v>17</v>
      </c>
      <c r="P1213">
        <v>1212</v>
      </c>
      <c r="R1213" s="30"/>
      <c r="S1213" s="30"/>
      <c r="U1213" s="30"/>
      <c r="V1213" s="30"/>
      <c r="X1213" s="30"/>
      <c r="Y1213" s="30"/>
    </row>
    <row r="1214" spans="1:25">
      <c r="A1214" s="10">
        <v>31</v>
      </c>
      <c r="B1214" s="37">
        <v>8</v>
      </c>
      <c r="C1214" s="5">
        <v>2009</v>
      </c>
      <c r="D1214" s="9">
        <v>40056</v>
      </c>
      <c r="E1214" s="103">
        <v>0</v>
      </c>
      <c r="F1214" s="103">
        <v>0</v>
      </c>
      <c r="G1214" s="103">
        <v>6</v>
      </c>
      <c r="H1214" s="103">
        <v>160</v>
      </c>
      <c r="I1214" s="103">
        <v>0</v>
      </c>
      <c r="J1214" s="103">
        <v>0</v>
      </c>
      <c r="K1214" s="103">
        <v>0</v>
      </c>
      <c r="L1214" s="103">
        <v>0</v>
      </c>
      <c r="M1214" s="30" t="s">
        <v>21</v>
      </c>
      <c r="N1214">
        <v>45</v>
      </c>
      <c r="O1214" t="s">
        <v>17</v>
      </c>
      <c r="P1214">
        <v>1213</v>
      </c>
      <c r="R1214" s="30"/>
      <c r="S1214" s="30"/>
      <c r="U1214" s="30"/>
      <c r="V1214" s="30"/>
      <c r="X1214" s="30"/>
      <c r="Y1214" s="30"/>
    </row>
    <row r="1215" spans="1:25">
      <c r="A1215" s="10">
        <v>10</v>
      </c>
      <c r="B1215" s="37">
        <v>9</v>
      </c>
      <c r="C1215" s="5">
        <v>2009</v>
      </c>
      <c r="D1215" s="9">
        <v>40066</v>
      </c>
      <c r="E1215" s="103">
        <v>0</v>
      </c>
      <c r="F1215" s="103">
        <v>0</v>
      </c>
      <c r="G1215" s="103">
        <v>2</v>
      </c>
      <c r="H1215" s="103">
        <v>138</v>
      </c>
      <c r="I1215" s="103">
        <v>0</v>
      </c>
      <c r="J1215" s="103">
        <v>0</v>
      </c>
      <c r="K1215" s="103">
        <v>0</v>
      </c>
      <c r="L1215" s="103">
        <v>0</v>
      </c>
      <c r="M1215" s="30" t="s">
        <v>21</v>
      </c>
      <c r="N1215">
        <v>45</v>
      </c>
      <c r="O1215" t="s">
        <v>17</v>
      </c>
      <c r="P1215">
        <v>1214</v>
      </c>
      <c r="R1215" s="30"/>
      <c r="S1215" s="30"/>
      <c r="U1215" s="30"/>
      <c r="V1215" s="30"/>
      <c r="X1215" s="30"/>
      <c r="Y1215" s="30"/>
    </row>
    <row r="1216" spans="1:25">
      <c r="A1216" s="10">
        <v>21</v>
      </c>
      <c r="B1216" s="37">
        <v>9</v>
      </c>
      <c r="C1216" s="5">
        <v>2009</v>
      </c>
      <c r="D1216" s="9">
        <v>40077</v>
      </c>
      <c r="E1216" s="103">
        <v>1</v>
      </c>
      <c r="F1216" s="103">
        <v>0</v>
      </c>
      <c r="G1216" s="103">
        <v>2</v>
      </c>
      <c r="H1216" s="103">
        <v>48</v>
      </c>
      <c r="I1216" s="103">
        <v>0</v>
      </c>
      <c r="J1216" s="103">
        <v>0</v>
      </c>
      <c r="K1216" s="103">
        <v>0</v>
      </c>
      <c r="L1216" s="103">
        <v>0</v>
      </c>
      <c r="M1216" s="30" t="s">
        <v>21</v>
      </c>
      <c r="N1216">
        <v>45</v>
      </c>
      <c r="O1216" t="s">
        <v>17</v>
      </c>
      <c r="P1216">
        <v>1215</v>
      </c>
      <c r="R1216" s="30"/>
      <c r="S1216" s="30"/>
      <c r="U1216" s="30"/>
      <c r="V1216" s="30"/>
      <c r="X1216" s="30"/>
      <c r="Y1216" s="30"/>
    </row>
    <row r="1217" spans="1:25">
      <c r="A1217" s="10">
        <v>30</v>
      </c>
      <c r="B1217" s="37">
        <v>9</v>
      </c>
      <c r="C1217" s="5">
        <v>2009</v>
      </c>
      <c r="D1217" s="9">
        <v>40086</v>
      </c>
      <c r="E1217" s="103">
        <v>0</v>
      </c>
      <c r="F1217" s="103">
        <v>0</v>
      </c>
      <c r="G1217" s="103">
        <v>1</v>
      </c>
      <c r="H1217" s="103">
        <v>48</v>
      </c>
      <c r="I1217" s="103">
        <v>0</v>
      </c>
      <c r="J1217" s="103">
        <v>0</v>
      </c>
      <c r="K1217" s="103">
        <v>0</v>
      </c>
      <c r="L1217" s="103">
        <v>0</v>
      </c>
      <c r="M1217" s="30" t="s">
        <v>21</v>
      </c>
      <c r="N1217">
        <v>45</v>
      </c>
      <c r="O1217" t="s">
        <v>17</v>
      </c>
      <c r="P1217">
        <v>1216</v>
      </c>
      <c r="R1217" s="30"/>
      <c r="S1217" s="30"/>
      <c r="U1217" s="30"/>
      <c r="V1217" s="30"/>
      <c r="X1217" s="30"/>
      <c r="Y1217" s="30"/>
    </row>
    <row r="1218" spans="1:25">
      <c r="A1218" s="10">
        <v>11</v>
      </c>
      <c r="B1218" s="37">
        <v>10</v>
      </c>
      <c r="C1218" s="5">
        <v>2009</v>
      </c>
      <c r="D1218" s="9">
        <v>40097</v>
      </c>
      <c r="E1218" s="103">
        <v>0</v>
      </c>
      <c r="F1218" s="103">
        <v>0</v>
      </c>
      <c r="G1218" s="103">
        <v>1</v>
      </c>
      <c r="H1218" s="103">
        <v>54</v>
      </c>
      <c r="I1218" s="103">
        <v>0</v>
      </c>
      <c r="J1218" s="103">
        <v>0</v>
      </c>
      <c r="K1218" s="103">
        <v>0</v>
      </c>
      <c r="L1218" s="103">
        <v>0</v>
      </c>
      <c r="M1218" s="30" t="s">
        <v>21</v>
      </c>
      <c r="N1218">
        <v>45</v>
      </c>
      <c r="O1218" t="s">
        <v>17</v>
      </c>
      <c r="P1218">
        <v>1217</v>
      </c>
      <c r="R1218" s="30"/>
      <c r="S1218" s="30"/>
      <c r="U1218" s="30"/>
      <c r="V1218" s="30"/>
      <c r="X1218" s="30"/>
      <c r="Y1218" s="30"/>
    </row>
    <row r="1219" spans="1:25">
      <c r="A1219" s="10">
        <v>19</v>
      </c>
      <c r="B1219" s="37">
        <v>10</v>
      </c>
      <c r="C1219" s="5">
        <v>2009</v>
      </c>
      <c r="D1219" s="9">
        <v>40105</v>
      </c>
      <c r="E1219" s="103">
        <v>1</v>
      </c>
      <c r="F1219" s="103">
        <v>0</v>
      </c>
      <c r="G1219" s="103">
        <v>1</v>
      </c>
      <c r="H1219" s="103">
        <v>20</v>
      </c>
      <c r="I1219" s="103">
        <v>0</v>
      </c>
      <c r="J1219" s="103">
        <v>0</v>
      </c>
      <c r="K1219" s="103">
        <v>0</v>
      </c>
      <c r="L1219" s="103">
        <v>0</v>
      </c>
      <c r="M1219" s="30" t="s">
        <v>21</v>
      </c>
      <c r="N1219">
        <v>45</v>
      </c>
      <c r="O1219" t="s">
        <v>17</v>
      </c>
      <c r="P1219">
        <v>1218</v>
      </c>
      <c r="R1219" s="30"/>
      <c r="S1219" s="30"/>
      <c r="U1219" s="30"/>
      <c r="V1219" s="30"/>
      <c r="X1219" s="30"/>
      <c r="Y1219" s="30"/>
    </row>
    <row r="1220" spans="1:25">
      <c r="A1220" s="10">
        <v>1</v>
      </c>
      <c r="B1220" s="37">
        <v>11</v>
      </c>
      <c r="C1220" s="5">
        <v>2009</v>
      </c>
      <c r="D1220" s="9">
        <v>40118</v>
      </c>
      <c r="E1220" s="103">
        <v>0</v>
      </c>
      <c r="F1220" s="103">
        <v>0</v>
      </c>
      <c r="G1220" s="103">
        <v>0</v>
      </c>
      <c r="H1220" s="103">
        <v>10</v>
      </c>
      <c r="I1220" s="103">
        <v>0</v>
      </c>
      <c r="J1220" s="103">
        <v>0</v>
      </c>
      <c r="K1220" s="103">
        <v>0</v>
      </c>
      <c r="L1220" s="103">
        <v>0</v>
      </c>
      <c r="M1220" s="30" t="s">
        <v>21</v>
      </c>
      <c r="N1220">
        <v>45</v>
      </c>
      <c r="O1220" t="s">
        <v>17</v>
      </c>
      <c r="P1220">
        <v>1219</v>
      </c>
      <c r="R1220" s="30"/>
      <c r="S1220" s="30"/>
      <c r="U1220" s="30"/>
      <c r="V1220" s="30"/>
      <c r="X1220" s="30"/>
      <c r="Y1220" s="30"/>
    </row>
    <row r="1221" spans="1:25">
      <c r="A1221" s="10">
        <v>15</v>
      </c>
      <c r="B1221" s="37">
        <v>11</v>
      </c>
      <c r="C1221" s="5">
        <v>2009</v>
      </c>
      <c r="D1221" s="9">
        <v>40132</v>
      </c>
      <c r="E1221" s="103">
        <v>0</v>
      </c>
      <c r="F1221" s="103">
        <v>0</v>
      </c>
      <c r="G1221" s="103">
        <v>1</v>
      </c>
      <c r="H1221" s="103">
        <v>2</v>
      </c>
      <c r="I1221" s="103">
        <v>0</v>
      </c>
      <c r="J1221" s="103">
        <v>0</v>
      </c>
      <c r="K1221" s="103">
        <v>0</v>
      </c>
      <c r="L1221" s="103">
        <v>0</v>
      </c>
      <c r="M1221" s="30" t="s">
        <v>21</v>
      </c>
      <c r="N1221">
        <v>45</v>
      </c>
      <c r="O1221" t="s">
        <v>17</v>
      </c>
      <c r="P1221">
        <v>1220</v>
      </c>
      <c r="R1221" s="30"/>
      <c r="S1221" s="30"/>
      <c r="U1221" s="30"/>
      <c r="V1221" s="30"/>
      <c r="X1221" s="30"/>
      <c r="Y1221" s="30"/>
    </row>
    <row r="1222" spans="1:25">
      <c r="A1222" s="10">
        <v>12</v>
      </c>
      <c r="B1222" s="37">
        <v>12</v>
      </c>
      <c r="C1222" s="5">
        <v>2009</v>
      </c>
      <c r="D1222" s="9">
        <v>40159</v>
      </c>
      <c r="E1222" s="103">
        <v>1</v>
      </c>
      <c r="F1222" s="103">
        <v>0</v>
      </c>
      <c r="G1222" s="103">
        <v>1</v>
      </c>
      <c r="H1222" s="103">
        <v>7</v>
      </c>
      <c r="I1222" s="103">
        <v>0</v>
      </c>
      <c r="J1222" s="103">
        <v>0</v>
      </c>
      <c r="K1222" s="103">
        <v>0</v>
      </c>
      <c r="L1222" s="103">
        <v>0</v>
      </c>
      <c r="M1222" s="30" t="s">
        <v>21</v>
      </c>
      <c r="N1222">
        <v>45</v>
      </c>
      <c r="O1222" t="s">
        <v>17</v>
      </c>
      <c r="P1222">
        <v>1221</v>
      </c>
      <c r="R1222" s="30"/>
      <c r="S1222" s="30"/>
      <c r="U1222" s="30"/>
      <c r="V1222" s="30"/>
      <c r="X1222" s="30"/>
      <c r="Y1222" s="30"/>
    </row>
    <row r="1223" spans="1:25">
      <c r="A1223" s="10">
        <v>31</v>
      </c>
      <c r="B1223" s="37">
        <v>1</v>
      </c>
      <c r="C1223" s="5">
        <v>2010</v>
      </c>
      <c r="D1223" s="9">
        <v>40209</v>
      </c>
      <c r="E1223" s="103">
        <v>1</v>
      </c>
      <c r="F1223" s="103">
        <v>0</v>
      </c>
      <c r="G1223" s="103">
        <v>0</v>
      </c>
      <c r="H1223" s="103">
        <v>4</v>
      </c>
      <c r="I1223" s="103">
        <v>0</v>
      </c>
      <c r="J1223" s="103">
        <v>0</v>
      </c>
      <c r="K1223" s="103">
        <v>0</v>
      </c>
      <c r="L1223" s="103">
        <v>0</v>
      </c>
      <c r="M1223" s="30" t="s">
        <v>21</v>
      </c>
      <c r="N1223">
        <v>45</v>
      </c>
      <c r="O1223" t="s">
        <v>17</v>
      </c>
      <c r="P1223">
        <v>1222</v>
      </c>
      <c r="R1223" s="30"/>
      <c r="S1223" s="30"/>
      <c r="U1223" s="30"/>
      <c r="V1223" s="30"/>
      <c r="X1223" s="30"/>
      <c r="Y1223" s="30"/>
    </row>
    <row r="1224" spans="1:25">
      <c r="A1224" s="10">
        <v>22</v>
      </c>
      <c r="B1224" s="37">
        <v>2</v>
      </c>
      <c r="C1224" s="5">
        <v>2010</v>
      </c>
      <c r="D1224" s="9">
        <v>40231</v>
      </c>
      <c r="E1224" s="103">
        <v>4</v>
      </c>
      <c r="F1224" s="103">
        <v>0</v>
      </c>
      <c r="G1224" s="103">
        <v>1</v>
      </c>
      <c r="H1224" s="103">
        <v>5</v>
      </c>
      <c r="I1224" s="103">
        <v>0</v>
      </c>
      <c r="J1224" s="103">
        <v>0</v>
      </c>
      <c r="K1224" s="103">
        <v>0</v>
      </c>
      <c r="L1224" s="103">
        <v>0</v>
      </c>
      <c r="M1224" s="30" t="s">
        <v>21</v>
      </c>
      <c r="N1224">
        <v>45</v>
      </c>
      <c r="O1224" t="s">
        <v>17</v>
      </c>
      <c r="P1224">
        <v>1223</v>
      </c>
      <c r="R1224" s="30"/>
      <c r="S1224" s="30"/>
      <c r="U1224" s="30"/>
      <c r="V1224" s="30"/>
      <c r="X1224" s="30"/>
      <c r="Y1224" s="30"/>
    </row>
    <row r="1225" spans="1:25">
      <c r="A1225" s="10">
        <v>13</v>
      </c>
      <c r="B1225" s="37">
        <v>3</v>
      </c>
      <c r="C1225" s="5">
        <v>2010</v>
      </c>
      <c r="D1225" s="9">
        <v>40250</v>
      </c>
      <c r="E1225" s="103">
        <v>2</v>
      </c>
      <c r="F1225" s="103">
        <v>0</v>
      </c>
      <c r="G1225" s="103">
        <v>1</v>
      </c>
      <c r="H1225" s="103">
        <v>7</v>
      </c>
      <c r="I1225" s="103">
        <v>0</v>
      </c>
      <c r="J1225" s="103">
        <v>0</v>
      </c>
      <c r="K1225" s="103">
        <v>0</v>
      </c>
      <c r="L1225" s="103">
        <v>0</v>
      </c>
      <c r="M1225" s="30" t="s">
        <v>21</v>
      </c>
      <c r="N1225">
        <v>45</v>
      </c>
      <c r="O1225" t="s">
        <v>17</v>
      </c>
      <c r="P1225">
        <v>1224</v>
      </c>
      <c r="R1225" s="30"/>
      <c r="S1225" s="30"/>
      <c r="U1225" s="30"/>
      <c r="V1225" s="30"/>
      <c r="X1225" s="30"/>
      <c r="Y1225" s="30"/>
    </row>
    <row r="1226" spans="1:25">
      <c r="A1226" s="10">
        <v>20</v>
      </c>
      <c r="B1226" s="37">
        <v>5</v>
      </c>
      <c r="C1226" s="5">
        <v>2010</v>
      </c>
      <c r="D1226" s="9">
        <v>40318</v>
      </c>
      <c r="E1226" s="103">
        <v>2</v>
      </c>
      <c r="F1226" s="103">
        <v>0</v>
      </c>
      <c r="G1226" s="103">
        <v>9</v>
      </c>
      <c r="H1226" s="103">
        <v>3</v>
      </c>
      <c r="I1226" s="103">
        <v>0</v>
      </c>
      <c r="J1226" s="103">
        <v>0</v>
      </c>
      <c r="K1226" s="103">
        <v>0</v>
      </c>
      <c r="L1226" s="103">
        <v>0</v>
      </c>
      <c r="M1226" s="30" t="s">
        <v>21</v>
      </c>
      <c r="N1226">
        <v>45</v>
      </c>
      <c r="O1226" t="s">
        <v>17</v>
      </c>
      <c r="P1226">
        <v>1225</v>
      </c>
      <c r="R1226" s="30"/>
      <c r="S1226" s="30"/>
      <c r="U1226" s="30"/>
      <c r="V1226" s="30"/>
      <c r="X1226" s="30"/>
      <c r="Y1226" s="30"/>
    </row>
    <row r="1227" spans="1:25">
      <c r="A1227" s="10">
        <v>1</v>
      </c>
      <c r="B1227" s="37">
        <v>6</v>
      </c>
      <c r="C1227" s="5">
        <v>2010</v>
      </c>
      <c r="D1227" s="9">
        <v>40330</v>
      </c>
      <c r="E1227" s="103">
        <v>5</v>
      </c>
      <c r="F1227" s="103">
        <v>0</v>
      </c>
      <c r="G1227" s="103">
        <v>11</v>
      </c>
      <c r="H1227" s="103">
        <v>0</v>
      </c>
      <c r="I1227" s="103">
        <v>0</v>
      </c>
      <c r="J1227" s="103">
        <v>0</v>
      </c>
      <c r="K1227" s="103">
        <v>0</v>
      </c>
      <c r="L1227" s="103">
        <v>0</v>
      </c>
      <c r="M1227" s="30" t="s">
        <v>21</v>
      </c>
      <c r="N1227">
        <v>45</v>
      </c>
      <c r="O1227" t="s">
        <v>17</v>
      </c>
      <c r="P1227">
        <v>1226</v>
      </c>
      <c r="R1227" s="30"/>
      <c r="S1227" s="30"/>
      <c r="U1227" s="30"/>
      <c r="V1227" s="30"/>
      <c r="X1227" s="30"/>
      <c r="Y1227" s="30"/>
    </row>
    <row r="1228" spans="1:25">
      <c r="A1228" s="10">
        <v>10</v>
      </c>
      <c r="B1228" s="37">
        <v>6</v>
      </c>
      <c r="C1228" s="5">
        <v>2010</v>
      </c>
      <c r="D1228" s="9">
        <v>40339</v>
      </c>
      <c r="E1228" s="103">
        <v>14</v>
      </c>
      <c r="F1228" s="103">
        <v>0</v>
      </c>
      <c r="G1228" s="103">
        <v>84</v>
      </c>
      <c r="H1228" s="103">
        <v>0</v>
      </c>
      <c r="I1228" s="103">
        <v>1</v>
      </c>
      <c r="J1228" s="103">
        <v>0</v>
      </c>
      <c r="K1228" s="103">
        <v>0</v>
      </c>
      <c r="L1228" s="103">
        <v>3</v>
      </c>
      <c r="M1228" s="30" t="s">
        <v>21</v>
      </c>
      <c r="N1228">
        <v>45</v>
      </c>
      <c r="O1228" t="s">
        <v>17</v>
      </c>
      <c r="P1228">
        <v>1227</v>
      </c>
      <c r="R1228" s="30"/>
      <c r="S1228" s="30"/>
      <c r="U1228" s="30"/>
      <c r="V1228" s="30"/>
      <c r="X1228" s="30"/>
      <c r="Y1228" s="30"/>
    </row>
    <row r="1229" spans="1:25">
      <c r="A1229" s="10">
        <v>21</v>
      </c>
      <c r="B1229" s="37">
        <v>6</v>
      </c>
      <c r="C1229" s="5">
        <v>2010</v>
      </c>
      <c r="D1229" s="9">
        <v>40350</v>
      </c>
      <c r="E1229" s="103">
        <v>8</v>
      </c>
      <c r="F1229" s="103">
        <v>1</v>
      </c>
      <c r="G1229" s="103">
        <v>75</v>
      </c>
      <c r="H1229" s="103">
        <v>0</v>
      </c>
      <c r="I1229" s="103">
        <v>1</v>
      </c>
      <c r="J1229" s="103">
        <v>1</v>
      </c>
      <c r="K1229" s="103">
        <v>1</v>
      </c>
      <c r="L1229" s="103">
        <v>2</v>
      </c>
      <c r="M1229" s="30" t="s">
        <v>21</v>
      </c>
      <c r="N1229">
        <v>45</v>
      </c>
      <c r="O1229" t="s">
        <v>17</v>
      </c>
      <c r="P1229">
        <v>1228</v>
      </c>
      <c r="R1229" s="30"/>
      <c r="S1229" s="30"/>
      <c r="U1229" s="30"/>
      <c r="V1229" s="30"/>
      <c r="X1229" s="30"/>
      <c r="Y1229" s="30"/>
    </row>
    <row r="1230" spans="1:25">
      <c r="A1230" s="10">
        <v>1</v>
      </c>
      <c r="B1230" s="37">
        <v>7</v>
      </c>
      <c r="C1230" s="5">
        <v>2010</v>
      </c>
      <c r="D1230" s="9">
        <v>40360</v>
      </c>
      <c r="E1230" s="103">
        <v>1</v>
      </c>
      <c r="F1230" s="103">
        <v>0</v>
      </c>
      <c r="G1230" s="103">
        <v>33</v>
      </c>
      <c r="H1230" s="103">
        <v>1</v>
      </c>
      <c r="I1230" s="103">
        <v>2</v>
      </c>
      <c r="J1230" s="103">
        <v>0</v>
      </c>
      <c r="K1230" s="103">
        <v>0</v>
      </c>
      <c r="L1230" s="103">
        <v>0</v>
      </c>
      <c r="M1230" s="30" t="s">
        <v>21</v>
      </c>
      <c r="N1230">
        <v>45</v>
      </c>
      <c r="O1230" t="s">
        <v>17</v>
      </c>
      <c r="P1230">
        <v>1229</v>
      </c>
      <c r="R1230" s="30"/>
      <c r="S1230" s="30"/>
      <c r="U1230" s="30"/>
      <c r="V1230" s="30"/>
      <c r="X1230" s="30"/>
      <c r="Y1230" s="30"/>
    </row>
    <row r="1231" spans="1:25">
      <c r="A1231" s="10">
        <v>10</v>
      </c>
      <c r="B1231" s="37">
        <v>7</v>
      </c>
      <c r="C1231" s="5">
        <v>2010</v>
      </c>
      <c r="D1231" s="9">
        <v>40369</v>
      </c>
      <c r="E1231" s="103">
        <v>1</v>
      </c>
      <c r="F1231" s="103">
        <v>0</v>
      </c>
      <c r="G1231" s="103">
        <v>10</v>
      </c>
      <c r="H1231" s="103">
        <v>1</v>
      </c>
      <c r="I1231" s="103">
        <v>0</v>
      </c>
      <c r="J1231" s="103">
        <v>0</v>
      </c>
      <c r="K1231" s="103">
        <v>0</v>
      </c>
      <c r="L1231" s="103">
        <v>0</v>
      </c>
      <c r="M1231" s="30" t="s">
        <v>21</v>
      </c>
      <c r="N1231">
        <v>45</v>
      </c>
      <c r="O1231" t="s">
        <v>17</v>
      </c>
      <c r="P1231">
        <v>1230</v>
      </c>
      <c r="R1231" s="30"/>
      <c r="S1231" s="30"/>
      <c r="U1231" s="30"/>
      <c r="V1231" s="30"/>
      <c r="X1231" s="30"/>
      <c r="Y1231" s="30"/>
    </row>
    <row r="1232" spans="1:25">
      <c r="A1232" s="10">
        <v>20</v>
      </c>
      <c r="B1232" s="37">
        <v>7</v>
      </c>
      <c r="C1232" s="5">
        <v>2010</v>
      </c>
      <c r="D1232" s="48">
        <v>40379</v>
      </c>
      <c r="E1232" s="106">
        <v>1</v>
      </c>
      <c r="F1232" s="106">
        <v>0</v>
      </c>
      <c r="G1232" s="106">
        <v>9</v>
      </c>
      <c r="H1232" s="106">
        <v>2</v>
      </c>
      <c r="I1232" s="106">
        <v>0</v>
      </c>
      <c r="J1232" s="106">
        <v>0</v>
      </c>
      <c r="K1232" s="106">
        <v>0</v>
      </c>
      <c r="L1232" s="106">
        <v>0</v>
      </c>
      <c r="M1232" s="30" t="s">
        <v>21</v>
      </c>
      <c r="N1232">
        <v>45</v>
      </c>
      <c r="O1232" t="s">
        <v>17</v>
      </c>
      <c r="P1232">
        <v>1231</v>
      </c>
      <c r="R1232" s="30"/>
      <c r="S1232" s="30"/>
      <c r="U1232" s="30"/>
      <c r="V1232" s="30"/>
      <c r="X1232" s="30"/>
      <c r="Y1232" s="30"/>
    </row>
    <row r="1233" spans="1:25">
      <c r="A1233" s="10">
        <v>1</v>
      </c>
      <c r="B1233" s="36">
        <v>8</v>
      </c>
      <c r="C1233" s="5">
        <v>2010</v>
      </c>
      <c r="D1233" s="48">
        <v>40391</v>
      </c>
      <c r="E1233" s="106">
        <v>0</v>
      </c>
      <c r="F1233" s="106">
        <v>0</v>
      </c>
      <c r="G1233" s="106">
        <v>11</v>
      </c>
      <c r="H1233" s="106">
        <v>2</v>
      </c>
      <c r="I1233" s="106">
        <v>1</v>
      </c>
      <c r="J1233" s="106">
        <v>0</v>
      </c>
      <c r="K1233" s="106">
        <v>0</v>
      </c>
      <c r="L1233" s="106">
        <v>1</v>
      </c>
      <c r="M1233" s="30" t="s">
        <v>21</v>
      </c>
      <c r="N1233">
        <v>45</v>
      </c>
      <c r="O1233" t="s">
        <v>17</v>
      </c>
      <c r="P1233">
        <v>1232</v>
      </c>
      <c r="R1233" s="30"/>
      <c r="S1233" s="30"/>
      <c r="U1233" s="30"/>
      <c r="V1233" s="30"/>
      <c r="X1233" s="30"/>
      <c r="Y1233" s="30"/>
    </row>
    <row r="1234" spans="1:25">
      <c r="A1234" s="31">
        <v>10</v>
      </c>
      <c r="B1234" s="49">
        <v>8</v>
      </c>
      <c r="C1234" s="49">
        <v>2010</v>
      </c>
      <c r="D1234" s="48">
        <v>40400</v>
      </c>
      <c r="E1234" s="106">
        <v>1</v>
      </c>
      <c r="F1234" s="106">
        <v>0</v>
      </c>
      <c r="G1234" s="106">
        <v>4</v>
      </c>
      <c r="H1234" s="106">
        <v>3</v>
      </c>
      <c r="I1234" s="106">
        <v>0</v>
      </c>
      <c r="J1234" s="106">
        <v>0</v>
      </c>
      <c r="K1234" s="106">
        <v>0</v>
      </c>
      <c r="L1234" s="106">
        <v>0</v>
      </c>
      <c r="M1234" s="30" t="s">
        <v>21</v>
      </c>
      <c r="N1234">
        <v>45</v>
      </c>
      <c r="O1234" t="s">
        <v>17</v>
      </c>
      <c r="P1234">
        <v>1233</v>
      </c>
      <c r="R1234" s="30"/>
      <c r="S1234" s="30"/>
      <c r="U1234" s="30"/>
      <c r="V1234" s="30"/>
      <c r="X1234" s="30"/>
      <c r="Y1234" s="30"/>
    </row>
    <row r="1235" spans="1:25">
      <c r="A1235" s="31">
        <v>19</v>
      </c>
      <c r="B1235" s="49">
        <v>8</v>
      </c>
      <c r="C1235" s="49">
        <v>2010</v>
      </c>
      <c r="D1235" s="48">
        <v>40409</v>
      </c>
      <c r="E1235" s="106">
        <v>0</v>
      </c>
      <c r="F1235" s="106">
        <v>0</v>
      </c>
      <c r="G1235" s="106">
        <v>2</v>
      </c>
      <c r="H1235" s="106">
        <v>5</v>
      </c>
      <c r="I1235" s="106">
        <v>0</v>
      </c>
      <c r="J1235" s="106">
        <v>0</v>
      </c>
      <c r="K1235" s="106">
        <v>0</v>
      </c>
      <c r="L1235" s="106">
        <v>0</v>
      </c>
      <c r="M1235" s="30" t="s">
        <v>21</v>
      </c>
      <c r="N1235">
        <v>45</v>
      </c>
      <c r="O1235" t="s">
        <v>17</v>
      </c>
      <c r="P1235">
        <v>1234</v>
      </c>
      <c r="R1235" s="30"/>
      <c r="S1235" s="30"/>
      <c r="U1235" s="30"/>
      <c r="V1235" s="30"/>
      <c r="X1235" s="30"/>
      <c r="Y1235" s="30"/>
    </row>
    <row r="1236" spans="1:25">
      <c r="A1236" s="31">
        <v>28</v>
      </c>
      <c r="B1236" s="49">
        <v>8</v>
      </c>
      <c r="C1236" s="49">
        <v>2010</v>
      </c>
      <c r="D1236" s="48">
        <v>40418</v>
      </c>
      <c r="E1236" s="106">
        <v>0</v>
      </c>
      <c r="F1236" s="106">
        <v>0</v>
      </c>
      <c r="G1236" s="106">
        <v>4</v>
      </c>
      <c r="H1236" s="106">
        <v>3</v>
      </c>
      <c r="I1236" s="106">
        <v>0</v>
      </c>
      <c r="J1236" s="106">
        <v>0</v>
      </c>
      <c r="K1236" s="106">
        <v>0</v>
      </c>
      <c r="L1236" s="106">
        <v>0</v>
      </c>
      <c r="M1236" s="30" t="s">
        <v>21</v>
      </c>
      <c r="N1236">
        <v>45</v>
      </c>
      <c r="O1236" t="s">
        <v>17</v>
      </c>
      <c r="P1236">
        <v>1235</v>
      </c>
      <c r="R1236" s="30"/>
      <c r="S1236" s="30"/>
      <c r="U1236" s="30"/>
      <c r="V1236" s="30"/>
      <c r="X1236" s="30"/>
      <c r="Y1236" s="30"/>
    </row>
    <row r="1237" spans="1:25">
      <c r="A1237" s="31">
        <v>9</v>
      </c>
      <c r="B1237" s="49">
        <v>9</v>
      </c>
      <c r="C1237" s="49">
        <v>2010</v>
      </c>
      <c r="D1237" s="48">
        <v>40430</v>
      </c>
      <c r="E1237" s="106">
        <v>0</v>
      </c>
      <c r="F1237" s="106">
        <v>0</v>
      </c>
      <c r="G1237" s="106">
        <v>1</v>
      </c>
      <c r="H1237" s="106">
        <v>0</v>
      </c>
      <c r="I1237" s="106">
        <v>0</v>
      </c>
      <c r="J1237" s="106">
        <v>0</v>
      </c>
      <c r="K1237" s="106">
        <v>0</v>
      </c>
      <c r="L1237" s="106">
        <v>0</v>
      </c>
      <c r="M1237" s="30" t="s">
        <v>21</v>
      </c>
      <c r="N1237">
        <v>45</v>
      </c>
      <c r="O1237" t="s">
        <v>17</v>
      </c>
      <c r="P1237">
        <v>1236</v>
      </c>
      <c r="R1237" s="30"/>
      <c r="S1237" s="30"/>
      <c r="U1237" s="30"/>
      <c r="V1237" s="30"/>
      <c r="X1237" s="30"/>
      <c r="Y1237" s="30"/>
    </row>
    <row r="1238" spans="1:25">
      <c r="A1238" s="31">
        <v>20</v>
      </c>
      <c r="B1238" s="49">
        <v>9</v>
      </c>
      <c r="C1238" s="49">
        <v>2010</v>
      </c>
      <c r="D1238" s="48">
        <v>40441</v>
      </c>
      <c r="E1238" s="106">
        <v>0</v>
      </c>
      <c r="F1238" s="106">
        <v>0</v>
      </c>
      <c r="G1238" s="106">
        <v>1</v>
      </c>
      <c r="H1238" s="106">
        <v>1</v>
      </c>
      <c r="I1238" s="106">
        <v>0</v>
      </c>
      <c r="J1238" s="106">
        <v>0</v>
      </c>
      <c r="K1238" s="106">
        <v>0</v>
      </c>
      <c r="L1238" s="106">
        <v>0</v>
      </c>
      <c r="M1238" s="30" t="s">
        <v>21</v>
      </c>
      <c r="N1238">
        <v>45</v>
      </c>
      <c r="O1238" t="s">
        <v>17</v>
      </c>
      <c r="P1238">
        <v>1237</v>
      </c>
      <c r="R1238" s="30"/>
      <c r="S1238" s="30"/>
      <c r="U1238" s="30"/>
      <c r="V1238" s="30"/>
      <c r="X1238" s="30"/>
      <c r="Y1238" s="30"/>
    </row>
    <row r="1239" spans="1:25">
      <c r="A1239" s="31">
        <v>29</v>
      </c>
      <c r="B1239" s="49">
        <v>9</v>
      </c>
      <c r="C1239" s="49">
        <v>2010</v>
      </c>
      <c r="D1239" s="48">
        <v>40450</v>
      </c>
      <c r="E1239" s="107" t="s">
        <v>18</v>
      </c>
      <c r="F1239" s="107" t="s">
        <v>18</v>
      </c>
      <c r="G1239" s="107" t="s">
        <v>18</v>
      </c>
      <c r="H1239" s="107" t="s">
        <v>18</v>
      </c>
      <c r="I1239" s="107" t="s">
        <v>18</v>
      </c>
      <c r="J1239" s="107" t="s">
        <v>18</v>
      </c>
      <c r="K1239" s="107" t="s">
        <v>18</v>
      </c>
      <c r="L1239" s="107" t="s">
        <v>18</v>
      </c>
      <c r="M1239" s="30" t="s">
        <v>21</v>
      </c>
      <c r="N1239">
        <v>45</v>
      </c>
      <c r="O1239" t="s">
        <v>17</v>
      </c>
      <c r="P1239">
        <v>1238</v>
      </c>
      <c r="R1239" s="30"/>
      <c r="S1239" s="30"/>
      <c r="U1239" s="30"/>
      <c r="V1239" s="30"/>
      <c r="X1239" s="30"/>
      <c r="Y1239" s="30"/>
    </row>
    <row r="1240" spans="1:25">
      <c r="A1240" s="31">
        <v>11</v>
      </c>
      <c r="B1240" s="49">
        <v>10</v>
      </c>
      <c r="C1240" s="49">
        <v>2010</v>
      </c>
      <c r="D1240" s="48">
        <v>40462</v>
      </c>
      <c r="E1240" s="106">
        <v>1</v>
      </c>
      <c r="F1240" s="106">
        <v>0</v>
      </c>
      <c r="G1240" s="106">
        <v>2</v>
      </c>
      <c r="H1240" s="106">
        <v>1</v>
      </c>
      <c r="I1240" s="106">
        <v>0</v>
      </c>
      <c r="J1240" s="106">
        <v>0</v>
      </c>
      <c r="K1240" s="106">
        <v>0</v>
      </c>
      <c r="L1240" s="106">
        <v>0</v>
      </c>
      <c r="M1240" s="30" t="s">
        <v>21</v>
      </c>
      <c r="N1240">
        <v>45</v>
      </c>
      <c r="O1240" t="s">
        <v>17</v>
      </c>
      <c r="P1240">
        <v>1239</v>
      </c>
      <c r="R1240" s="30"/>
      <c r="S1240" s="30"/>
      <c r="U1240" s="30"/>
      <c r="V1240" s="30"/>
      <c r="X1240" s="30"/>
      <c r="Y1240" s="30"/>
    </row>
    <row r="1241" spans="1:25">
      <c r="A1241" s="31">
        <v>20</v>
      </c>
      <c r="B1241" s="49">
        <v>10</v>
      </c>
      <c r="C1241" s="49">
        <v>2010</v>
      </c>
      <c r="D1241" s="48">
        <v>40471</v>
      </c>
      <c r="E1241" s="106">
        <v>0</v>
      </c>
      <c r="F1241" s="106">
        <v>0</v>
      </c>
      <c r="G1241" s="106">
        <v>0</v>
      </c>
      <c r="H1241" s="106">
        <v>2</v>
      </c>
      <c r="I1241" s="106">
        <v>0</v>
      </c>
      <c r="J1241" s="106">
        <v>0</v>
      </c>
      <c r="K1241" s="106">
        <v>0</v>
      </c>
      <c r="L1241" s="106">
        <v>0</v>
      </c>
      <c r="M1241" s="30" t="s">
        <v>21</v>
      </c>
      <c r="N1241">
        <v>45</v>
      </c>
      <c r="O1241" t="s">
        <v>17</v>
      </c>
      <c r="P1241">
        <v>1240</v>
      </c>
      <c r="R1241" s="30"/>
      <c r="S1241" s="30"/>
      <c r="U1241" s="30"/>
      <c r="V1241" s="30"/>
      <c r="X1241" s="30"/>
      <c r="Y1241" s="30"/>
    </row>
    <row r="1242" spans="1:25">
      <c r="A1242" s="50">
        <v>1</v>
      </c>
      <c r="B1242" s="36">
        <v>11</v>
      </c>
      <c r="C1242" s="5">
        <v>2010</v>
      </c>
      <c r="D1242" s="48">
        <v>40483</v>
      </c>
      <c r="E1242" s="106">
        <v>1</v>
      </c>
      <c r="F1242" s="106">
        <v>0</v>
      </c>
      <c r="G1242" s="106">
        <v>0</v>
      </c>
      <c r="H1242" s="106">
        <v>1</v>
      </c>
      <c r="I1242" s="106">
        <v>0</v>
      </c>
      <c r="J1242" s="106">
        <v>0</v>
      </c>
      <c r="K1242" s="106">
        <v>0</v>
      </c>
      <c r="L1242" s="106">
        <v>0</v>
      </c>
      <c r="M1242" s="30" t="s">
        <v>21</v>
      </c>
      <c r="N1242">
        <v>45</v>
      </c>
      <c r="O1242" t="s">
        <v>17</v>
      </c>
      <c r="P1242">
        <v>1241</v>
      </c>
      <c r="R1242" s="30"/>
      <c r="S1242" s="30"/>
      <c r="U1242" s="30"/>
      <c r="V1242" s="30"/>
      <c r="X1242" s="30"/>
      <c r="Y1242" s="30"/>
    </row>
    <row r="1243" spans="1:25">
      <c r="A1243" s="31">
        <v>15</v>
      </c>
      <c r="B1243" s="49">
        <v>11</v>
      </c>
      <c r="C1243" s="49">
        <v>2010</v>
      </c>
      <c r="D1243" s="48">
        <v>40497</v>
      </c>
      <c r="E1243" s="106">
        <v>1</v>
      </c>
      <c r="F1243" s="106">
        <v>1</v>
      </c>
      <c r="G1243" s="106">
        <v>0</v>
      </c>
      <c r="H1243" s="106">
        <v>1</v>
      </c>
      <c r="I1243" s="106">
        <v>0</v>
      </c>
      <c r="J1243" s="106">
        <v>0</v>
      </c>
      <c r="K1243" s="106">
        <v>0</v>
      </c>
      <c r="L1243" s="106">
        <v>0</v>
      </c>
      <c r="M1243" s="30" t="s">
        <v>21</v>
      </c>
      <c r="N1243">
        <v>45</v>
      </c>
      <c r="O1243" t="s">
        <v>17</v>
      </c>
      <c r="P1243">
        <v>1242</v>
      </c>
      <c r="R1243" s="30"/>
      <c r="S1243" s="30"/>
      <c r="U1243" s="30"/>
      <c r="V1243" s="30"/>
      <c r="X1243" s="30"/>
      <c r="Y1243" s="30"/>
    </row>
    <row r="1244" spans="1:25">
      <c r="A1244" s="31">
        <v>27</v>
      </c>
      <c r="B1244" s="49">
        <v>1</v>
      </c>
      <c r="C1244" s="49">
        <v>2011</v>
      </c>
      <c r="D1244" s="48">
        <v>40570</v>
      </c>
      <c r="E1244" s="106">
        <v>3</v>
      </c>
      <c r="F1244" s="106">
        <v>1</v>
      </c>
      <c r="G1244" s="106">
        <v>0</v>
      </c>
      <c r="H1244" s="106">
        <v>1</v>
      </c>
      <c r="I1244" s="106">
        <v>0</v>
      </c>
      <c r="J1244" s="106">
        <v>0</v>
      </c>
      <c r="K1244" s="106">
        <v>0</v>
      </c>
      <c r="L1244" s="106">
        <v>0</v>
      </c>
      <c r="M1244" s="30" t="s">
        <v>21</v>
      </c>
      <c r="N1244">
        <v>45</v>
      </c>
      <c r="O1244" t="s">
        <v>17</v>
      </c>
      <c r="P1244">
        <v>1243</v>
      </c>
      <c r="R1244" s="30"/>
      <c r="S1244" s="30"/>
      <c r="U1244" s="30"/>
      <c r="V1244" s="30"/>
      <c r="X1244" s="30"/>
      <c r="Y1244" s="30"/>
    </row>
    <row r="1245" spans="1:25">
      <c r="A1245" s="31">
        <v>15</v>
      </c>
      <c r="B1245" s="49">
        <v>2</v>
      </c>
      <c r="C1245" s="49">
        <v>2011</v>
      </c>
      <c r="D1245" s="48">
        <v>40589</v>
      </c>
      <c r="E1245" s="106">
        <v>3</v>
      </c>
      <c r="F1245" s="106">
        <v>0</v>
      </c>
      <c r="G1245" s="106">
        <v>0</v>
      </c>
      <c r="H1245" s="106">
        <v>1</v>
      </c>
      <c r="I1245" s="106">
        <v>0</v>
      </c>
      <c r="J1245" s="106">
        <v>0</v>
      </c>
      <c r="K1245" s="106">
        <v>0</v>
      </c>
      <c r="L1245" s="106">
        <v>0</v>
      </c>
      <c r="M1245" s="30" t="s">
        <v>21</v>
      </c>
      <c r="N1245">
        <v>45</v>
      </c>
      <c r="O1245" t="s">
        <v>17</v>
      </c>
      <c r="P1245">
        <v>1244</v>
      </c>
      <c r="R1245" s="30"/>
      <c r="S1245" s="30"/>
      <c r="U1245" s="30"/>
      <c r="V1245" s="30"/>
      <c r="X1245" s="30"/>
      <c r="Y1245" s="30"/>
    </row>
    <row r="1246" spans="1:25">
      <c r="A1246" s="31">
        <v>13</v>
      </c>
      <c r="B1246" s="49">
        <v>3</v>
      </c>
      <c r="C1246" s="49">
        <v>2011</v>
      </c>
      <c r="D1246" s="48">
        <v>40615</v>
      </c>
      <c r="E1246" s="106">
        <v>5</v>
      </c>
      <c r="F1246" s="106">
        <v>1</v>
      </c>
      <c r="G1246" s="106">
        <v>3</v>
      </c>
      <c r="H1246" s="106">
        <v>1</v>
      </c>
      <c r="I1246" s="106">
        <v>0</v>
      </c>
      <c r="J1246" s="106">
        <v>0</v>
      </c>
      <c r="K1246" s="106">
        <v>0</v>
      </c>
      <c r="L1246" s="106">
        <v>0</v>
      </c>
      <c r="M1246" s="30" t="s">
        <v>21</v>
      </c>
      <c r="N1246">
        <v>45</v>
      </c>
      <c r="O1246" t="s">
        <v>17</v>
      </c>
      <c r="P1246">
        <v>1245</v>
      </c>
      <c r="R1246" s="30"/>
      <c r="S1246" s="30"/>
      <c r="U1246" s="30"/>
      <c r="V1246" s="30"/>
      <c r="X1246" s="30"/>
      <c r="Y1246" s="30"/>
    </row>
    <row r="1247" spans="1:25">
      <c r="A1247" s="31">
        <v>7</v>
      </c>
      <c r="B1247" s="49">
        <v>4</v>
      </c>
      <c r="C1247" s="49">
        <v>2011</v>
      </c>
      <c r="D1247" s="48">
        <v>40640</v>
      </c>
      <c r="E1247" s="106">
        <v>5</v>
      </c>
      <c r="F1247" s="106">
        <v>0</v>
      </c>
      <c r="G1247" s="106">
        <v>1</v>
      </c>
      <c r="H1247" s="106">
        <v>1</v>
      </c>
      <c r="I1247" s="106">
        <v>0</v>
      </c>
      <c r="J1247" s="106">
        <v>2</v>
      </c>
      <c r="K1247" s="106">
        <v>2</v>
      </c>
      <c r="L1247" s="106">
        <v>0</v>
      </c>
      <c r="M1247" s="30" t="s">
        <v>21</v>
      </c>
      <c r="N1247">
        <v>45</v>
      </c>
      <c r="O1247" t="s">
        <v>17</v>
      </c>
      <c r="P1247">
        <v>1246</v>
      </c>
      <c r="R1247" s="30"/>
      <c r="S1247" s="30"/>
      <c r="U1247" s="30"/>
      <c r="V1247" s="30"/>
      <c r="X1247" s="30"/>
      <c r="Y1247" s="30"/>
    </row>
    <row r="1248" spans="1:25">
      <c r="A1248" s="31">
        <v>21</v>
      </c>
      <c r="B1248" s="49">
        <v>5</v>
      </c>
      <c r="C1248" s="49">
        <v>2011</v>
      </c>
      <c r="D1248" s="48">
        <v>40684</v>
      </c>
      <c r="E1248" s="106">
        <v>1</v>
      </c>
      <c r="F1248" s="106">
        <v>0</v>
      </c>
      <c r="G1248" s="106">
        <v>6</v>
      </c>
      <c r="H1248" s="106">
        <v>1</v>
      </c>
      <c r="I1248" s="106">
        <v>0</v>
      </c>
      <c r="J1248" s="106">
        <v>0</v>
      </c>
      <c r="K1248" s="106">
        <v>0</v>
      </c>
      <c r="L1248" s="106">
        <v>0</v>
      </c>
      <c r="M1248" s="30" t="s">
        <v>21</v>
      </c>
      <c r="N1248">
        <v>45</v>
      </c>
      <c r="O1248" t="s">
        <v>17</v>
      </c>
      <c r="P1248">
        <v>1247</v>
      </c>
      <c r="R1248" s="30"/>
      <c r="S1248" s="30"/>
      <c r="U1248" s="30"/>
      <c r="V1248" s="30"/>
      <c r="X1248" s="30"/>
      <c r="Y1248" s="30"/>
    </row>
    <row r="1249" spans="1:25">
      <c r="A1249" s="31">
        <v>31</v>
      </c>
      <c r="B1249" s="49">
        <v>5</v>
      </c>
      <c r="C1249" s="49">
        <v>2011</v>
      </c>
      <c r="D1249" s="48">
        <v>40694</v>
      </c>
      <c r="E1249" s="106">
        <v>2</v>
      </c>
      <c r="F1249" s="106">
        <v>0</v>
      </c>
      <c r="G1249" s="106">
        <v>4</v>
      </c>
      <c r="H1249" s="106">
        <v>0</v>
      </c>
      <c r="I1249" s="106">
        <v>0</v>
      </c>
      <c r="J1249" s="106">
        <v>0</v>
      </c>
      <c r="K1249" s="106">
        <v>0</v>
      </c>
      <c r="L1249" s="106">
        <v>2</v>
      </c>
      <c r="M1249" s="30" t="s">
        <v>21</v>
      </c>
      <c r="N1249">
        <v>45</v>
      </c>
      <c r="O1249" t="s">
        <v>17</v>
      </c>
      <c r="P1249">
        <v>1248</v>
      </c>
      <c r="R1249" s="30"/>
      <c r="S1249" s="30"/>
      <c r="U1249" s="30"/>
      <c r="V1249" s="30"/>
      <c r="X1249" s="30"/>
      <c r="Y1249" s="30"/>
    </row>
    <row r="1250" spans="1:25">
      <c r="A1250" s="1">
        <v>11</v>
      </c>
      <c r="B1250" s="1">
        <v>6</v>
      </c>
      <c r="C1250" s="31">
        <v>2011</v>
      </c>
      <c r="D1250" s="51">
        <v>40705</v>
      </c>
      <c r="E1250" s="106">
        <v>0</v>
      </c>
      <c r="F1250" s="106">
        <v>0</v>
      </c>
      <c r="G1250" s="106">
        <v>1</v>
      </c>
      <c r="H1250" s="106">
        <v>0</v>
      </c>
      <c r="I1250" s="106">
        <v>0</v>
      </c>
      <c r="J1250" s="106">
        <v>0</v>
      </c>
      <c r="K1250" s="106">
        <v>0</v>
      </c>
      <c r="L1250" s="106">
        <v>0</v>
      </c>
      <c r="M1250" s="30" t="s">
        <v>21</v>
      </c>
      <c r="N1250">
        <v>45</v>
      </c>
      <c r="O1250" t="s">
        <v>17</v>
      </c>
      <c r="P1250">
        <v>1249</v>
      </c>
      <c r="R1250" s="30"/>
      <c r="S1250" s="30"/>
      <c r="U1250" s="30"/>
      <c r="V1250" s="30"/>
      <c r="X1250" s="30"/>
      <c r="Y1250" s="30"/>
    </row>
    <row r="1251" spans="1:25">
      <c r="A1251" s="52">
        <v>20</v>
      </c>
      <c r="B1251" s="52">
        <v>6</v>
      </c>
      <c r="C1251" s="31">
        <v>2011</v>
      </c>
      <c r="D1251" s="51">
        <v>40714</v>
      </c>
      <c r="E1251" s="106">
        <v>0</v>
      </c>
      <c r="F1251" s="106">
        <v>0</v>
      </c>
      <c r="G1251" s="106">
        <v>2</v>
      </c>
      <c r="H1251" s="106">
        <v>1</v>
      </c>
      <c r="I1251" s="106">
        <v>3</v>
      </c>
      <c r="J1251" s="106">
        <v>0</v>
      </c>
      <c r="K1251" s="106">
        <v>0</v>
      </c>
      <c r="L1251" s="106">
        <v>0</v>
      </c>
      <c r="M1251" s="30" t="s">
        <v>21</v>
      </c>
      <c r="N1251">
        <v>45</v>
      </c>
      <c r="O1251" t="s">
        <v>17</v>
      </c>
      <c r="P1251">
        <v>1250</v>
      </c>
      <c r="R1251" s="30"/>
      <c r="S1251" s="30"/>
      <c r="U1251" s="30"/>
      <c r="V1251" s="30"/>
      <c r="X1251" s="30"/>
      <c r="Y1251" s="30"/>
    </row>
    <row r="1252" spans="1:25">
      <c r="A1252" s="52">
        <v>30</v>
      </c>
      <c r="B1252" s="52">
        <v>6</v>
      </c>
      <c r="C1252" s="31">
        <v>2011</v>
      </c>
      <c r="D1252" s="51">
        <v>40724</v>
      </c>
      <c r="E1252" s="106">
        <v>0</v>
      </c>
      <c r="F1252" s="106">
        <v>0</v>
      </c>
      <c r="G1252" s="106">
        <v>1</v>
      </c>
      <c r="H1252" s="106">
        <v>114</v>
      </c>
      <c r="I1252" s="106">
        <v>3</v>
      </c>
      <c r="J1252" s="106">
        <v>0</v>
      </c>
      <c r="K1252" s="106">
        <v>0</v>
      </c>
      <c r="L1252" s="106">
        <v>0</v>
      </c>
      <c r="M1252" s="30" t="s">
        <v>21</v>
      </c>
      <c r="N1252">
        <v>45</v>
      </c>
      <c r="O1252" t="s">
        <v>17</v>
      </c>
      <c r="P1252">
        <v>1251</v>
      </c>
      <c r="R1252" s="30"/>
      <c r="S1252" s="30"/>
      <c r="U1252" s="30"/>
      <c r="V1252" s="30"/>
      <c r="X1252" s="30"/>
      <c r="Y1252" s="30"/>
    </row>
    <row r="1253" spans="1:25">
      <c r="A1253" s="52">
        <v>11</v>
      </c>
      <c r="B1253" s="52">
        <v>7</v>
      </c>
      <c r="C1253" s="31">
        <v>2011</v>
      </c>
      <c r="D1253" s="51">
        <v>40735</v>
      </c>
      <c r="E1253" s="106">
        <v>1</v>
      </c>
      <c r="F1253" s="106">
        <v>0</v>
      </c>
      <c r="G1253" s="106">
        <v>2</v>
      </c>
      <c r="H1253" s="106">
        <v>290</v>
      </c>
      <c r="I1253" s="106">
        <v>270</v>
      </c>
      <c r="J1253" s="106">
        <v>0</v>
      </c>
      <c r="K1253" s="106">
        <v>0</v>
      </c>
      <c r="L1253" s="106">
        <v>0</v>
      </c>
      <c r="M1253" s="30" t="s">
        <v>21</v>
      </c>
      <c r="N1253">
        <v>45</v>
      </c>
      <c r="O1253" t="s">
        <v>17</v>
      </c>
      <c r="P1253">
        <v>1252</v>
      </c>
      <c r="R1253" s="30"/>
      <c r="S1253" s="30"/>
      <c r="U1253" s="30"/>
      <c r="V1253" s="30"/>
      <c r="X1253" s="30"/>
      <c r="Y1253" s="30"/>
    </row>
    <row r="1254" spans="1:25">
      <c r="A1254" s="52">
        <v>20</v>
      </c>
      <c r="B1254" s="52">
        <v>7</v>
      </c>
      <c r="C1254" s="31">
        <v>2011</v>
      </c>
      <c r="D1254" s="51">
        <v>40744</v>
      </c>
      <c r="E1254" s="106">
        <v>1</v>
      </c>
      <c r="F1254" s="106">
        <v>0</v>
      </c>
      <c r="G1254" s="106">
        <v>2</v>
      </c>
      <c r="H1254" s="106">
        <v>60</v>
      </c>
      <c r="I1254" s="106">
        <v>0</v>
      </c>
      <c r="J1254" s="106">
        <v>0</v>
      </c>
      <c r="K1254" s="106">
        <v>0</v>
      </c>
      <c r="L1254" s="106">
        <v>0</v>
      </c>
      <c r="M1254" s="30" t="s">
        <v>21</v>
      </c>
      <c r="N1254">
        <v>45</v>
      </c>
      <c r="O1254" t="s">
        <v>17</v>
      </c>
      <c r="P1254">
        <v>1253</v>
      </c>
      <c r="R1254" s="30"/>
      <c r="S1254" s="30"/>
      <c r="U1254" s="30"/>
      <c r="V1254" s="30"/>
      <c r="X1254" s="30"/>
      <c r="Y1254" s="30"/>
    </row>
    <row r="1255" spans="1:25">
      <c r="A1255" s="52">
        <v>30</v>
      </c>
      <c r="B1255" s="52">
        <v>7</v>
      </c>
      <c r="C1255" s="31">
        <v>2011</v>
      </c>
      <c r="D1255" s="51">
        <v>40754</v>
      </c>
      <c r="E1255" s="106">
        <v>0</v>
      </c>
      <c r="F1255" s="106">
        <v>0</v>
      </c>
      <c r="G1255" s="106">
        <v>1</v>
      </c>
      <c r="H1255" s="106">
        <v>90</v>
      </c>
      <c r="I1255" s="106">
        <v>0</v>
      </c>
      <c r="J1255" s="106">
        <v>0</v>
      </c>
      <c r="K1255" s="106">
        <v>0</v>
      </c>
      <c r="L1255" s="106">
        <v>0</v>
      </c>
      <c r="M1255" s="30" t="s">
        <v>21</v>
      </c>
      <c r="N1255">
        <v>45</v>
      </c>
      <c r="O1255" t="s">
        <v>17</v>
      </c>
      <c r="P1255">
        <v>1254</v>
      </c>
      <c r="R1255" s="30"/>
      <c r="S1255" s="30"/>
      <c r="U1255" s="30"/>
      <c r="V1255" s="30"/>
      <c r="X1255" s="30"/>
      <c r="Y1255" s="30"/>
    </row>
    <row r="1256" spans="1:25">
      <c r="A1256" s="10">
        <v>10</v>
      </c>
      <c r="B1256" s="37">
        <v>8</v>
      </c>
      <c r="C1256" s="5">
        <v>2011</v>
      </c>
      <c r="D1256" s="9">
        <v>40765</v>
      </c>
      <c r="E1256" s="106">
        <v>0</v>
      </c>
      <c r="F1256" s="106">
        <v>0</v>
      </c>
      <c r="G1256" s="106">
        <v>1</v>
      </c>
      <c r="H1256" s="106">
        <v>38</v>
      </c>
      <c r="I1256" s="106">
        <v>0</v>
      </c>
      <c r="J1256" s="106">
        <v>0</v>
      </c>
      <c r="K1256" s="106">
        <v>0</v>
      </c>
      <c r="L1256" s="106">
        <v>0</v>
      </c>
      <c r="M1256" s="30" t="s">
        <v>21</v>
      </c>
      <c r="N1256">
        <v>45</v>
      </c>
      <c r="O1256" t="s">
        <v>17</v>
      </c>
      <c r="P1256">
        <v>1255</v>
      </c>
      <c r="R1256" s="30"/>
      <c r="S1256" s="30"/>
      <c r="U1256" s="30"/>
      <c r="V1256" s="30"/>
      <c r="X1256" s="30"/>
      <c r="Y1256" s="30"/>
    </row>
    <row r="1257" spans="1:25">
      <c r="A1257" s="10">
        <v>20</v>
      </c>
      <c r="B1257" s="37">
        <v>8</v>
      </c>
      <c r="C1257" s="5">
        <v>2011</v>
      </c>
      <c r="D1257" s="9">
        <v>40775</v>
      </c>
      <c r="E1257" s="106">
        <v>0</v>
      </c>
      <c r="F1257" s="106">
        <v>0</v>
      </c>
      <c r="G1257" s="106">
        <v>1</v>
      </c>
      <c r="H1257" s="106">
        <v>7</v>
      </c>
      <c r="I1257" s="106">
        <v>0</v>
      </c>
      <c r="J1257" s="106">
        <v>0</v>
      </c>
      <c r="K1257" s="106">
        <v>0</v>
      </c>
      <c r="L1257" s="106">
        <v>0</v>
      </c>
      <c r="M1257" s="30" t="s">
        <v>21</v>
      </c>
      <c r="N1257">
        <v>45</v>
      </c>
      <c r="O1257" t="s">
        <v>17</v>
      </c>
      <c r="P1257">
        <v>1256</v>
      </c>
      <c r="R1257" s="30"/>
      <c r="S1257" s="30"/>
      <c r="U1257" s="30"/>
      <c r="V1257" s="30"/>
      <c r="X1257" s="30"/>
      <c r="Y1257" s="30"/>
    </row>
    <row r="1258" spans="1:25">
      <c r="A1258" s="10">
        <v>30</v>
      </c>
      <c r="B1258" s="37">
        <v>8</v>
      </c>
      <c r="C1258" s="5">
        <v>2011</v>
      </c>
      <c r="D1258" s="9">
        <v>40785</v>
      </c>
      <c r="E1258" s="106">
        <v>0</v>
      </c>
      <c r="F1258" s="106">
        <v>0</v>
      </c>
      <c r="G1258" s="106">
        <v>1</v>
      </c>
      <c r="H1258" s="106">
        <v>7</v>
      </c>
      <c r="I1258" s="106">
        <v>0</v>
      </c>
      <c r="J1258" s="106">
        <v>0</v>
      </c>
      <c r="K1258" s="106">
        <v>0</v>
      </c>
      <c r="L1258" s="106">
        <v>0</v>
      </c>
      <c r="M1258" s="30" t="s">
        <v>21</v>
      </c>
      <c r="N1258">
        <v>45</v>
      </c>
      <c r="O1258" t="s">
        <v>17</v>
      </c>
      <c r="P1258">
        <v>1257</v>
      </c>
      <c r="R1258" s="30"/>
      <c r="S1258" s="30"/>
      <c r="U1258" s="30"/>
      <c r="V1258" s="30"/>
      <c r="X1258" s="30"/>
      <c r="Y1258" s="30"/>
    </row>
    <row r="1259" spans="1:25">
      <c r="A1259" s="10">
        <v>10</v>
      </c>
      <c r="B1259" s="37">
        <v>9</v>
      </c>
      <c r="C1259" s="5">
        <v>2011</v>
      </c>
      <c r="D1259" s="9">
        <v>40796</v>
      </c>
      <c r="E1259" s="106">
        <v>0</v>
      </c>
      <c r="F1259" s="106">
        <v>0</v>
      </c>
      <c r="G1259" s="106">
        <v>0</v>
      </c>
      <c r="H1259" s="106">
        <v>9</v>
      </c>
      <c r="I1259" s="106">
        <v>0</v>
      </c>
      <c r="J1259" s="106">
        <v>0</v>
      </c>
      <c r="K1259" s="106">
        <v>0</v>
      </c>
      <c r="L1259" s="106">
        <v>0</v>
      </c>
      <c r="M1259" s="30" t="s">
        <v>21</v>
      </c>
      <c r="N1259">
        <v>45</v>
      </c>
      <c r="O1259" t="s">
        <v>17</v>
      </c>
      <c r="P1259">
        <v>1258</v>
      </c>
      <c r="R1259" s="30"/>
      <c r="S1259" s="30"/>
      <c r="U1259" s="30"/>
      <c r="V1259" s="30"/>
      <c r="X1259" s="30"/>
      <c r="Y1259" s="30"/>
    </row>
    <row r="1260" spans="1:25">
      <c r="A1260" s="10">
        <v>20</v>
      </c>
      <c r="B1260" s="37">
        <v>9</v>
      </c>
      <c r="C1260" s="5">
        <v>2011</v>
      </c>
      <c r="D1260" s="9">
        <v>40806</v>
      </c>
      <c r="E1260" s="106">
        <v>0</v>
      </c>
      <c r="F1260" s="106">
        <v>0</v>
      </c>
      <c r="G1260" s="106">
        <v>0</v>
      </c>
      <c r="H1260" s="106">
        <v>2</v>
      </c>
      <c r="I1260" s="106">
        <v>0</v>
      </c>
      <c r="J1260" s="106">
        <v>0</v>
      </c>
      <c r="K1260" s="106">
        <v>0</v>
      </c>
      <c r="L1260" s="106">
        <v>0</v>
      </c>
      <c r="M1260" s="30" t="s">
        <v>21</v>
      </c>
      <c r="N1260">
        <v>45</v>
      </c>
      <c r="O1260" t="s">
        <v>17</v>
      </c>
      <c r="P1260">
        <v>1259</v>
      </c>
      <c r="R1260" s="30"/>
      <c r="S1260" s="30"/>
      <c r="U1260" s="30"/>
      <c r="V1260" s="30"/>
      <c r="X1260" s="30"/>
      <c r="Y1260" s="30"/>
    </row>
    <row r="1261" spans="1:25">
      <c r="A1261" s="10">
        <v>29</v>
      </c>
      <c r="B1261" s="37">
        <v>9</v>
      </c>
      <c r="C1261" s="5">
        <v>2011</v>
      </c>
      <c r="D1261" s="9">
        <v>40815</v>
      </c>
      <c r="E1261" s="106">
        <v>0</v>
      </c>
      <c r="F1261" s="106">
        <v>0</v>
      </c>
      <c r="G1261" s="106">
        <v>1</v>
      </c>
      <c r="H1261" s="106">
        <v>2</v>
      </c>
      <c r="I1261" s="106">
        <v>0</v>
      </c>
      <c r="J1261" s="106">
        <v>0</v>
      </c>
      <c r="K1261" s="106">
        <v>0</v>
      </c>
      <c r="L1261" s="106">
        <v>0</v>
      </c>
      <c r="M1261" s="30" t="s">
        <v>21</v>
      </c>
      <c r="N1261">
        <v>45</v>
      </c>
      <c r="O1261" t="s">
        <v>17</v>
      </c>
      <c r="P1261">
        <v>1260</v>
      </c>
      <c r="R1261" s="30"/>
      <c r="S1261" s="30"/>
      <c r="U1261" s="30"/>
      <c r="V1261" s="30"/>
      <c r="X1261" s="30"/>
      <c r="Y1261" s="30"/>
    </row>
    <row r="1262" spans="1:25">
      <c r="A1262" s="10">
        <v>10</v>
      </c>
      <c r="B1262" s="37">
        <v>10</v>
      </c>
      <c r="C1262" s="5">
        <v>2011</v>
      </c>
      <c r="D1262" s="9">
        <v>40826</v>
      </c>
      <c r="E1262" s="106">
        <v>0</v>
      </c>
      <c r="F1262" s="106">
        <v>0</v>
      </c>
      <c r="G1262" s="106">
        <v>0</v>
      </c>
      <c r="H1262" s="106">
        <v>1</v>
      </c>
      <c r="I1262" s="106">
        <v>0</v>
      </c>
      <c r="J1262" s="106">
        <v>0</v>
      </c>
      <c r="K1262" s="106">
        <v>0</v>
      </c>
      <c r="L1262" s="106">
        <v>0</v>
      </c>
      <c r="M1262" s="30" t="s">
        <v>21</v>
      </c>
      <c r="N1262">
        <v>45</v>
      </c>
      <c r="O1262" t="s">
        <v>17</v>
      </c>
      <c r="P1262">
        <v>1261</v>
      </c>
      <c r="R1262" s="30"/>
      <c r="S1262" s="30"/>
      <c r="U1262" s="30"/>
      <c r="V1262" s="30"/>
      <c r="X1262" s="30"/>
      <c r="Y1262" s="30"/>
    </row>
    <row r="1263" spans="1:25">
      <c r="A1263" s="10">
        <v>22</v>
      </c>
      <c r="B1263" s="37">
        <v>10</v>
      </c>
      <c r="C1263" s="5">
        <v>2011</v>
      </c>
      <c r="D1263" s="9">
        <v>40838</v>
      </c>
      <c r="E1263" s="106">
        <v>0</v>
      </c>
      <c r="F1263" s="106">
        <v>0</v>
      </c>
      <c r="G1263" s="106">
        <v>0</v>
      </c>
      <c r="H1263" s="106">
        <v>1</v>
      </c>
      <c r="I1263" s="106">
        <v>0</v>
      </c>
      <c r="J1263" s="106">
        <v>0</v>
      </c>
      <c r="K1263" s="106">
        <v>0</v>
      </c>
      <c r="L1263" s="106">
        <v>0</v>
      </c>
      <c r="M1263" s="30" t="s">
        <v>21</v>
      </c>
      <c r="N1263">
        <v>45</v>
      </c>
      <c r="O1263" t="s">
        <v>17</v>
      </c>
      <c r="P1263">
        <v>1262</v>
      </c>
      <c r="R1263" s="30"/>
      <c r="S1263" s="30"/>
      <c r="U1263" s="30"/>
      <c r="V1263" s="30"/>
      <c r="X1263" s="30"/>
      <c r="Y1263" s="30"/>
    </row>
    <row r="1264" spans="1:25">
      <c r="A1264" s="10">
        <v>31</v>
      </c>
      <c r="B1264" s="37">
        <v>10</v>
      </c>
      <c r="C1264" s="5">
        <v>2011</v>
      </c>
      <c r="D1264" s="9">
        <v>40847</v>
      </c>
      <c r="E1264" s="106">
        <v>0</v>
      </c>
      <c r="F1264" s="106">
        <v>0</v>
      </c>
      <c r="G1264" s="106">
        <v>0</v>
      </c>
      <c r="H1264" s="106">
        <v>1</v>
      </c>
      <c r="I1264" s="106">
        <v>0</v>
      </c>
      <c r="J1264" s="106">
        <v>0</v>
      </c>
      <c r="K1264" s="106">
        <v>0</v>
      </c>
      <c r="L1264" s="106">
        <v>0</v>
      </c>
      <c r="M1264" s="30" t="s">
        <v>21</v>
      </c>
      <c r="N1264">
        <v>45</v>
      </c>
      <c r="O1264" t="s">
        <v>17</v>
      </c>
      <c r="P1264">
        <v>1263</v>
      </c>
      <c r="R1264" s="30"/>
      <c r="S1264" s="30"/>
      <c r="U1264" s="30"/>
      <c r="V1264" s="30"/>
      <c r="X1264" s="30"/>
      <c r="Y1264" s="30"/>
    </row>
    <row r="1265" spans="1:25">
      <c r="A1265" s="10">
        <v>14</v>
      </c>
      <c r="B1265" s="37">
        <v>11</v>
      </c>
      <c r="C1265" s="5">
        <v>2011</v>
      </c>
      <c r="D1265" s="9">
        <v>40861</v>
      </c>
      <c r="E1265" s="30">
        <v>1</v>
      </c>
      <c r="F1265" s="30">
        <v>0</v>
      </c>
      <c r="G1265" s="30">
        <v>1</v>
      </c>
      <c r="H1265" s="30">
        <v>1</v>
      </c>
      <c r="I1265" s="30">
        <v>0</v>
      </c>
      <c r="J1265" s="30">
        <v>0</v>
      </c>
      <c r="K1265" s="30">
        <v>0</v>
      </c>
      <c r="L1265" s="30">
        <v>0</v>
      </c>
      <c r="M1265" s="30" t="s">
        <v>21</v>
      </c>
      <c r="N1265">
        <v>45</v>
      </c>
      <c r="O1265" t="s">
        <v>17</v>
      </c>
      <c r="P1265">
        <v>1264</v>
      </c>
      <c r="R1265" s="30"/>
      <c r="S1265" s="30"/>
      <c r="U1265" s="30"/>
      <c r="V1265" s="30"/>
      <c r="X1265" s="30"/>
      <c r="Y1265" s="30"/>
    </row>
    <row r="1266" spans="1:25">
      <c r="A1266" s="10">
        <v>10</v>
      </c>
      <c r="B1266" s="37">
        <v>12</v>
      </c>
      <c r="C1266" s="5">
        <v>2011</v>
      </c>
      <c r="D1266" s="9">
        <v>40887</v>
      </c>
      <c r="E1266" s="30">
        <v>1</v>
      </c>
      <c r="F1266" s="30">
        <v>2</v>
      </c>
      <c r="G1266" s="30">
        <v>4</v>
      </c>
      <c r="H1266" s="30">
        <v>1</v>
      </c>
      <c r="I1266" s="30">
        <v>0</v>
      </c>
      <c r="J1266" s="30">
        <v>0</v>
      </c>
      <c r="K1266" s="30">
        <v>0</v>
      </c>
      <c r="L1266" s="30">
        <v>0</v>
      </c>
      <c r="M1266" s="30" t="s">
        <v>21</v>
      </c>
      <c r="N1266">
        <v>45</v>
      </c>
      <c r="O1266" t="s">
        <v>17</v>
      </c>
      <c r="P1266">
        <v>1265</v>
      </c>
      <c r="R1266" s="30"/>
      <c r="S1266" s="30"/>
      <c r="U1266" s="30"/>
      <c r="V1266" s="30"/>
      <c r="X1266" s="30"/>
      <c r="Y1266" s="30"/>
    </row>
    <row r="1267" spans="1:25">
      <c r="A1267" s="10">
        <v>27</v>
      </c>
      <c r="B1267" s="37">
        <v>2</v>
      </c>
      <c r="C1267" s="5">
        <v>2012</v>
      </c>
      <c r="D1267" s="9">
        <v>40966</v>
      </c>
      <c r="E1267" s="30">
        <v>1</v>
      </c>
      <c r="F1267" s="30">
        <v>0</v>
      </c>
      <c r="G1267" s="30">
        <v>0</v>
      </c>
      <c r="H1267" s="30">
        <v>0</v>
      </c>
      <c r="I1267" s="30">
        <v>0</v>
      </c>
      <c r="J1267" s="30">
        <v>0</v>
      </c>
      <c r="K1267" s="30">
        <v>0</v>
      </c>
      <c r="L1267" s="30">
        <v>0</v>
      </c>
      <c r="M1267" s="30" t="s">
        <v>21</v>
      </c>
      <c r="N1267">
        <v>45</v>
      </c>
      <c r="O1267" t="s">
        <v>17</v>
      </c>
      <c r="P1267">
        <v>1266</v>
      </c>
      <c r="R1267" s="30"/>
      <c r="S1267" s="30"/>
      <c r="U1267" s="30"/>
      <c r="V1267" s="30"/>
      <c r="X1267" s="30"/>
      <c r="Y1267" s="30"/>
    </row>
    <row r="1268" spans="1:25">
      <c r="A1268" s="10">
        <v>19</v>
      </c>
      <c r="B1268" s="37">
        <v>3</v>
      </c>
      <c r="C1268" s="5">
        <v>2012</v>
      </c>
      <c r="D1268" s="9">
        <v>40987</v>
      </c>
      <c r="E1268" s="30">
        <v>1</v>
      </c>
      <c r="F1268" s="30">
        <v>0</v>
      </c>
      <c r="G1268" s="30">
        <v>1</v>
      </c>
      <c r="H1268" s="30">
        <v>1</v>
      </c>
      <c r="I1268" s="30">
        <v>0</v>
      </c>
      <c r="J1268" s="30">
        <v>0</v>
      </c>
      <c r="K1268" s="30">
        <v>0</v>
      </c>
      <c r="L1268" s="30">
        <v>0</v>
      </c>
      <c r="M1268" s="30" t="s">
        <v>21</v>
      </c>
      <c r="N1268">
        <v>45</v>
      </c>
      <c r="O1268" t="s">
        <v>17</v>
      </c>
      <c r="P1268">
        <v>1267</v>
      </c>
      <c r="R1268" s="30"/>
      <c r="S1268" s="30"/>
      <c r="U1268" s="30"/>
      <c r="V1268" s="30"/>
      <c r="X1268" s="30"/>
      <c r="Y1268" s="30"/>
    </row>
    <row r="1269" spans="1:25">
      <c r="A1269" s="10">
        <v>2</v>
      </c>
      <c r="B1269" s="37">
        <v>4</v>
      </c>
      <c r="C1269" s="5">
        <v>2012</v>
      </c>
      <c r="D1269" s="9">
        <v>41001</v>
      </c>
      <c r="E1269" s="30">
        <v>1</v>
      </c>
      <c r="F1269" s="30">
        <v>1</v>
      </c>
      <c r="G1269" s="30">
        <v>1</v>
      </c>
      <c r="H1269" s="30">
        <v>2</v>
      </c>
      <c r="I1269" s="30">
        <v>0</v>
      </c>
      <c r="J1269" s="30">
        <v>0</v>
      </c>
      <c r="K1269" s="30">
        <v>0</v>
      </c>
      <c r="L1269" s="30">
        <v>0</v>
      </c>
      <c r="M1269" s="30" t="s">
        <v>21</v>
      </c>
      <c r="N1269">
        <v>45</v>
      </c>
      <c r="O1269" t="s">
        <v>17</v>
      </c>
      <c r="P1269">
        <v>1268</v>
      </c>
      <c r="R1269" s="30"/>
      <c r="S1269" s="30"/>
      <c r="U1269" s="30"/>
      <c r="V1269" s="30"/>
      <c r="X1269" s="30"/>
      <c r="Y1269" s="30"/>
    </row>
    <row r="1270" spans="1:25">
      <c r="A1270" s="10">
        <v>14</v>
      </c>
      <c r="B1270" s="37">
        <v>4</v>
      </c>
      <c r="C1270" s="5">
        <v>2012</v>
      </c>
      <c r="D1270" s="9">
        <v>41013</v>
      </c>
      <c r="E1270" s="30">
        <v>1</v>
      </c>
      <c r="F1270" s="30">
        <v>0</v>
      </c>
      <c r="G1270" s="30">
        <v>0</v>
      </c>
      <c r="H1270" s="30">
        <v>5</v>
      </c>
      <c r="I1270" s="30">
        <v>0</v>
      </c>
      <c r="J1270" s="30">
        <v>0</v>
      </c>
      <c r="K1270" s="30">
        <v>0</v>
      </c>
      <c r="L1270" s="30">
        <v>0</v>
      </c>
      <c r="M1270" s="30" t="s">
        <v>21</v>
      </c>
      <c r="N1270">
        <v>45</v>
      </c>
      <c r="O1270" t="s">
        <v>17</v>
      </c>
      <c r="P1270">
        <v>1269</v>
      </c>
      <c r="R1270" s="30"/>
      <c r="S1270" s="30"/>
      <c r="U1270" s="30"/>
      <c r="V1270" s="30"/>
      <c r="X1270" s="30"/>
      <c r="Y1270" s="30"/>
    </row>
    <row r="1271" spans="1:25">
      <c r="A1271" s="10">
        <v>23</v>
      </c>
      <c r="B1271" s="37">
        <v>5</v>
      </c>
      <c r="C1271" s="5">
        <v>2012</v>
      </c>
      <c r="D1271" s="9">
        <v>41052</v>
      </c>
      <c r="E1271" s="30">
        <v>6</v>
      </c>
      <c r="F1271" s="30">
        <v>0</v>
      </c>
      <c r="G1271" s="30">
        <v>3</v>
      </c>
      <c r="H1271" s="30">
        <v>0</v>
      </c>
      <c r="I1271" s="30">
        <v>0</v>
      </c>
      <c r="J1271" s="30">
        <v>0</v>
      </c>
      <c r="K1271" s="30">
        <v>0</v>
      </c>
      <c r="L1271" s="30">
        <v>210</v>
      </c>
      <c r="M1271" s="30" t="s">
        <v>21</v>
      </c>
      <c r="N1271">
        <v>45</v>
      </c>
      <c r="O1271" t="s">
        <v>17</v>
      </c>
      <c r="P1271">
        <v>1270</v>
      </c>
      <c r="R1271" s="30"/>
      <c r="S1271" s="30"/>
      <c r="U1271" s="30"/>
      <c r="V1271" s="30"/>
      <c r="X1271" s="30"/>
      <c r="Y1271" s="30"/>
    </row>
    <row r="1272" spans="1:25">
      <c r="A1272" s="10">
        <v>31</v>
      </c>
      <c r="B1272" s="37">
        <v>5</v>
      </c>
      <c r="C1272" s="5">
        <v>2012</v>
      </c>
      <c r="D1272" s="9">
        <v>41060</v>
      </c>
      <c r="E1272" s="30">
        <v>1</v>
      </c>
      <c r="F1272" s="30">
        <v>0</v>
      </c>
      <c r="G1272" s="30">
        <v>2</v>
      </c>
      <c r="H1272" s="30">
        <v>0</v>
      </c>
      <c r="I1272" s="30">
        <v>0</v>
      </c>
      <c r="J1272" s="30">
        <v>0</v>
      </c>
      <c r="K1272" s="30">
        <v>2</v>
      </c>
      <c r="L1272" s="30">
        <v>30</v>
      </c>
      <c r="M1272" s="30" t="s">
        <v>21</v>
      </c>
      <c r="N1272">
        <v>45</v>
      </c>
      <c r="O1272" t="s">
        <v>17</v>
      </c>
      <c r="P1272">
        <v>1271</v>
      </c>
      <c r="R1272" s="30"/>
      <c r="S1272" s="30"/>
      <c r="U1272" s="30"/>
      <c r="V1272" s="30"/>
      <c r="X1272" s="30"/>
      <c r="Y1272" s="30"/>
    </row>
    <row r="1273" spans="1:25">
      <c r="A1273" s="10">
        <v>10</v>
      </c>
      <c r="B1273" s="37">
        <v>6</v>
      </c>
      <c r="C1273" s="5">
        <v>2012</v>
      </c>
      <c r="D1273" s="9">
        <v>41070</v>
      </c>
      <c r="E1273" s="30">
        <v>1</v>
      </c>
      <c r="F1273" s="30">
        <v>0</v>
      </c>
      <c r="G1273" s="30">
        <v>4</v>
      </c>
      <c r="H1273" s="30">
        <v>0</v>
      </c>
      <c r="I1273" s="30">
        <v>24</v>
      </c>
      <c r="J1273" s="30">
        <v>15</v>
      </c>
      <c r="K1273" s="30">
        <v>0</v>
      </c>
      <c r="L1273" s="30">
        <v>0</v>
      </c>
      <c r="M1273" s="30" t="s">
        <v>21</v>
      </c>
      <c r="N1273">
        <v>45</v>
      </c>
      <c r="O1273" t="s">
        <v>17</v>
      </c>
      <c r="P1273">
        <v>1272</v>
      </c>
      <c r="R1273" s="30"/>
      <c r="S1273" s="30"/>
      <c r="U1273" s="30"/>
      <c r="V1273" s="30"/>
      <c r="X1273" s="30"/>
      <c r="Y1273" s="30"/>
    </row>
    <row r="1274" spans="1:25">
      <c r="A1274" s="10">
        <v>20</v>
      </c>
      <c r="B1274" s="37">
        <v>6</v>
      </c>
      <c r="C1274" s="5">
        <v>2012</v>
      </c>
      <c r="D1274" s="9">
        <v>41080</v>
      </c>
      <c r="E1274" s="30">
        <v>1</v>
      </c>
      <c r="F1274" s="30">
        <v>0</v>
      </c>
      <c r="G1274" s="30">
        <v>1</v>
      </c>
      <c r="H1274" s="30">
        <v>20</v>
      </c>
      <c r="I1274" s="30">
        <v>48</v>
      </c>
      <c r="J1274" s="30">
        <v>3</v>
      </c>
      <c r="K1274" s="30">
        <v>0</v>
      </c>
      <c r="L1274" s="30">
        <v>0</v>
      </c>
      <c r="M1274" s="30" t="s">
        <v>21</v>
      </c>
      <c r="N1274">
        <v>45</v>
      </c>
      <c r="O1274" t="s">
        <v>17</v>
      </c>
      <c r="P1274">
        <v>1273</v>
      </c>
      <c r="R1274" s="30"/>
      <c r="S1274" s="30"/>
      <c r="U1274" s="30"/>
      <c r="V1274" s="30"/>
      <c r="X1274" s="30"/>
      <c r="Y1274" s="30"/>
    </row>
    <row r="1275" spans="1:25">
      <c r="A1275" s="10">
        <v>30</v>
      </c>
      <c r="B1275" s="37">
        <v>6</v>
      </c>
      <c r="C1275" s="5">
        <v>2012</v>
      </c>
      <c r="D1275" s="9">
        <v>41090</v>
      </c>
      <c r="E1275" s="30">
        <v>1</v>
      </c>
      <c r="F1275" s="30">
        <v>0</v>
      </c>
      <c r="G1275" s="30">
        <v>4</v>
      </c>
      <c r="H1275" s="30">
        <v>135</v>
      </c>
      <c r="I1275" s="30">
        <v>54</v>
      </c>
      <c r="J1275" s="30">
        <v>7</v>
      </c>
      <c r="K1275" s="30">
        <v>0</v>
      </c>
      <c r="L1275" s="30">
        <v>2</v>
      </c>
      <c r="M1275" s="30" t="s">
        <v>21</v>
      </c>
      <c r="N1275">
        <v>45</v>
      </c>
      <c r="O1275" t="s">
        <v>17</v>
      </c>
      <c r="P1275">
        <v>1274</v>
      </c>
      <c r="R1275" s="30"/>
      <c r="S1275" s="30"/>
      <c r="U1275" s="30"/>
      <c r="V1275" s="30"/>
      <c r="X1275" s="30"/>
      <c r="Y1275" s="30"/>
    </row>
    <row r="1276" spans="1:25">
      <c r="A1276" s="10">
        <v>10</v>
      </c>
      <c r="B1276" s="37">
        <v>7</v>
      </c>
      <c r="C1276" s="5">
        <v>2012</v>
      </c>
      <c r="D1276" s="9">
        <v>41100</v>
      </c>
      <c r="E1276" s="30">
        <v>1</v>
      </c>
      <c r="F1276" s="30">
        <v>0</v>
      </c>
      <c r="G1276" s="30">
        <v>1</v>
      </c>
      <c r="H1276" s="30">
        <v>130</v>
      </c>
      <c r="I1276" s="30">
        <v>21</v>
      </c>
      <c r="J1276" s="30">
        <v>0</v>
      </c>
      <c r="K1276" s="30">
        <v>0</v>
      </c>
      <c r="L1276" s="30">
        <v>0</v>
      </c>
      <c r="M1276" s="30" t="s">
        <v>21</v>
      </c>
      <c r="N1276">
        <v>45</v>
      </c>
      <c r="O1276" t="s">
        <v>17</v>
      </c>
      <c r="P1276">
        <v>1275</v>
      </c>
      <c r="R1276" s="30"/>
      <c r="S1276" s="30"/>
      <c r="U1276" s="30"/>
      <c r="V1276" s="30"/>
      <c r="X1276" s="30"/>
      <c r="Y1276" s="30"/>
    </row>
    <row r="1277" spans="1:25">
      <c r="A1277" s="10">
        <v>18</v>
      </c>
      <c r="B1277" s="37">
        <v>7</v>
      </c>
      <c r="C1277" s="5">
        <v>2012</v>
      </c>
      <c r="D1277" s="9">
        <v>41108</v>
      </c>
      <c r="E1277" s="109" t="s">
        <v>18</v>
      </c>
      <c r="F1277" s="109" t="s">
        <v>18</v>
      </c>
      <c r="G1277" s="109" t="s">
        <v>18</v>
      </c>
      <c r="H1277" s="109" t="s">
        <v>18</v>
      </c>
      <c r="I1277" s="109" t="s">
        <v>18</v>
      </c>
      <c r="J1277" s="109" t="s">
        <v>18</v>
      </c>
      <c r="K1277" s="109" t="s">
        <v>18</v>
      </c>
      <c r="L1277" s="109" t="s">
        <v>18</v>
      </c>
      <c r="M1277" s="30" t="s">
        <v>21</v>
      </c>
      <c r="N1277">
        <v>45</v>
      </c>
      <c r="O1277" t="s">
        <v>17</v>
      </c>
      <c r="P1277">
        <v>1276</v>
      </c>
      <c r="R1277" s="30"/>
      <c r="S1277" s="30"/>
      <c r="U1277" s="30"/>
      <c r="V1277" s="30"/>
      <c r="X1277" s="30"/>
      <c r="Y1277" s="30"/>
    </row>
    <row r="1278" spans="1:25">
      <c r="A1278" s="10">
        <v>30</v>
      </c>
      <c r="B1278" s="37">
        <v>7</v>
      </c>
      <c r="C1278" s="5">
        <v>2012</v>
      </c>
      <c r="D1278" s="9">
        <v>41120</v>
      </c>
      <c r="E1278" s="109" t="s">
        <v>18</v>
      </c>
      <c r="F1278" s="109" t="s">
        <v>18</v>
      </c>
      <c r="G1278" s="109" t="s">
        <v>18</v>
      </c>
      <c r="H1278" s="109" t="s">
        <v>18</v>
      </c>
      <c r="I1278" s="109" t="s">
        <v>18</v>
      </c>
      <c r="J1278" s="109" t="s">
        <v>18</v>
      </c>
      <c r="K1278" s="109" t="s">
        <v>18</v>
      </c>
      <c r="L1278" s="109" t="s">
        <v>18</v>
      </c>
      <c r="M1278" s="30" t="s">
        <v>21</v>
      </c>
      <c r="N1278">
        <v>45</v>
      </c>
      <c r="O1278" t="s">
        <v>17</v>
      </c>
      <c r="P1278">
        <v>1277</v>
      </c>
      <c r="R1278" s="30"/>
      <c r="S1278" s="30"/>
      <c r="U1278" s="30"/>
      <c r="V1278" s="30"/>
      <c r="X1278" s="30"/>
      <c r="Y1278" s="30"/>
    </row>
    <row r="1279" spans="1:25">
      <c r="A1279" s="10">
        <v>9</v>
      </c>
      <c r="B1279" s="37">
        <v>8</v>
      </c>
      <c r="C1279" s="5">
        <v>2012</v>
      </c>
      <c r="D1279" s="9">
        <v>41130</v>
      </c>
      <c r="E1279" s="30">
        <v>0</v>
      </c>
      <c r="F1279" s="30">
        <v>0</v>
      </c>
      <c r="G1279" s="30">
        <v>1</v>
      </c>
      <c r="H1279" s="30">
        <v>94</v>
      </c>
      <c r="I1279" s="30">
        <v>0</v>
      </c>
      <c r="J1279" s="30">
        <v>0</v>
      </c>
      <c r="K1279" s="30">
        <v>0</v>
      </c>
      <c r="L1279" s="30">
        <v>0</v>
      </c>
      <c r="M1279" s="30" t="s">
        <v>21</v>
      </c>
      <c r="N1279">
        <v>45</v>
      </c>
      <c r="O1279" t="s">
        <v>17</v>
      </c>
      <c r="P1279">
        <v>1278</v>
      </c>
      <c r="R1279" s="30"/>
      <c r="S1279" s="30"/>
      <c r="U1279" s="30"/>
      <c r="V1279" s="30"/>
      <c r="X1279" s="30"/>
      <c r="Y1279" s="30"/>
    </row>
    <row r="1280" spans="1:25">
      <c r="A1280" s="10">
        <v>20</v>
      </c>
      <c r="B1280" s="37">
        <v>8</v>
      </c>
      <c r="C1280" s="5">
        <v>2012</v>
      </c>
      <c r="D1280" s="9">
        <v>41141</v>
      </c>
      <c r="E1280" s="30">
        <v>0</v>
      </c>
      <c r="F1280" s="30">
        <v>0</v>
      </c>
      <c r="G1280" s="30">
        <v>1</v>
      </c>
      <c r="H1280" s="30">
        <v>22</v>
      </c>
      <c r="I1280" s="30">
        <v>0</v>
      </c>
      <c r="J1280" s="30">
        <v>0</v>
      </c>
      <c r="K1280" s="30">
        <v>0</v>
      </c>
      <c r="L1280" s="30">
        <v>0</v>
      </c>
      <c r="M1280" s="30" t="s">
        <v>21</v>
      </c>
      <c r="N1280">
        <v>45</v>
      </c>
      <c r="O1280" t="s">
        <v>17</v>
      </c>
      <c r="P1280">
        <v>1279</v>
      </c>
      <c r="R1280" s="30"/>
      <c r="S1280" s="30"/>
      <c r="U1280" s="30"/>
      <c r="V1280" s="30"/>
      <c r="X1280" s="30"/>
      <c r="Y1280" s="30"/>
    </row>
    <row r="1281" spans="1:25">
      <c r="A1281" s="10">
        <v>30</v>
      </c>
      <c r="B1281" s="37">
        <v>8</v>
      </c>
      <c r="C1281" s="5">
        <v>2012</v>
      </c>
      <c r="D1281" s="9">
        <v>41151</v>
      </c>
      <c r="E1281" s="30">
        <v>0</v>
      </c>
      <c r="F1281" s="30">
        <v>0</v>
      </c>
      <c r="G1281" s="30">
        <v>0</v>
      </c>
      <c r="H1281" s="30">
        <v>36</v>
      </c>
      <c r="I1281" s="30">
        <v>1</v>
      </c>
      <c r="J1281" s="30">
        <v>0</v>
      </c>
      <c r="K1281" s="30">
        <v>0</v>
      </c>
      <c r="L1281" s="30">
        <v>0</v>
      </c>
      <c r="M1281" s="30" t="s">
        <v>21</v>
      </c>
      <c r="N1281">
        <v>45</v>
      </c>
      <c r="O1281" t="s">
        <v>17</v>
      </c>
      <c r="P1281">
        <v>1280</v>
      </c>
      <c r="R1281" s="30"/>
      <c r="S1281" s="30"/>
      <c r="U1281" s="30"/>
      <c r="V1281" s="30"/>
      <c r="X1281" s="30"/>
      <c r="Y1281" s="30"/>
    </row>
    <row r="1282" spans="1:25">
      <c r="A1282" s="10">
        <v>10</v>
      </c>
      <c r="B1282" s="37">
        <v>9</v>
      </c>
      <c r="C1282" s="5">
        <v>2012</v>
      </c>
      <c r="D1282" s="9">
        <v>41162</v>
      </c>
      <c r="E1282" s="30">
        <v>0</v>
      </c>
      <c r="F1282" s="30">
        <v>0</v>
      </c>
      <c r="G1282" s="30">
        <v>0</v>
      </c>
      <c r="H1282" s="30">
        <v>10</v>
      </c>
      <c r="I1282" s="30">
        <v>0</v>
      </c>
      <c r="J1282" s="30">
        <v>0</v>
      </c>
      <c r="K1282" s="30">
        <v>0</v>
      </c>
      <c r="L1282" s="30">
        <v>0</v>
      </c>
      <c r="M1282" s="30" t="s">
        <v>21</v>
      </c>
      <c r="N1282">
        <v>45</v>
      </c>
      <c r="O1282" t="s">
        <v>17</v>
      </c>
      <c r="P1282">
        <v>1281</v>
      </c>
      <c r="R1282" s="30"/>
      <c r="S1282" s="30"/>
      <c r="U1282" s="30"/>
      <c r="V1282" s="30"/>
      <c r="X1282" s="30"/>
      <c r="Y1282" s="30"/>
    </row>
    <row r="1283" spans="1:25">
      <c r="A1283" s="10">
        <v>19</v>
      </c>
      <c r="B1283" s="37">
        <v>9</v>
      </c>
      <c r="C1283" s="5">
        <v>2012</v>
      </c>
      <c r="D1283" s="9">
        <v>41171</v>
      </c>
      <c r="E1283" s="30">
        <v>0</v>
      </c>
      <c r="F1283" s="30">
        <v>0</v>
      </c>
      <c r="G1283" s="30">
        <v>0</v>
      </c>
      <c r="H1283" s="30">
        <v>6</v>
      </c>
      <c r="I1283" s="30">
        <v>0</v>
      </c>
      <c r="J1283" s="30">
        <v>0</v>
      </c>
      <c r="K1283" s="30">
        <v>0</v>
      </c>
      <c r="L1283" s="30">
        <v>0</v>
      </c>
      <c r="M1283" s="30" t="s">
        <v>21</v>
      </c>
      <c r="N1283">
        <v>45</v>
      </c>
      <c r="O1283" t="s">
        <v>17</v>
      </c>
      <c r="P1283">
        <v>1282</v>
      </c>
      <c r="R1283" s="30"/>
      <c r="S1283" s="30"/>
      <c r="U1283" s="30"/>
      <c r="V1283" s="30"/>
      <c r="X1283" s="30"/>
      <c r="Y1283" s="30"/>
    </row>
    <row r="1284" spans="1:25">
      <c r="A1284" s="10">
        <v>1</v>
      </c>
      <c r="B1284" s="37">
        <v>10</v>
      </c>
      <c r="C1284" s="5">
        <v>2012</v>
      </c>
      <c r="D1284" s="9">
        <v>41183</v>
      </c>
      <c r="E1284" s="30">
        <v>0</v>
      </c>
      <c r="F1284" s="30">
        <v>0</v>
      </c>
      <c r="G1284" s="30">
        <v>1</v>
      </c>
      <c r="H1284" s="30">
        <v>4</v>
      </c>
      <c r="I1284" s="30">
        <v>0</v>
      </c>
      <c r="J1284" s="30">
        <v>0</v>
      </c>
      <c r="K1284" s="30">
        <v>0</v>
      </c>
      <c r="L1284" s="30">
        <v>0</v>
      </c>
      <c r="M1284" s="30" t="s">
        <v>21</v>
      </c>
      <c r="N1284">
        <v>45</v>
      </c>
      <c r="O1284" t="s">
        <v>17</v>
      </c>
      <c r="P1284">
        <v>1283</v>
      </c>
      <c r="R1284" s="30"/>
      <c r="S1284" s="30"/>
      <c r="U1284" s="30"/>
      <c r="V1284" s="30"/>
      <c r="X1284" s="30"/>
      <c r="Y1284" s="30"/>
    </row>
    <row r="1285" spans="1:25">
      <c r="A1285" s="10">
        <v>10</v>
      </c>
      <c r="B1285" s="37">
        <v>10</v>
      </c>
      <c r="C1285" s="5">
        <v>2012</v>
      </c>
      <c r="D1285" s="9">
        <v>41192</v>
      </c>
      <c r="E1285" s="30">
        <v>0</v>
      </c>
      <c r="F1285" s="30">
        <v>0</v>
      </c>
      <c r="G1285" s="30">
        <v>1</v>
      </c>
      <c r="H1285" s="30">
        <v>1</v>
      </c>
      <c r="I1285" s="30">
        <v>0</v>
      </c>
      <c r="J1285" s="30">
        <v>0</v>
      </c>
      <c r="K1285" s="30">
        <v>0</v>
      </c>
      <c r="L1285" s="30">
        <v>0</v>
      </c>
      <c r="M1285" s="30" t="s">
        <v>21</v>
      </c>
      <c r="N1285">
        <v>45</v>
      </c>
      <c r="O1285" t="s">
        <v>17</v>
      </c>
      <c r="P1285">
        <v>1284</v>
      </c>
      <c r="R1285" s="30"/>
      <c r="S1285" s="30"/>
      <c r="U1285" s="30"/>
      <c r="V1285" s="30"/>
      <c r="X1285" s="30"/>
      <c r="Y1285" s="30"/>
    </row>
    <row r="1286" spans="1:25">
      <c r="A1286" s="10">
        <v>22</v>
      </c>
      <c r="B1286" s="37">
        <v>10</v>
      </c>
      <c r="C1286" s="5">
        <v>2012</v>
      </c>
      <c r="D1286" s="9">
        <v>41204</v>
      </c>
      <c r="E1286" s="30">
        <v>0</v>
      </c>
      <c r="F1286" s="30">
        <v>0</v>
      </c>
      <c r="G1286" s="30">
        <v>0</v>
      </c>
      <c r="H1286" s="30">
        <v>1</v>
      </c>
      <c r="I1286" s="30">
        <v>0</v>
      </c>
      <c r="J1286" s="30">
        <v>0</v>
      </c>
      <c r="K1286" s="30">
        <v>0</v>
      </c>
      <c r="L1286" s="30">
        <v>0</v>
      </c>
      <c r="M1286" s="30" t="s">
        <v>21</v>
      </c>
      <c r="N1286">
        <v>45</v>
      </c>
      <c r="O1286" t="s">
        <v>17</v>
      </c>
      <c r="P1286">
        <v>1285</v>
      </c>
      <c r="R1286" s="30"/>
      <c r="S1286" s="30"/>
      <c r="U1286" s="30"/>
      <c r="V1286" s="30"/>
      <c r="X1286" s="30"/>
      <c r="Y1286" s="30"/>
    </row>
    <row r="1287" spans="1:25">
      <c r="A1287" s="10">
        <v>30</v>
      </c>
      <c r="B1287" s="37">
        <v>10</v>
      </c>
      <c r="C1287" s="5">
        <v>2012</v>
      </c>
      <c r="D1287" s="9">
        <v>41212</v>
      </c>
      <c r="E1287" s="30">
        <v>1</v>
      </c>
      <c r="F1287" s="30">
        <v>0</v>
      </c>
      <c r="G1287" s="30">
        <v>1</v>
      </c>
      <c r="H1287" s="30">
        <v>3</v>
      </c>
      <c r="I1287" s="30">
        <v>0</v>
      </c>
      <c r="J1287" s="30">
        <v>0</v>
      </c>
      <c r="K1287" s="30">
        <v>0</v>
      </c>
      <c r="L1287" s="30">
        <v>0</v>
      </c>
      <c r="M1287" s="30" t="s">
        <v>21</v>
      </c>
      <c r="N1287">
        <v>45</v>
      </c>
      <c r="O1287" t="s">
        <v>17</v>
      </c>
      <c r="P1287">
        <v>1286</v>
      </c>
      <c r="R1287" s="30"/>
      <c r="S1287" s="30"/>
      <c r="U1287" s="30"/>
      <c r="V1287" s="30"/>
      <c r="X1287" s="30"/>
      <c r="Y1287" s="30"/>
    </row>
    <row r="1288" spans="1:25">
      <c r="A1288" s="10">
        <v>12</v>
      </c>
      <c r="B1288" s="37">
        <v>11</v>
      </c>
      <c r="C1288" s="5">
        <v>2012</v>
      </c>
      <c r="D1288" s="9">
        <v>41225</v>
      </c>
      <c r="E1288" s="30">
        <v>0</v>
      </c>
      <c r="F1288" s="30">
        <v>0</v>
      </c>
      <c r="G1288" s="30">
        <v>0</v>
      </c>
      <c r="H1288" s="30">
        <v>1</v>
      </c>
      <c r="I1288" s="30">
        <v>0</v>
      </c>
      <c r="J1288" s="30">
        <v>0</v>
      </c>
      <c r="K1288" s="30">
        <v>0</v>
      </c>
      <c r="L1288" s="30">
        <v>0</v>
      </c>
      <c r="M1288" s="30" t="s">
        <v>21</v>
      </c>
      <c r="N1288">
        <v>45</v>
      </c>
      <c r="O1288" t="s">
        <v>17</v>
      </c>
      <c r="P1288">
        <v>1287</v>
      </c>
      <c r="R1288" s="30"/>
      <c r="S1288" s="30"/>
      <c r="U1288" s="30"/>
      <c r="V1288" s="30"/>
      <c r="X1288" s="30"/>
      <c r="Y1288" s="30"/>
    </row>
    <row r="1289" spans="1:25">
      <c r="A1289" s="10">
        <v>12</v>
      </c>
      <c r="B1289" s="37">
        <v>2</v>
      </c>
      <c r="C1289" s="5">
        <v>2013</v>
      </c>
      <c r="D1289" s="9">
        <v>41317</v>
      </c>
      <c r="E1289" s="30">
        <v>2</v>
      </c>
      <c r="F1289" s="30">
        <v>0</v>
      </c>
      <c r="G1289" s="30">
        <v>0</v>
      </c>
      <c r="H1289" s="30">
        <v>1</v>
      </c>
      <c r="I1289" s="30">
        <v>0</v>
      </c>
      <c r="J1289" s="30">
        <v>0</v>
      </c>
      <c r="K1289" s="30">
        <v>0</v>
      </c>
      <c r="L1289" s="30">
        <v>0</v>
      </c>
      <c r="M1289" s="30" t="s">
        <v>21</v>
      </c>
      <c r="N1289">
        <v>45</v>
      </c>
      <c r="O1289" t="s">
        <v>17</v>
      </c>
      <c r="P1289">
        <v>1288</v>
      </c>
      <c r="R1289" s="30"/>
      <c r="S1289" s="30"/>
      <c r="U1289" s="30"/>
      <c r="V1289" s="30"/>
      <c r="X1289" s="30"/>
      <c r="Y1289" s="30"/>
    </row>
    <row r="1290" spans="1:25">
      <c r="A1290" s="10">
        <v>9</v>
      </c>
      <c r="B1290" s="37">
        <v>3</v>
      </c>
      <c r="C1290" s="5">
        <v>2013</v>
      </c>
      <c r="D1290" s="9">
        <v>41342</v>
      </c>
      <c r="E1290" s="30">
        <v>1</v>
      </c>
      <c r="F1290" s="30">
        <v>0</v>
      </c>
      <c r="G1290" s="30">
        <v>0</v>
      </c>
      <c r="H1290" s="30">
        <v>1</v>
      </c>
      <c r="I1290" s="30">
        <v>0</v>
      </c>
      <c r="J1290" s="30">
        <v>0</v>
      </c>
      <c r="K1290" s="30">
        <v>0</v>
      </c>
      <c r="L1290" s="30">
        <v>0</v>
      </c>
      <c r="M1290" s="30" t="s">
        <v>21</v>
      </c>
      <c r="N1290">
        <v>45</v>
      </c>
      <c r="O1290" t="s">
        <v>17</v>
      </c>
      <c r="P1290">
        <v>1289</v>
      </c>
      <c r="R1290" s="30"/>
      <c r="S1290" s="30"/>
      <c r="U1290" s="30"/>
      <c r="V1290" s="30"/>
      <c r="X1290" s="30"/>
      <c r="Y1290" s="30"/>
    </row>
    <row r="1291" spans="1:25">
      <c r="A1291" s="10">
        <v>12</v>
      </c>
      <c r="B1291" s="37">
        <v>4</v>
      </c>
      <c r="C1291" s="5">
        <v>2013</v>
      </c>
      <c r="D1291" s="51">
        <v>41376</v>
      </c>
      <c r="E1291" s="30">
        <v>1</v>
      </c>
      <c r="F1291" s="30">
        <v>0</v>
      </c>
      <c r="G1291" s="30">
        <v>0</v>
      </c>
      <c r="H1291" s="30">
        <v>1</v>
      </c>
      <c r="I1291" s="30">
        <v>0</v>
      </c>
      <c r="J1291" s="30">
        <v>0</v>
      </c>
      <c r="K1291" s="30">
        <v>0</v>
      </c>
      <c r="L1291" s="30">
        <v>0</v>
      </c>
      <c r="M1291" s="30" t="s">
        <v>21</v>
      </c>
      <c r="N1291">
        <v>45</v>
      </c>
      <c r="O1291" t="s">
        <v>17</v>
      </c>
      <c r="P1291">
        <v>1290</v>
      </c>
      <c r="R1291" s="30"/>
      <c r="S1291" s="30"/>
      <c r="U1291" s="30"/>
      <c r="V1291" s="30"/>
      <c r="X1291" s="30"/>
      <c r="Y1291" s="30"/>
    </row>
    <row r="1292" spans="1:25">
      <c r="A1292" s="10">
        <v>20</v>
      </c>
      <c r="B1292" s="37">
        <v>5</v>
      </c>
      <c r="C1292" s="5">
        <v>2013</v>
      </c>
      <c r="D1292" s="51">
        <v>41414</v>
      </c>
      <c r="E1292" s="30">
        <v>1</v>
      </c>
      <c r="F1292" s="30">
        <v>0</v>
      </c>
      <c r="G1292" s="30">
        <v>2</v>
      </c>
      <c r="H1292" s="30">
        <v>0</v>
      </c>
      <c r="I1292" s="30">
        <v>0</v>
      </c>
      <c r="J1292" s="30">
        <v>0</v>
      </c>
      <c r="K1292" s="30">
        <v>0</v>
      </c>
      <c r="L1292" s="30">
        <v>90</v>
      </c>
      <c r="M1292" s="30" t="s">
        <v>21</v>
      </c>
      <c r="N1292">
        <v>45</v>
      </c>
      <c r="O1292" t="s">
        <v>17</v>
      </c>
      <c r="P1292">
        <v>1291</v>
      </c>
      <c r="R1292" s="30"/>
      <c r="S1292" s="30"/>
      <c r="U1292" s="30"/>
      <c r="V1292" s="30"/>
      <c r="X1292" s="30"/>
      <c r="Y1292" s="30"/>
    </row>
    <row r="1293" spans="1:25">
      <c r="A1293" s="10">
        <v>30</v>
      </c>
      <c r="B1293" s="37">
        <v>5</v>
      </c>
      <c r="C1293" s="5">
        <v>2013</v>
      </c>
      <c r="D1293" s="51">
        <v>41424</v>
      </c>
      <c r="E1293" s="30">
        <v>2</v>
      </c>
      <c r="F1293" s="30">
        <v>0</v>
      </c>
      <c r="G1293" s="30">
        <v>7</v>
      </c>
      <c r="H1293" s="30">
        <v>0</v>
      </c>
      <c r="I1293" s="30">
        <v>0</v>
      </c>
      <c r="J1293" s="30">
        <v>0</v>
      </c>
      <c r="K1293" s="30">
        <v>6</v>
      </c>
      <c r="L1293" s="30">
        <v>30</v>
      </c>
      <c r="M1293" s="30" t="s">
        <v>21</v>
      </c>
      <c r="N1293">
        <v>45</v>
      </c>
      <c r="O1293" t="s">
        <v>17</v>
      </c>
      <c r="P1293">
        <v>1292</v>
      </c>
      <c r="R1293" s="30"/>
      <c r="S1293" s="30"/>
      <c r="U1293" s="30"/>
      <c r="V1293" s="30"/>
      <c r="X1293" s="30"/>
      <c r="Y1293" s="30"/>
    </row>
    <row r="1294" spans="1:25">
      <c r="A1294" s="10">
        <v>10</v>
      </c>
      <c r="B1294" s="37">
        <v>6</v>
      </c>
      <c r="C1294" s="5">
        <v>2013</v>
      </c>
      <c r="D1294" s="51">
        <v>41435</v>
      </c>
      <c r="E1294" s="30">
        <v>2</v>
      </c>
      <c r="F1294" s="30">
        <v>0</v>
      </c>
      <c r="G1294" s="30">
        <v>4</v>
      </c>
      <c r="H1294" s="30">
        <v>14</v>
      </c>
      <c r="I1294" s="30">
        <v>90</v>
      </c>
      <c r="J1294" s="30">
        <v>1</v>
      </c>
      <c r="K1294" s="30">
        <v>1</v>
      </c>
      <c r="L1294" s="30">
        <v>0</v>
      </c>
      <c r="M1294" s="30" t="s">
        <v>21</v>
      </c>
      <c r="N1294">
        <v>45</v>
      </c>
      <c r="O1294" t="s">
        <v>17</v>
      </c>
      <c r="P1294">
        <v>1293</v>
      </c>
      <c r="R1294" s="30"/>
      <c r="S1294" s="30"/>
      <c r="U1294" s="30"/>
      <c r="V1294" s="30"/>
      <c r="X1294" s="30"/>
      <c r="Y1294" s="30"/>
    </row>
    <row r="1295" spans="1:25">
      <c r="A1295" s="10">
        <v>19</v>
      </c>
      <c r="B1295" s="37">
        <v>6</v>
      </c>
      <c r="C1295" s="5">
        <v>2013</v>
      </c>
      <c r="D1295" s="51">
        <v>41444</v>
      </c>
      <c r="E1295" s="30">
        <v>1</v>
      </c>
      <c r="F1295" s="30">
        <v>0</v>
      </c>
      <c r="G1295" s="30">
        <v>3</v>
      </c>
      <c r="H1295" s="30">
        <v>63</v>
      </c>
      <c r="I1295" s="30">
        <v>390</v>
      </c>
      <c r="J1295" s="30">
        <v>120</v>
      </c>
      <c r="K1295" s="30">
        <v>0</v>
      </c>
      <c r="L1295" s="30">
        <v>0</v>
      </c>
      <c r="M1295" s="30" t="s">
        <v>21</v>
      </c>
      <c r="N1295">
        <v>45</v>
      </c>
      <c r="O1295" t="s">
        <v>17</v>
      </c>
      <c r="P1295">
        <v>1294</v>
      </c>
      <c r="R1295" s="30"/>
      <c r="S1295" s="30"/>
      <c r="U1295" s="30"/>
      <c r="V1295" s="30"/>
      <c r="X1295" s="30"/>
      <c r="Y1295" s="30"/>
    </row>
    <row r="1296" spans="1:25">
      <c r="A1296" s="10">
        <v>30</v>
      </c>
      <c r="B1296" s="37">
        <v>6</v>
      </c>
      <c r="C1296" s="5">
        <v>2013</v>
      </c>
      <c r="D1296" s="51">
        <v>41455</v>
      </c>
      <c r="E1296" s="30">
        <v>1</v>
      </c>
      <c r="F1296" s="30">
        <v>0</v>
      </c>
      <c r="G1296" s="30">
        <v>2</v>
      </c>
      <c r="H1296" s="30">
        <v>1920</v>
      </c>
      <c r="I1296" s="30">
        <v>1620</v>
      </c>
      <c r="J1296" s="30">
        <v>0</v>
      </c>
      <c r="K1296" s="30">
        <v>0</v>
      </c>
      <c r="L1296" s="30">
        <v>0</v>
      </c>
      <c r="M1296" s="30" t="s">
        <v>21</v>
      </c>
      <c r="N1296">
        <v>45</v>
      </c>
      <c r="O1296" t="s">
        <v>17</v>
      </c>
      <c r="P1296">
        <v>1295</v>
      </c>
      <c r="R1296" s="30"/>
      <c r="S1296" s="30"/>
      <c r="U1296" s="30"/>
      <c r="V1296" s="30"/>
      <c r="X1296" s="30"/>
      <c r="Y1296" s="30"/>
    </row>
    <row r="1297" spans="1:25">
      <c r="A1297" s="10">
        <v>11</v>
      </c>
      <c r="B1297" s="37">
        <v>7</v>
      </c>
      <c r="C1297" s="5">
        <v>2013</v>
      </c>
      <c r="D1297" s="51">
        <v>41466</v>
      </c>
      <c r="E1297" s="30">
        <v>1</v>
      </c>
      <c r="F1297" s="30">
        <v>0</v>
      </c>
      <c r="G1297" s="30">
        <v>3</v>
      </c>
      <c r="H1297" s="30">
        <v>135</v>
      </c>
      <c r="I1297" s="30">
        <v>12</v>
      </c>
      <c r="J1297" s="30">
        <v>0</v>
      </c>
      <c r="K1297" s="30">
        <v>0</v>
      </c>
      <c r="L1297" s="30">
        <v>0</v>
      </c>
      <c r="M1297" s="30" t="s">
        <v>21</v>
      </c>
      <c r="N1297">
        <v>45</v>
      </c>
      <c r="O1297" t="s">
        <v>17</v>
      </c>
      <c r="P1297">
        <v>1296</v>
      </c>
      <c r="R1297" s="30"/>
      <c r="S1297" s="30"/>
      <c r="U1297" s="30"/>
      <c r="V1297" s="30"/>
      <c r="X1297" s="30"/>
      <c r="Y1297" s="30"/>
    </row>
    <row r="1298" spans="1:25">
      <c r="A1298" s="10">
        <v>20</v>
      </c>
      <c r="B1298" s="37">
        <v>7</v>
      </c>
      <c r="C1298" s="5">
        <v>2013</v>
      </c>
      <c r="D1298" s="51">
        <v>41475</v>
      </c>
      <c r="E1298" s="30">
        <v>0</v>
      </c>
      <c r="F1298" s="30">
        <v>0</v>
      </c>
      <c r="G1298" s="30">
        <v>1</v>
      </c>
      <c r="H1298" s="30">
        <v>39</v>
      </c>
      <c r="I1298" s="30">
        <v>0</v>
      </c>
      <c r="J1298" s="30">
        <v>0</v>
      </c>
      <c r="K1298" s="30">
        <v>0</v>
      </c>
      <c r="L1298" s="30">
        <v>0</v>
      </c>
      <c r="M1298" s="30" t="s">
        <v>21</v>
      </c>
      <c r="N1298">
        <v>45</v>
      </c>
      <c r="O1298" t="s">
        <v>17</v>
      </c>
      <c r="P1298">
        <v>1297</v>
      </c>
      <c r="R1298" s="30"/>
      <c r="S1298" s="30"/>
      <c r="U1298" s="30"/>
      <c r="V1298" s="30"/>
      <c r="X1298" s="30"/>
      <c r="Y1298" s="30"/>
    </row>
    <row r="1299" spans="1:25">
      <c r="A1299" s="10">
        <v>31</v>
      </c>
      <c r="B1299" s="37">
        <v>7</v>
      </c>
      <c r="C1299" s="5">
        <v>2013</v>
      </c>
      <c r="D1299" s="51">
        <v>41486</v>
      </c>
      <c r="E1299" s="30">
        <v>0</v>
      </c>
      <c r="F1299" s="117">
        <v>0</v>
      </c>
      <c r="G1299" s="117">
        <v>1</v>
      </c>
      <c r="H1299" s="117">
        <v>232</v>
      </c>
      <c r="I1299" s="117">
        <v>0</v>
      </c>
      <c r="J1299" s="117">
        <v>0</v>
      </c>
      <c r="K1299" s="117">
        <v>0</v>
      </c>
      <c r="L1299" s="117">
        <v>0</v>
      </c>
      <c r="M1299" s="30" t="s">
        <v>21</v>
      </c>
      <c r="N1299">
        <v>45</v>
      </c>
      <c r="O1299" t="s">
        <v>17</v>
      </c>
      <c r="P1299">
        <v>1298</v>
      </c>
      <c r="R1299" s="30"/>
      <c r="S1299" s="30"/>
      <c r="U1299" s="30"/>
      <c r="V1299" s="30"/>
      <c r="X1299" s="30"/>
      <c r="Y1299" s="30"/>
    </row>
    <row r="1300" spans="1:25">
      <c r="A1300" s="10">
        <v>10</v>
      </c>
      <c r="B1300" s="37">
        <v>8</v>
      </c>
      <c r="C1300" s="5">
        <v>2013</v>
      </c>
      <c r="D1300" s="51">
        <v>41496</v>
      </c>
      <c r="E1300" s="30">
        <v>0</v>
      </c>
      <c r="F1300" s="30">
        <v>0</v>
      </c>
      <c r="G1300" s="30">
        <v>0</v>
      </c>
      <c r="H1300" s="30">
        <v>34</v>
      </c>
      <c r="I1300" s="30">
        <v>0</v>
      </c>
      <c r="J1300" s="30">
        <v>0</v>
      </c>
      <c r="K1300" s="30">
        <v>0</v>
      </c>
      <c r="L1300" s="30">
        <v>0</v>
      </c>
      <c r="M1300" s="30" t="s">
        <v>21</v>
      </c>
      <c r="N1300">
        <v>45</v>
      </c>
      <c r="O1300" t="s">
        <v>17</v>
      </c>
      <c r="P1300">
        <v>1299</v>
      </c>
      <c r="R1300" s="30"/>
      <c r="S1300" s="30"/>
      <c r="U1300" s="30"/>
      <c r="V1300" s="30"/>
      <c r="X1300" s="30"/>
      <c r="Y1300" s="30"/>
    </row>
    <row r="1301" spans="1:25">
      <c r="A1301" s="10">
        <v>20</v>
      </c>
      <c r="B1301" s="37">
        <v>8</v>
      </c>
      <c r="C1301" s="5">
        <v>2013</v>
      </c>
      <c r="D1301" s="51">
        <v>41506</v>
      </c>
      <c r="E1301" s="30">
        <v>0</v>
      </c>
      <c r="F1301" s="30">
        <v>0</v>
      </c>
      <c r="G1301" s="30">
        <v>1</v>
      </c>
      <c r="H1301" s="30">
        <v>50</v>
      </c>
      <c r="I1301" s="30">
        <v>0</v>
      </c>
      <c r="J1301" s="30">
        <v>0</v>
      </c>
      <c r="K1301" s="30">
        <v>0</v>
      </c>
      <c r="L1301" s="30">
        <v>0</v>
      </c>
      <c r="M1301" s="30" t="s">
        <v>21</v>
      </c>
      <c r="N1301">
        <v>45</v>
      </c>
      <c r="O1301" t="s">
        <v>17</v>
      </c>
      <c r="P1301">
        <v>1300</v>
      </c>
      <c r="R1301" s="30"/>
      <c r="S1301" s="30"/>
      <c r="U1301" s="30"/>
      <c r="V1301" s="30"/>
      <c r="X1301" s="30"/>
      <c r="Y1301" s="30"/>
    </row>
    <row r="1302" spans="1:25">
      <c r="A1302" s="10">
        <v>31</v>
      </c>
      <c r="B1302" s="37">
        <v>8</v>
      </c>
      <c r="C1302" s="5">
        <v>2013</v>
      </c>
      <c r="D1302" s="51">
        <v>41517</v>
      </c>
      <c r="E1302" s="30">
        <v>0</v>
      </c>
      <c r="F1302" s="30">
        <v>0</v>
      </c>
      <c r="G1302" s="30">
        <v>0</v>
      </c>
      <c r="H1302" s="30">
        <v>30</v>
      </c>
      <c r="I1302" s="30">
        <v>0</v>
      </c>
      <c r="J1302" s="30">
        <v>0</v>
      </c>
      <c r="K1302" s="30">
        <v>0</v>
      </c>
      <c r="L1302" s="30">
        <v>0</v>
      </c>
      <c r="M1302" s="30" t="s">
        <v>21</v>
      </c>
      <c r="N1302">
        <v>45</v>
      </c>
      <c r="O1302" t="s">
        <v>17</v>
      </c>
      <c r="P1302">
        <v>1301</v>
      </c>
      <c r="R1302" s="30"/>
      <c r="S1302" s="30"/>
      <c r="U1302" s="30"/>
      <c r="V1302" s="30"/>
      <c r="X1302" s="30"/>
      <c r="Y1302" s="30"/>
    </row>
    <row r="1303" spans="1:25">
      <c r="A1303" s="10">
        <v>10</v>
      </c>
      <c r="B1303" s="37">
        <v>9</v>
      </c>
      <c r="C1303" s="5">
        <v>2013</v>
      </c>
      <c r="D1303" s="51">
        <v>41527</v>
      </c>
      <c r="E1303" s="30">
        <v>0</v>
      </c>
      <c r="F1303" s="30">
        <v>0</v>
      </c>
      <c r="G1303" s="30">
        <v>0</v>
      </c>
      <c r="H1303" s="30">
        <v>44</v>
      </c>
      <c r="I1303" s="30">
        <v>0</v>
      </c>
      <c r="J1303" s="30">
        <v>0</v>
      </c>
      <c r="K1303" s="30">
        <v>0</v>
      </c>
      <c r="L1303" s="30">
        <v>0</v>
      </c>
      <c r="M1303" s="30" t="s">
        <v>21</v>
      </c>
      <c r="N1303">
        <v>45</v>
      </c>
      <c r="O1303" t="s">
        <v>17</v>
      </c>
      <c r="P1303">
        <v>1302</v>
      </c>
      <c r="R1303" s="30"/>
      <c r="S1303" s="30"/>
      <c r="U1303" s="30"/>
      <c r="V1303" s="30"/>
      <c r="X1303" s="30"/>
      <c r="Y1303" s="30"/>
    </row>
    <row r="1304" spans="1:25">
      <c r="A1304" s="10">
        <v>19</v>
      </c>
      <c r="B1304" s="37">
        <v>9</v>
      </c>
      <c r="C1304" s="5">
        <v>2013</v>
      </c>
      <c r="D1304" s="51">
        <v>41536</v>
      </c>
      <c r="E1304" s="30">
        <v>0</v>
      </c>
      <c r="F1304" s="30">
        <v>0</v>
      </c>
      <c r="G1304" s="30">
        <v>0</v>
      </c>
      <c r="H1304" s="30">
        <v>10</v>
      </c>
      <c r="I1304" s="30">
        <v>0</v>
      </c>
      <c r="J1304" s="30">
        <v>0</v>
      </c>
      <c r="K1304" s="30">
        <v>0</v>
      </c>
      <c r="L1304" s="30">
        <v>0</v>
      </c>
      <c r="M1304" s="30" t="s">
        <v>21</v>
      </c>
      <c r="N1304">
        <v>45</v>
      </c>
      <c r="O1304" t="s">
        <v>17</v>
      </c>
      <c r="P1304">
        <v>1303</v>
      </c>
      <c r="R1304" s="30"/>
      <c r="S1304" s="30"/>
      <c r="U1304" s="30"/>
      <c r="V1304" s="30"/>
      <c r="X1304" s="30"/>
      <c r="Y1304" s="30"/>
    </row>
    <row r="1305" spans="1:25">
      <c r="A1305" s="10">
        <v>1</v>
      </c>
      <c r="B1305" s="37">
        <v>10</v>
      </c>
      <c r="C1305" s="5">
        <v>2013</v>
      </c>
      <c r="D1305" s="51">
        <v>41548</v>
      </c>
      <c r="E1305" s="30">
        <v>0</v>
      </c>
      <c r="F1305" s="30">
        <v>0</v>
      </c>
      <c r="G1305" s="30">
        <v>0</v>
      </c>
      <c r="H1305" s="30">
        <v>0</v>
      </c>
      <c r="I1305" s="30">
        <v>0</v>
      </c>
      <c r="J1305" s="30">
        <v>0</v>
      </c>
      <c r="K1305" s="30">
        <v>0</v>
      </c>
      <c r="L1305" s="30">
        <v>0</v>
      </c>
      <c r="M1305" s="30" t="s">
        <v>21</v>
      </c>
      <c r="N1305">
        <v>45</v>
      </c>
      <c r="O1305" t="s">
        <v>17</v>
      </c>
      <c r="P1305">
        <v>1304</v>
      </c>
      <c r="R1305" s="30"/>
      <c r="S1305" s="30"/>
      <c r="U1305" s="30"/>
      <c r="V1305" s="30"/>
      <c r="X1305" s="30"/>
      <c r="Y1305" s="30"/>
    </row>
    <row r="1306" spans="1:25">
      <c r="A1306" s="10">
        <v>9</v>
      </c>
      <c r="B1306" s="37">
        <v>10</v>
      </c>
      <c r="C1306" s="5">
        <v>2013</v>
      </c>
      <c r="D1306" s="51">
        <v>41556</v>
      </c>
      <c r="E1306" s="30">
        <v>0</v>
      </c>
      <c r="F1306" s="117">
        <v>0</v>
      </c>
      <c r="G1306" s="117">
        <v>8</v>
      </c>
      <c r="H1306" s="117">
        <v>0</v>
      </c>
      <c r="I1306" s="117">
        <v>0</v>
      </c>
      <c r="J1306" s="117">
        <v>0</v>
      </c>
      <c r="K1306" s="117">
        <v>0</v>
      </c>
      <c r="L1306" s="117">
        <v>0</v>
      </c>
      <c r="M1306" s="30" t="s">
        <v>21</v>
      </c>
      <c r="N1306">
        <v>45</v>
      </c>
      <c r="O1306" t="s">
        <v>17</v>
      </c>
      <c r="P1306">
        <v>1305</v>
      </c>
      <c r="R1306" s="30"/>
      <c r="S1306" s="30"/>
      <c r="U1306" s="30"/>
      <c r="V1306" s="30"/>
      <c r="X1306" s="30"/>
      <c r="Y1306" s="30"/>
    </row>
    <row r="1307" spans="1:25">
      <c r="A1307" s="10">
        <v>21</v>
      </c>
      <c r="B1307" s="37">
        <v>10</v>
      </c>
      <c r="C1307" s="5">
        <v>2013</v>
      </c>
      <c r="D1307" s="51">
        <v>41568</v>
      </c>
      <c r="E1307" s="30">
        <v>1</v>
      </c>
      <c r="F1307" s="117">
        <v>0</v>
      </c>
      <c r="G1307" s="117">
        <v>0</v>
      </c>
      <c r="H1307" s="117">
        <v>4</v>
      </c>
      <c r="I1307" s="117">
        <v>0</v>
      </c>
      <c r="J1307" s="117">
        <v>0</v>
      </c>
      <c r="K1307" s="117">
        <v>0</v>
      </c>
      <c r="L1307" s="117">
        <v>0</v>
      </c>
      <c r="M1307" s="30" t="s">
        <v>21</v>
      </c>
      <c r="N1307">
        <v>45</v>
      </c>
      <c r="O1307" t="s">
        <v>17</v>
      </c>
      <c r="P1307">
        <v>1306</v>
      </c>
      <c r="R1307" s="30"/>
      <c r="S1307" s="30"/>
      <c r="U1307" s="30"/>
      <c r="V1307" s="30"/>
      <c r="X1307" s="30"/>
      <c r="Y1307" s="30"/>
    </row>
    <row r="1308" spans="1:25">
      <c r="A1308" s="10">
        <v>29</v>
      </c>
      <c r="B1308" s="37">
        <v>10</v>
      </c>
      <c r="C1308" s="5">
        <v>2013</v>
      </c>
      <c r="D1308" s="51">
        <v>41576</v>
      </c>
      <c r="E1308" s="30">
        <v>0</v>
      </c>
      <c r="F1308" s="117">
        <v>0</v>
      </c>
      <c r="G1308" s="117">
        <v>0</v>
      </c>
      <c r="H1308" s="117">
        <v>1</v>
      </c>
      <c r="I1308" s="117">
        <v>0</v>
      </c>
      <c r="J1308" s="117">
        <v>0</v>
      </c>
      <c r="K1308" s="117">
        <v>0</v>
      </c>
      <c r="L1308" s="117">
        <v>0</v>
      </c>
      <c r="M1308" s="30" t="s">
        <v>21</v>
      </c>
      <c r="N1308">
        <v>45</v>
      </c>
      <c r="O1308" t="s">
        <v>17</v>
      </c>
      <c r="P1308">
        <v>1307</v>
      </c>
      <c r="R1308" s="30"/>
      <c r="S1308" s="30"/>
      <c r="U1308" s="30"/>
      <c r="V1308" s="30"/>
      <c r="X1308" s="30"/>
      <c r="Y1308" s="30"/>
    </row>
    <row r="1309" spans="1:25">
      <c r="A1309" s="10">
        <v>9</v>
      </c>
      <c r="B1309" s="37">
        <v>11</v>
      </c>
      <c r="C1309" s="5">
        <v>2013</v>
      </c>
      <c r="D1309" s="51">
        <v>41587</v>
      </c>
      <c r="E1309" s="30">
        <v>0</v>
      </c>
      <c r="F1309" s="117">
        <v>0</v>
      </c>
      <c r="G1309" s="117">
        <v>0</v>
      </c>
      <c r="H1309" s="117">
        <v>0</v>
      </c>
      <c r="I1309" s="117">
        <v>0</v>
      </c>
      <c r="J1309" s="117">
        <v>0</v>
      </c>
      <c r="K1309" s="117">
        <v>0</v>
      </c>
      <c r="L1309" s="117">
        <v>0</v>
      </c>
      <c r="M1309" s="30" t="s">
        <v>21</v>
      </c>
      <c r="N1309">
        <v>45</v>
      </c>
      <c r="O1309" t="s">
        <v>17</v>
      </c>
      <c r="P1309">
        <v>1308</v>
      </c>
      <c r="R1309" s="30"/>
      <c r="S1309" s="30"/>
      <c r="U1309" s="30"/>
      <c r="V1309" s="30"/>
      <c r="X1309" s="30"/>
      <c r="Y1309" s="30"/>
    </row>
    <row r="1310" spans="1:25">
      <c r="A1310" s="10">
        <v>8</v>
      </c>
      <c r="B1310" s="37">
        <v>2</v>
      </c>
      <c r="C1310" s="5">
        <v>2014</v>
      </c>
      <c r="D1310" s="51">
        <v>41678</v>
      </c>
      <c r="E1310" s="30">
        <v>4</v>
      </c>
      <c r="F1310" s="117">
        <v>0</v>
      </c>
      <c r="G1310" s="117">
        <v>1</v>
      </c>
      <c r="H1310" s="117">
        <v>3</v>
      </c>
      <c r="I1310" s="117">
        <v>0</v>
      </c>
      <c r="J1310" s="117">
        <v>0</v>
      </c>
      <c r="K1310" s="117">
        <v>0</v>
      </c>
      <c r="L1310" s="117">
        <v>0</v>
      </c>
      <c r="M1310" s="30" t="s">
        <v>21</v>
      </c>
      <c r="N1310">
        <v>45</v>
      </c>
      <c r="O1310" t="s">
        <v>17</v>
      </c>
      <c r="P1310">
        <v>1309</v>
      </c>
      <c r="R1310" s="30"/>
      <c r="S1310" s="30"/>
      <c r="U1310" s="30"/>
      <c r="V1310" s="30"/>
      <c r="X1310" s="30"/>
      <c r="Y1310" s="30"/>
    </row>
    <row r="1311" spans="1:25">
      <c r="A1311" s="10">
        <v>14</v>
      </c>
      <c r="B1311" s="37">
        <v>3</v>
      </c>
      <c r="C1311" s="5">
        <v>2014</v>
      </c>
      <c r="D1311" s="51">
        <v>41712</v>
      </c>
      <c r="E1311" s="30">
        <v>0</v>
      </c>
      <c r="F1311" s="117">
        <v>0</v>
      </c>
      <c r="G1311" s="117">
        <v>0</v>
      </c>
      <c r="H1311" s="117">
        <v>1</v>
      </c>
      <c r="I1311" s="117">
        <v>0</v>
      </c>
      <c r="J1311" s="117">
        <v>0</v>
      </c>
      <c r="K1311" s="117">
        <v>0</v>
      </c>
      <c r="L1311" s="117">
        <v>0</v>
      </c>
      <c r="M1311" s="30" t="s">
        <v>21</v>
      </c>
      <c r="N1311">
        <v>45</v>
      </c>
      <c r="O1311" t="s">
        <v>17</v>
      </c>
      <c r="P1311">
        <v>1310</v>
      </c>
      <c r="R1311" s="30"/>
      <c r="S1311" s="30"/>
      <c r="U1311" s="30"/>
      <c r="V1311" s="30"/>
      <c r="X1311" s="30"/>
      <c r="Y1311" s="30"/>
    </row>
    <row r="1312" spans="1:25">
      <c r="A1312" s="10">
        <v>5</v>
      </c>
      <c r="B1312" s="37">
        <v>4</v>
      </c>
      <c r="C1312" s="5">
        <v>2014</v>
      </c>
      <c r="D1312" s="51">
        <v>41734</v>
      </c>
      <c r="E1312" s="30">
        <v>0</v>
      </c>
      <c r="F1312" s="117">
        <v>0</v>
      </c>
      <c r="G1312" s="117">
        <v>0</v>
      </c>
      <c r="H1312" s="117">
        <v>1</v>
      </c>
      <c r="I1312" s="117">
        <v>0</v>
      </c>
      <c r="J1312" s="117">
        <v>0</v>
      </c>
      <c r="K1312" s="117">
        <v>0</v>
      </c>
      <c r="L1312" s="117">
        <v>0</v>
      </c>
      <c r="M1312" s="30" t="s">
        <v>21</v>
      </c>
      <c r="N1312">
        <v>45</v>
      </c>
      <c r="O1312" t="s">
        <v>17</v>
      </c>
      <c r="P1312">
        <v>1311</v>
      </c>
      <c r="R1312" s="30"/>
      <c r="S1312" s="30"/>
      <c r="U1312" s="30"/>
      <c r="V1312" s="30"/>
      <c r="X1312" s="30"/>
      <c r="Y1312" s="30"/>
    </row>
    <row r="1313" spans="1:25">
      <c r="A1313" s="10">
        <v>28</v>
      </c>
      <c r="B1313" s="37">
        <v>5</v>
      </c>
      <c r="C1313" s="5">
        <v>2014</v>
      </c>
      <c r="D1313" s="51">
        <v>41787</v>
      </c>
      <c r="E1313" s="30">
        <v>1</v>
      </c>
      <c r="F1313" s="117">
        <v>0</v>
      </c>
      <c r="G1313" s="117">
        <v>5</v>
      </c>
      <c r="H1313" s="117">
        <v>0</v>
      </c>
      <c r="I1313" s="117">
        <v>0</v>
      </c>
      <c r="J1313" s="117">
        <v>0</v>
      </c>
      <c r="K1313" s="117">
        <v>0</v>
      </c>
      <c r="L1313" s="117">
        <v>30</v>
      </c>
      <c r="M1313" s="30" t="s">
        <v>21</v>
      </c>
      <c r="N1313">
        <v>45</v>
      </c>
      <c r="O1313" t="s">
        <v>17</v>
      </c>
      <c r="P1313">
        <v>1312</v>
      </c>
      <c r="R1313" s="30"/>
      <c r="S1313" s="30"/>
      <c r="U1313" s="30"/>
      <c r="V1313" s="30"/>
      <c r="X1313" s="30"/>
      <c r="Y1313" s="30"/>
    </row>
    <row r="1314" spans="1:25">
      <c r="A1314" s="10">
        <v>10</v>
      </c>
      <c r="B1314" s="37">
        <v>6</v>
      </c>
      <c r="C1314" s="5">
        <v>2014</v>
      </c>
      <c r="D1314" s="51">
        <v>41800</v>
      </c>
      <c r="E1314" s="30">
        <v>2</v>
      </c>
      <c r="F1314" s="117">
        <v>0</v>
      </c>
      <c r="G1314" s="117">
        <v>18</v>
      </c>
      <c r="H1314" s="117">
        <v>0</v>
      </c>
      <c r="I1314" s="117">
        <v>3</v>
      </c>
      <c r="J1314" s="117">
        <v>6</v>
      </c>
      <c r="K1314" s="117">
        <v>2</v>
      </c>
      <c r="L1314" s="117">
        <v>0</v>
      </c>
      <c r="M1314" s="30" t="s">
        <v>21</v>
      </c>
      <c r="N1314">
        <v>45</v>
      </c>
      <c r="O1314" t="s">
        <v>17</v>
      </c>
      <c r="P1314">
        <v>1313</v>
      </c>
      <c r="R1314" s="30"/>
      <c r="S1314" s="30"/>
      <c r="U1314" s="30"/>
      <c r="V1314" s="30"/>
      <c r="X1314" s="30"/>
      <c r="Y1314" s="30"/>
    </row>
    <row r="1315" spans="1:25">
      <c r="A1315" s="10">
        <v>19</v>
      </c>
      <c r="B1315" s="37">
        <v>6</v>
      </c>
      <c r="C1315" s="5">
        <v>2014</v>
      </c>
      <c r="D1315" s="51">
        <v>41809</v>
      </c>
      <c r="E1315" s="30">
        <v>1</v>
      </c>
      <c r="F1315" s="117">
        <v>0</v>
      </c>
      <c r="G1315" s="117">
        <v>6</v>
      </c>
      <c r="H1315" s="117">
        <v>3</v>
      </c>
      <c r="I1315" s="117">
        <v>50</v>
      </c>
      <c r="J1315" s="117">
        <v>60</v>
      </c>
      <c r="K1315" s="117">
        <v>30</v>
      </c>
      <c r="L1315" s="117">
        <v>0</v>
      </c>
      <c r="M1315" s="30" t="s">
        <v>21</v>
      </c>
      <c r="N1315">
        <v>45</v>
      </c>
      <c r="O1315" t="s">
        <v>17</v>
      </c>
      <c r="P1315">
        <v>1314</v>
      </c>
      <c r="R1315" s="30"/>
      <c r="S1315" s="30"/>
      <c r="U1315" s="30"/>
      <c r="V1315" s="30"/>
      <c r="X1315" s="30"/>
      <c r="Y1315" s="30"/>
    </row>
    <row r="1316" spans="1:25">
      <c r="A1316" s="10">
        <v>30</v>
      </c>
      <c r="B1316" s="37">
        <v>6</v>
      </c>
      <c r="C1316" s="5">
        <v>2014</v>
      </c>
      <c r="D1316" s="51">
        <v>41820</v>
      </c>
      <c r="E1316" s="30">
        <v>2</v>
      </c>
      <c r="F1316" s="117">
        <v>0</v>
      </c>
      <c r="G1316" s="117">
        <v>22</v>
      </c>
      <c r="H1316" s="117">
        <v>9</v>
      </c>
      <c r="I1316" s="117">
        <v>8</v>
      </c>
      <c r="J1316" s="117">
        <v>3</v>
      </c>
      <c r="K1316" s="117">
        <v>0</v>
      </c>
      <c r="L1316" s="117">
        <v>0</v>
      </c>
      <c r="M1316" s="30" t="s">
        <v>21</v>
      </c>
      <c r="N1316">
        <v>45</v>
      </c>
      <c r="O1316" t="s">
        <v>17</v>
      </c>
      <c r="P1316">
        <v>1315</v>
      </c>
      <c r="R1316" s="30"/>
      <c r="S1316" s="30"/>
      <c r="U1316" s="30"/>
      <c r="V1316" s="30"/>
      <c r="X1316" s="30"/>
      <c r="Y1316" s="30"/>
    </row>
    <row r="1317" spans="1:25">
      <c r="A1317" s="10">
        <v>12</v>
      </c>
      <c r="B1317" s="37">
        <v>7</v>
      </c>
      <c r="C1317" s="5">
        <v>2014</v>
      </c>
      <c r="D1317" s="51">
        <v>41832</v>
      </c>
      <c r="E1317" s="30">
        <v>1</v>
      </c>
      <c r="F1317" s="117">
        <v>0</v>
      </c>
      <c r="G1317" s="117">
        <v>4</v>
      </c>
      <c r="H1317" s="117">
        <v>205</v>
      </c>
      <c r="I1317" s="117">
        <v>60</v>
      </c>
      <c r="J1317" s="117">
        <v>0</v>
      </c>
      <c r="K1317" s="117">
        <v>0</v>
      </c>
      <c r="L1317" s="117">
        <v>0</v>
      </c>
      <c r="M1317" s="30" t="s">
        <v>21</v>
      </c>
      <c r="N1317">
        <v>45</v>
      </c>
      <c r="O1317" t="s">
        <v>17</v>
      </c>
      <c r="P1317">
        <v>1316</v>
      </c>
      <c r="R1317" s="30"/>
      <c r="S1317" s="30"/>
      <c r="U1317" s="30"/>
      <c r="V1317" s="30"/>
      <c r="X1317" s="30"/>
      <c r="Y1317" s="30"/>
    </row>
    <row r="1318" spans="1:25">
      <c r="A1318" s="10">
        <v>21</v>
      </c>
      <c r="B1318" s="37">
        <v>7</v>
      </c>
      <c r="C1318" s="5">
        <v>2014</v>
      </c>
      <c r="D1318" s="51">
        <v>41841</v>
      </c>
      <c r="E1318" s="30">
        <v>0</v>
      </c>
      <c r="F1318" s="117">
        <v>0</v>
      </c>
      <c r="G1318" s="117">
        <v>1</v>
      </c>
      <c r="H1318" s="117">
        <v>50</v>
      </c>
      <c r="I1318" s="117">
        <v>5</v>
      </c>
      <c r="J1318" s="117">
        <v>0</v>
      </c>
      <c r="K1318" s="117">
        <v>0</v>
      </c>
      <c r="L1318" s="117">
        <v>0</v>
      </c>
      <c r="M1318" s="30" t="s">
        <v>21</v>
      </c>
      <c r="N1318">
        <v>45</v>
      </c>
      <c r="O1318" t="s">
        <v>17</v>
      </c>
      <c r="P1318">
        <v>1317</v>
      </c>
      <c r="R1318" s="30"/>
      <c r="S1318" s="30"/>
      <c r="U1318" s="30"/>
      <c r="V1318" s="30"/>
      <c r="X1318" s="30"/>
      <c r="Y1318" s="30"/>
    </row>
    <row r="1319" spans="1:25">
      <c r="A1319" s="10">
        <v>30</v>
      </c>
      <c r="B1319" s="37">
        <v>7</v>
      </c>
      <c r="C1319" s="5">
        <v>2014</v>
      </c>
      <c r="D1319" s="51">
        <v>41850</v>
      </c>
      <c r="E1319" s="30">
        <v>0</v>
      </c>
      <c r="F1319" s="30">
        <v>0</v>
      </c>
      <c r="G1319" s="30">
        <v>2</v>
      </c>
      <c r="H1319" s="30">
        <v>33</v>
      </c>
      <c r="I1319" s="30">
        <v>0</v>
      </c>
      <c r="J1319" s="30">
        <v>0</v>
      </c>
      <c r="K1319" s="30">
        <v>0</v>
      </c>
      <c r="L1319" s="30">
        <v>0</v>
      </c>
      <c r="M1319" s="30" t="s">
        <v>21</v>
      </c>
      <c r="N1319">
        <v>45</v>
      </c>
      <c r="O1319" t="s">
        <v>17</v>
      </c>
      <c r="P1319">
        <v>1318</v>
      </c>
      <c r="R1319" s="30"/>
      <c r="S1319" s="30"/>
      <c r="U1319" s="30"/>
      <c r="V1319" s="30"/>
      <c r="X1319" s="30"/>
      <c r="Y1319" s="30"/>
    </row>
    <row r="1320" spans="1:25">
      <c r="A1320" s="10">
        <v>12</v>
      </c>
      <c r="B1320" s="37">
        <v>8</v>
      </c>
      <c r="C1320" s="5">
        <v>2014</v>
      </c>
      <c r="D1320" s="51">
        <v>41863</v>
      </c>
      <c r="E1320" s="30">
        <v>1</v>
      </c>
      <c r="F1320" s="117">
        <v>0</v>
      </c>
      <c r="G1320" s="117">
        <v>1</v>
      </c>
      <c r="H1320" s="117">
        <v>33</v>
      </c>
      <c r="I1320" s="117">
        <v>0</v>
      </c>
      <c r="J1320" s="117">
        <v>0</v>
      </c>
      <c r="K1320" s="117">
        <v>0</v>
      </c>
      <c r="L1320" s="117">
        <v>0</v>
      </c>
      <c r="M1320" s="30" t="s">
        <v>21</v>
      </c>
      <c r="N1320">
        <v>45</v>
      </c>
      <c r="O1320" t="s">
        <v>17</v>
      </c>
      <c r="P1320">
        <v>1319</v>
      </c>
      <c r="R1320" s="30"/>
      <c r="S1320" s="30"/>
      <c r="U1320" s="30"/>
      <c r="V1320" s="30"/>
      <c r="X1320" s="30"/>
      <c r="Y1320" s="30"/>
    </row>
    <row r="1321" spans="1:25">
      <c r="A1321" s="10">
        <v>20</v>
      </c>
      <c r="B1321" s="37">
        <v>8</v>
      </c>
      <c r="C1321" s="5">
        <v>2014</v>
      </c>
      <c r="D1321" s="51">
        <v>41871</v>
      </c>
      <c r="E1321" s="30">
        <v>0</v>
      </c>
      <c r="F1321" s="30">
        <v>0</v>
      </c>
      <c r="G1321" s="30">
        <v>1</v>
      </c>
      <c r="H1321" s="30">
        <v>25</v>
      </c>
      <c r="I1321" s="30">
        <v>0</v>
      </c>
      <c r="J1321" s="30">
        <v>0</v>
      </c>
      <c r="K1321" s="30">
        <v>0</v>
      </c>
      <c r="L1321" s="30">
        <v>0</v>
      </c>
      <c r="M1321" s="30" t="s">
        <v>21</v>
      </c>
      <c r="N1321">
        <v>45</v>
      </c>
      <c r="O1321" t="s">
        <v>17</v>
      </c>
      <c r="P1321">
        <v>1320</v>
      </c>
      <c r="R1321" s="30"/>
      <c r="S1321" s="30"/>
      <c r="U1321" s="30"/>
      <c r="V1321" s="30"/>
      <c r="X1321" s="30"/>
      <c r="Y1321" s="30"/>
    </row>
    <row r="1322" spans="1:25">
      <c r="A1322" s="10">
        <v>31</v>
      </c>
      <c r="B1322" s="37">
        <v>8</v>
      </c>
      <c r="C1322" s="5">
        <v>2014</v>
      </c>
      <c r="D1322" s="51">
        <v>41882</v>
      </c>
      <c r="E1322" s="30">
        <v>0</v>
      </c>
      <c r="F1322" s="117">
        <v>0</v>
      </c>
      <c r="G1322" s="117">
        <v>0</v>
      </c>
      <c r="H1322" s="117">
        <v>3</v>
      </c>
      <c r="I1322" s="117">
        <v>0</v>
      </c>
      <c r="J1322" s="117">
        <v>0</v>
      </c>
      <c r="K1322" s="117">
        <v>0</v>
      </c>
      <c r="L1322" s="117">
        <v>0</v>
      </c>
      <c r="M1322" s="30" t="s">
        <v>21</v>
      </c>
      <c r="N1322">
        <v>45</v>
      </c>
      <c r="O1322" t="s">
        <v>17</v>
      </c>
      <c r="P1322">
        <v>1321</v>
      </c>
      <c r="R1322" s="30"/>
      <c r="S1322" s="30"/>
      <c r="U1322" s="30"/>
      <c r="V1322" s="30"/>
      <c r="X1322" s="30"/>
      <c r="Y1322" s="30"/>
    </row>
    <row r="1323" spans="1:25">
      <c r="A1323" s="10">
        <v>10</v>
      </c>
      <c r="B1323" s="37">
        <v>9</v>
      </c>
      <c r="C1323" s="5">
        <v>2014</v>
      </c>
      <c r="D1323" s="51">
        <v>41892</v>
      </c>
      <c r="E1323" s="30">
        <v>0</v>
      </c>
      <c r="F1323" s="117">
        <v>0</v>
      </c>
      <c r="G1323" s="117">
        <v>0</v>
      </c>
      <c r="H1323" s="117">
        <v>4</v>
      </c>
      <c r="I1323" s="117">
        <v>0</v>
      </c>
      <c r="J1323" s="117">
        <v>0</v>
      </c>
      <c r="K1323" s="117">
        <v>0</v>
      </c>
      <c r="L1323" s="117">
        <v>0</v>
      </c>
      <c r="M1323" s="30" t="s">
        <v>21</v>
      </c>
      <c r="N1323">
        <v>45</v>
      </c>
      <c r="O1323" t="s">
        <v>17</v>
      </c>
      <c r="P1323">
        <v>1322</v>
      </c>
      <c r="R1323" s="30"/>
      <c r="S1323" s="30"/>
      <c r="U1323" s="30"/>
      <c r="V1323" s="30"/>
      <c r="X1323" s="30"/>
      <c r="Y1323" s="30"/>
    </row>
    <row r="1324" spans="1:25">
      <c r="A1324" s="10">
        <v>20</v>
      </c>
      <c r="B1324" s="37">
        <v>9</v>
      </c>
      <c r="C1324" s="5">
        <v>2014</v>
      </c>
      <c r="D1324" s="51">
        <v>41902</v>
      </c>
      <c r="E1324" s="30">
        <v>0</v>
      </c>
      <c r="F1324" s="30">
        <v>0</v>
      </c>
      <c r="G1324" s="117">
        <v>1</v>
      </c>
      <c r="H1324" s="117">
        <v>6</v>
      </c>
      <c r="I1324" s="117">
        <v>0</v>
      </c>
      <c r="J1324" s="117">
        <v>0</v>
      </c>
      <c r="K1324" s="117">
        <v>0</v>
      </c>
      <c r="L1324" s="117">
        <v>0</v>
      </c>
      <c r="M1324" s="30" t="s">
        <v>21</v>
      </c>
      <c r="N1324">
        <v>45</v>
      </c>
      <c r="O1324" t="s">
        <v>17</v>
      </c>
      <c r="P1324">
        <v>1323</v>
      </c>
      <c r="R1324" s="30"/>
      <c r="S1324" s="30"/>
      <c r="U1324" s="30"/>
      <c r="V1324" s="30"/>
      <c r="X1324" s="30"/>
      <c r="Y1324" s="30"/>
    </row>
    <row r="1325" spans="1:25">
      <c r="A1325" s="10">
        <v>29</v>
      </c>
      <c r="B1325" s="37">
        <v>9</v>
      </c>
      <c r="C1325" s="5">
        <v>2014</v>
      </c>
      <c r="D1325" s="51">
        <v>41911</v>
      </c>
      <c r="E1325" s="30">
        <v>0</v>
      </c>
      <c r="F1325" s="117">
        <v>0</v>
      </c>
      <c r="G1325" s="117">
        <v>0</v>
      </c>
      <c r="H1325" s="117">
        <v>3</v>
      </c>
      <c r="I1325" s="117">
        <v>0</v>
      </c>
      <c r="J1325" s="117">
        <v>0</v>
      </c>
      <c r="K1325" s="117">
        <v>0</v>
      </c>
      <c r="L1325" s="117">
        <v>0</v>
      </c>
      <c r="M1325" s="30" t="s">
        <v>21</v>
      </c>
      <c r="N1325">
        <v>45</v>
      </c>
      <c r="O1325" t="s">
        <v>17</v>
      </c>
      <c r="P1325">
        <v>1324</v>
      </c>
      <c r="R1325" s="30"/>
      <c r="S1325" s="30"/>
      <c r="U1325" s="30"/>
      <c r="V1325" s="30"/>
      <c r="X1325" s="30"/>
      <c r="Y1325" s="30"/>
    </row>
    <row r="1326" spans="1:25">
      <c r="A1326" s="10">
        <v>9</v>
      </c>
      <c r="B1326" s="37">
        <v>10</v>
      </c>
      <c r="C1326" s="5">
        <v>2014</v>
      </c>
      <c r="D1326" s="51">
        <v>41921</v>
      </c>
      <c r="E1326" s="30">
        <v>0</v>
      </c>
      <c r="F1326" s="117">
        <v>0</v>
      </c>
      <c r="G1326" s="117">
        <v>0</v>
      </c>
      <c r="H1326" s="117">
        <v>0</v>
      </c>
      <c r="I1326" s="117">
        <v>2</v>
      </c>
      <c r="J1326" s="117">
        <v>0</v>
      </c>
      <c r="K1326" s="117">
        <v>0</v>
      </c>
      <c r="L1326" s="117">
        <v>0</v>
      </c>
      <c r="M1326" s="30" t="s">
        <v>21</v>
      </c>
      <c r="N1326">
        <v>45</v>
      </c>
      <c r="O1326" t="s">
        <v>17</v>
      </c>
      <c r="P1326">
        <v>1325</v>
      </c>
      <c r="R1326" s="30"/>
      <c r="S1326" s="30"/>
      <c r="U1326" s="30"/>
      <c r="V1326" s="30"/>
      <c r="X1326" s="30"/>
      <c r="Y1326" s="30"/>
    </row>
    <row r="1327" spans="1:25">
      <c r="A1327" s="10">
        <v>20</v>
      </c>
      <c r="B1327" s="37">
        <v>10</v>
      </c>
      <c r="C1327" s="5">
        <v>2014</v>
      </c>
      <c r="D1327" s="51">
        <v>41932</v>
      </c>
      <c r="E1327" s="30">
        <v>0</v>
      </c>
      <c r="F1327" s="117">
        <v>1</v>
      </c>
      <c r="G1327" s="117">
        <v>0</v>
      </c>
      <c r="H1327" s="117">
        <v>1</v>
      </c>
      <c r="I1327" s="117">
        <v>0</v>
      </c>
      <c r="J1327" s="117">
        <v>0</v>
      </c>
      <c r="K1327" s="117">
        <v>0</v>
      </c>
      <c r="L1327" s="117">
        <v>0</v>
      </c>
      <c r="M1327" s="30" t="s">
        <v>21</v>
      </c>
      <c r="N1327">
        <v>45</v>
      </c>
      <c r="O1327" t="s">
        <v>17</v>
      </c>
      <c r="P1327">
        <v>1326</v>
      </c>
      <c r="R1327" s="30"/>
      <c r="S1327" s="30"/>
      <c r="U1327" s="30"/>
      <c r="V1327" s="30"/>
      <c r="X1327" s="30"/>
      <c r="Y1327" s="30"/>
    </row>
    <row r="1328" spans="1:25">
      <c r="A1328" s="10">
        <v>29</v>
      </c>
      <c r="B1328" s="37">
        <v>10</v>
      </c>
      <c r="C1328" s="5">
        <v>2014</v>
      </c>
      <c r="D1328" s="51">
        <v>41941</v>
      </c>
      <c r="E1328" s="30">
        <v>0</v>
      </c>
      <c r="F1328" s="117">
        <v>0</v>
      </c>
      <c r="G1328" s="117">
        <v>0</v>
      </c>
      <c r="H1328" s="117">
        <v>0</v>
      </c>
      <c r="I1328" s="117">
        <v>0</v>
      </c>
      <c r="J1328" s="117">
        <v>0</v>
      </c>
      <c r="K1328" s="117">
        <v>0</v>
      </c>
      <c r="L1328" s="117">
        <v>0</v>
      </c>
      <c r="M1328" s="30" t="s">
        <v>21</v>
      </c>
      <c r="N1328">
        <v>45</v>
      </c>
      <c r="O1328" t="s">
        <v>17</v>
      </c>
      <c r="P1328">
        <v>1327</v>
      </c>
      <c r="R1328" s="30"/>
      <c r="S1328" s="30"/>
      <c r="U1328" s="30"/>
      <c r="V1328" s="30"/>
      <c r="X1328" s="30"/>
      <c r="Y1328" s="30"/>
    </row>
    <row r="1329" spans="1:25">
      <c r="A1329" s="10">
        <v>16</v>
      </c>
      <c r="B1329" s="37">
        <v>11</v>
      </c>
      <c r="C1329" s="5">
        <v>2014</v>
      </c>
      <c r="D1329" s="51">
        <v>41959</v>
      </c>
      <c r="E1329" s="30">
        <v>1</v>
      </c>
      <c r="F1329" s="117">
        <v>1</v>
      </c>
      <c r="G1329" s="117">
        <v>2</v>
      </c>
      <c r="H1329" s="117">
        <v>1</v>
      </c>
      <c r="I1329" s="117">
        <v>0</v>
      </c>
      <c r="J1329" s="117">
        <v>0</v>
      </c>
      <c r="K1329" s="117">
        <v>0</v>
      </c>
      <c r="L1329" s="117">
        <v>0</v>
      </c>
      <c r="M1329" s="30" t="s">
        <v>21</v>
      </c>
      <c r="N1329">
        <v>45</v>
      </c>
      <c r="O1329" t="s">
        <v>17</v>
      </c>
      <c r="P1329">
        <v>1328</v>
      </c>
      <c r="R1329" s="30"/>
      <c r="S1329" s="30"/>
      <c r="U1329" s="30"/>
      <c r="V1329" s="30"/>
      <c r="X1329" s="30"/>
      <c r="Y1329" s="30"/>
    </row>
    <row r="1330" spans="1:25">
      <c r="A1330" s="10">
        <v>2</v>
      </c>
      <c r="B1330" s="37">
        <v>12</v>
      </c>
      <c r="C1330" s="5">
        <v>2014</v>
      </c>
      <c r="D1330" s="51">
        <v>41975</v>
      </c>
      <c r="E1330" s="30">
        <v>0</v>
      </c>
      <c r="F1330" s="117">
        <v>1</v>
      </c>
      <c r="G1330" s="117">
        <v>1</v>
      </c>
      <c r="H1330" s="117">
        <v>1</v>
      </c>
      <c r="I1330" s="117">
        <v>0</v>
      </c>
      <c r="J1330" s="117">
        <v>0</v>
      </c>
      <c r="K1330" s="117">
        <v>0</v>
      </c>
      <c r="L1330" s="117">
        <v>0</v>
      </c>
      <c r="M1330" s="30" t="s">
        <v>21</v>
      </c>
      <c r="N1330">
        <v>45</v>
      </c>
      <c r="O1330" t="s">
        <v>17</v>
      </c>
      <c r="P1330">
        <v>1329</v>
      </c>
      <c r="R1330" s="30"/>
      <c r="S1330" s="30"/>
      <c r="U1330" s="30"/>
      <c r="V1330" s="30"/>
      <c r="X1330" s="30"/>
      <c r="Y1330" s="30"/>
    </row>
    <row r="1331" spans="1:25">
      <c r="A1331" s="10">
        <v>10</v>
      </c>
      <c r="B1331" s="37">
        <v>2</v>
      </c>
      <c r="C1331" s="5">
        <v>2015</v>
      </c>
      <c r="D1331" s="51">
        <v>42045</v>
      </c>
      <c r="E1331" s="30">
        <v>4</v>
      </c>
      <c r="F1331" s="117">
        <v>1</v>
      </c>
      <c r="G1331" s="117">
        <v>0</v>
      </c>
      <c r="H1331" s="117">
        <v>1</v>
      </c>
      <c r="I1331" s="117">
        <v>0</v>
      </c>
      <c r="J1331" s="117">
        <v>0</v>
      </c>
      <c r="K1331" s="117">
        <v>0</v>
      </c>
      <c r="L1331" s="117">
        <v>0</v>
      </c>
      <c r="M1331" s="30" t="s">
        <v>21</v>
      </c>
      <c r="N1331">
        <v>45</v>
      </c>
      <c r="O1331" t="s">
        <v>17</v>
      </c>
      <c r="P1331">
        <v>1330</v>
      </c>
      <c r="R1331" s="30"/>
      <c r="S1331" s="30"/>
      <c r="U1331" s="30"/>
      <c r="V1331" s="30"/>
      <c r="X1331" s="30"/>
      <c r="Y1331" s="30"/>
    </row>
    <row r="1332" spans="1:25">
      <c r="A1332" s="10">
        <v>21</v>
      </c>
      <c r="B1332" s="37">
        <v>2</v>
      </c>
      <c r="C1332" s="5">
        <v>2015</v>
      </c>
      <c r="D1332" s="51">
        <v>42056</v>
      </c>
      <c r="E1332" s="30">
        <v>2</v>
      </c>
      <c r="F1332" s="117">
        <v>0</v>
      </c>
      <c r="G1332" s="117">
        <v>1</v>
      </c>
      <c r="H1332" s="117">
        <v>1</v>
      </c>
      <c r="I1332" s="117">
        <v>0</v>
      </c>
      <c r="J1332" s="117">
        <v>0</v>
      </c>
      <c r="K1332" s="117">
        <v>0</v>
      </c>
      <c r="L1332" s="117">
        <v>0</v>
      </c>
      <c r="M1332" s="30" t="s">
        <v>21</v>
      </c>
      <c r="N1332">
        <v>45</v>
      </c>
      <c r="O1332" t="s">
        <v>17</v>
      </c>
      <c r="P1332">
        <v>1331</v>
      </c>
      <c r="R1332" s="30"/>
      <c r="S1332" s="30"/>
      <c r="U1332" s="30"/>
      <c r="V1332" s="30"/>
      <c r="X1332" s="30"/>
      <c r="Y1332" s="30"/>
    </row>
    <row r="1333" spans="1:25">
      <c r="A1333" s="10">
        <v>3</v>
      </c>
      <c r="B1333" s="37">
        <v>3</v>
      </c>
      <c r="C1333" s="5">
        <v>2015</v>
      </c>
      <c r="D1333" s="51">
        <v>42066</v>
      </c>
      <c r="E1333" s="30">
        <v>1</v>
      </c>
      <c r="F1333" s="117">
        <v>0</v>
      </c>
      <c r="G1333" s="117">
        <v>1</v>
      </c>
      <c r="H1333" s="117">
        <v>1</v>
      </c>
      <c r="I1333" s="117">
        <v>0</v>
      </c>
      <c r="J1333" s="117">
        <v>0</v>
      </c>
      <c r="K1333" s="117">
        <v>0</v>
      </c>
      <c r="L1333" s="117">
        <v>0</v>
      </c>
      <c r="M1333" s="30" t="s">
        <v>21</v>
      </c>
      <c r="N1333">
        <v>45</v>
      </c>
      <c r="O1333" t="s">
        <v>17</v>
      </c>
      <c r="P1333">
        <v>1332</v>
      </c>
      <c r="R1333" s="30"/>
      <c r="S1333" s="30"/>
      <c r="U1333" s="30"/>
      <c r="V1333" s="30"/>
      <c r="X1333" s="30"/>
      <c r="Y1333" s="30"/>
    </row>
    <row r="1334" spans="1:25">
      <c r="A1334" s="10">
        <v>16</v>
      </c>
      <c r="B1334" s="37">
        <v>3</v>
      </c>
      <c r="C1334" s="5">
        <v>2015</v>
      </c>
      <c r="D1334" s="51">
        <v>42079</v>
      </c>
      <c r="E1334" s="30">
        <v>1</v>
      </c>
      <c r="F1334" s="117">
        <v>1</v>
      </c>
      <c r="G1334" s="117">
        <v>0</v>
      </c>
      <c r="H1334" s="117">
        <v>1</v>
      </c>
      <c r="I1334" s="117">
        <v>0</v>
      </c>
      <c r="J1334" s="117">
        <v>0</v>
      </c>
      <c r="K1334" s="117">
        <v>0</v>
      </c>
      <c r="L1334" s="117">
        <v>0</v>
      </c>
      <c r="M1334" s="30" t="s">
        <v>21</v>
      </c>
      <c r="N1334">
        <v>45</v>
      </c>
      <c r="O1334" t="s">
        <v>17</v>
      </c>
      <c r="P1334">
        <v>1333</v>
      </c>
      <c r="R1334" s="30"/>
      <c r="S1334" s="30"/>
      <c r="U1334" s="30"/>
      <c r="V1334" s="30"/>
      <c r="X1334" s="30"/>
      <c r="Y1334" s="30"/>
    </row>
    <row r="1335" spans="1:25">
      <c r="A1335" s="10">
        <v>7</v>
      </c>
      <c r="B1335" s="37">
        <v>4</v>
      </c>
      <c r="C1335" s="5">
        <v>2015</v>
      </c>
      <c r="D1335" s="51">
        <v>42101</v>
      </c>
      <c r="E1335" s="30">
        <v>1</v>
      </c>
      <c r="F1335" s="117">
        <v>0</v>
      </c>
      <c r="G1335" s="117">
        <v>0</v>
      </c>
      <c r="H1335" s="117">
        <v>2</v>
      </c>
      <c r="I1335" s="117">
        <v>0</v>
      </c>
      <c r="J1335" s="117">
        <v>0</v>
      </c>
      <c r="K1335" s="117">
        <v>0</v>
      </c>
      <c r="L1335" s="117">
        <v>0</v>
      </c>
      <c r="M1335" s="30" t="s">
        <v>21</v>
      </c>
      <c r="N1335">
        <v>45</v>
      </c>
      <c r="O1335" t="s">
        <v>17</v>
      </c>
      <c r="P1335">
        <v>1334</v>
      </c>
      <c r="R1335" s="30"/>
      <c r="S1335" s="30"/>
      <c r="U1335" s="30"/>
      <c r="V1335" s="30"/>
      <c r="X1335" s="30"/>
      <c r="Y1335" s="30"/>
    </row>
    <row r="1336" spans="1:25">
      <c r="A1336" s="10">
        <v>10</v>
      </c>
      <c r="B1336" s="37">
        <v>6</v>
      </c>
      <c r="C1336" s="5">
        <v>2015</v>
      </c>
      <c r="D1336" s="51">
        <v>42165</v>
      </c>
      <c r="E1336" s="30">
        <v>0</v>
      </c>
      <c r="F1336" s="117">
        <v>0</v>
      </c>
      <c r="G1336" s="117">
        <v>2</v>
      </c>
      <c r="H1336" s="117">
        <v>0</v>
      </c>
      <c r="I1336" s="117">
        <v>1</v>
      </c>
      <c r="J1336" s="117">
        <v>1</v>
      </c>
      <c r="K1336" s="117">
        <v>0</v>
      </c>
      <c r="L1336" s="117">
        <v>0</v>
      </c>
      <c r="M1336" s="30" t="s">
        <v>21</v>
      </c>
      <c r="N1336">
        <v>45</v>
      </c>
      <c r="O1336" t="s">
        <v>17</v>
      </c>
      <c r="P1336">
        <v>1335</v>
      </c>
      <c r="R1336" s="30"/>
      <c r="S1336" s="30"/>
      <c r="U1336" s="30"/>
      <c r="V1336" s="30"/>
      <c r="X1336" s="30"/>
      <c r="Y1336" s="30"/>
    </row>
    <row r="1337" spans="1:25">
      <c r="A1337" s="10">
        <v>20</v>
      </c>
      <c r="B1337" s="37">
        <v>6</v>
      </c>
      <c r="C1337" s="5">
        <v>2015</v>
      </c>
      <c r="D1337" s="51">
        <v>42175</v>
      </c>
      <c r="E1337" s="30">
        <v>1</v>
      </c>
      <c r="F1337" s="117">
        <v>0</v>
      </c>
      <c r="G1337" s="117">
        <v>3</v>
      </c>
      <c r="H1337" s="117">
        <v>1</v>
      </c>
      <c r="I1337" s="117">
        <v>0</v>
      </c>
      <c r="J1337" s="117">
        <v>0</v>
      </c>
      <c r="K1337" s="117">
        <v>0</v>
      </c>
      <c r="L1337" s="117">
        <v>0</v>
      </c>
      <c r="M1337" s="30" t="s">
        <v>21</v>
      </c>
      <c r="N1337">
        <v>45</v>
      </c>
      <c r="O1337" t="s">
        <v>17</v>
      </c>
      <c r="P1337">
        <v>1336</v>
      </c>
      <c r="R1337" s="30"/>
      <c r="S1337" s="30"/>
      <c r="U1337" s="30"/>
      <c r="V1337" s="30"/>
      <c r="X1337" s="30"/>
      <c r="Y1337" s="30"/>
    </row>
    <row r="1338" spans="1:25">
      <c r="A1338" s="10">
        <v>30</v>
      </c>
      <c r="B1338" s="37">
        <v>6</v>
      </c>
      <c r="C1338" s="5">
        <v>2015</v>
      </c>
      <c r="D1338" s="51">
        <v>42185</v>
      </c>
      <c r="E1338" s="30">
        <v>0</v>
      </c>
      <c r="F1338" s="30">
        <v>0</v>
      </c>
      <c r="G1338" s="30">
        <v>1</v>
      </c>
      <c r="H1338" s="30">
        <v>1</v>
      </c>
      <c r="I1338" s="30">
        <v>1</v>
      </c>
      <c r="J1338" s="30">
        <v>0</v>
      </c>
      <c r="K1338" s="30">
        <v>0</v>
      </c>
      <c r="L1338" s="30">
        <v>0</v>
      </c>
      <c r="M1338" s="30" t="s">
        <v>21</v>
      </c>
      <c r="N1338">
        <v>45</v>
      </c>
      <c r="O1338" t="s">
        <v>17</v>
      </c>
      <c r="P1338">
        <v>1337</v>
      </c>
      <c r="R1338" s="30"/>
      <c r="S1338" s="30"/>
      <c r="U1338" s="30"/>
      <c r="V1338" s="30"/>
      <c r="X1338" s="30"/>
      <c r="Y1338" s="30"/>
    </row>
    <row r="1339" spans="1:25">
      <c r="A1339" s="10">
        <v>11</v>
      </c>
      <c r="B1339" s="37">
        <v>7</v>
      </c>
      <c r="C1339" s="56">
        <v>2015</v>
      </c>
      <c r="D1339" s="9">
        <v>42196</v>
      </c>
      <c r="E1339" s="109" t="s">
        <v>18</v>
      </c>
      <c r="F1339" s="109" t="s">
        <v>18</v>
      </c>
      <c r="G1339" s="109" t="s">
        <v>18</v>
      </c>
      <c r="H1339" s="109" t="s">
        <v>18</v>
      </c>
      <c r="I1339" s="109" t="s">
        <v>18</v>
      </c>
      <c r="J1339" s="109" t="s">
        <v>18</v>
      </c>
      <c r="K1339" s="109" t="s">
        <v>18</v>
      </c>
      <c r="L1339" s="109" t="s">
        <v>18</v>
      </c>
      <c r="M1339" s="30" t="s">
        <v>21</v>
      </c>
      <c r="N1339">
        <v>45</v>
      </c>
      <c r="O1339" t="s">
        <v>17</v>
      </c>
      <c r="P1339">
        <v>1338</v>
      </c>
      <c r="R1339" s="30"/>
      <c r="S1339" s="30"/>
      <c r="U1339" s="30"/>
      <c r="V1339" s="30"/>
      <c r="X1339" s="30"/>
      <c r="Y1339" s="30"/>
    </row>
    <row r="1340" spans="1:25">
      <c r="A1340" s="10">
        <v>20</v>
      </c>
      <c r="B1340" s="37">
        <v>7</v>
      </c>
      <c r="C1340" s="5">
        <v>2015</v>
      </c>
      <c r="D1340" s="51">
        <v>42205</v>
      </c>
      <c r="E1340" s="30">
        <v>1</v>
      </c>
      <c r="F1340" s="30">
        <v>0</v>
      </c>
      <c r="G1340" s="30">
        <v>4</v>
      </c>
      <c r="H1340" s="30">
        <v>57</v>
      </c>
      <c r="I1340" s="30">
        <v>0</v>
      </c>
      <c r="J1340" s="30">
        <v>0</v>
      </c>
      <c r="K1340" s="30">
        <v>0</v>
      </c>
      <c r="L1340" s="30">
        <v>0</v>
      </c>
      <c r="M1340" s="30" t="s">
        <v>21</v>
      </c>
      <c r="N1340">
        <v>45</v>
      </c>
      <c r="O1340" t="s">
        <v>17</v>
      </c>
      <c r="P1340">
        <v>1339</v>
      </c>
      <c r="R1340" s="30"/>
      <c r="S1340" s="30"/>
      <c r="U1340" s="30"/>
      <c r="V1340" s="30"/>
      <c r="X1340" s="30"/>
      <c r="Y1340" s="30"/>
    </row>
    <row r="1341" spans="1:25">
      <c r="A1341" s="10">
        <v>30</v>
      </c>
      <c r="B1341" s="37">
        <v>7</v>
      </c>
      <c r="C1341" s="5">
        <v>2015</v>
      </c>
      <c r="D1341" s="51">
        <v>42215</v>
      </c>
      <c r="E1341" s="30">
        <v>0</v>
      </c>
      <c r="F1341" s="117">
        <v>0</v>
      </c>
      <c r="G1341" s="117">
        <v>0</v>
      </c>
      <c r="H1341" s="117">
        <v>10</v>
      </c>
      <c r="I1341" s="117">
        <v>1</v>
      </c>
      <c r="J1341" s="117">
        <v>0</v>
      </c>
      <c r="K1341" s="117">
        <v>0</v>
      </c>
      <c r="L1341" s="117">
        <v>0</v>
      </c>
      <c r="M1341" s="30" t="s">
        <v>21</v>
      </c>
      <c r="N1341">
        <v>45</v>
      </c>
      <c r="O1341" t="s">
        <v>17</v>
      </c>
      <c r="P1341">
        <v>1340</v>
      </c>
      <c r="R1341" s="30"/>
      <c r="S1341" s="30"/>
      <c r="U1341" s="30"/>
      <c r="V1341" s="30"/>
      <c r="X1341" s="30"/>
      <c r="Y1341" s="30"/>
    </row>
    <row r="1342" spans="1:25">
      <c r="A1342" s="10">
        <v>10</v>
      </c>
      <c r="B1342" s="37">
        <v>8</v>
      </c>
      <c r="C1342" s="5">
        <v>2015</v>
      </c>
      <c r="D1342" s="51">
        <v>42226</v>
      </c>
      <c r="E1342" s="30">
        <v>1</v>
      </c>
      <c r="F1342" s="117">
        <v>0</v>
      </c>
      <c r="G1342" s="117">
        <v>0</v>
      </c>
      <c r="H1342" s="117">
        <v>11</v>
      </c>
      <c r="I1342" s="117">
        <v>0</v>
      </c>
      <c r="J1342" s="117">
        <v>0</v>
      </c>
      <c r="K1342" s="117">
        <v>0</v>
      </c>
      <c r="L1342" s="117">
        <v>0</v>
      </c>
      <c r="M1342" s="30" t="s">
        <v>21</v>
      </c>
      <c r="N1342">
        <v>45</v>
      </c>
      <c r="O1342" t="s">
        <v>17</v>
      </c>
      <c r="P1342">
        <v>1341</v>
      </c>
      <c r="R1342" s="30"/>
      <c r="S1342" s="30"/>
      <c r="U1342" s="30"/>
      <c r="V1342" s="30"/>
      <c r="X1342" s="30"/>
      <c r="Y1342" s="30"/>
    </row>
    <row r="1343" spans="1:25">
      <c r="A1343" s="10">
        <v>19</v>
      </c>
      <c r="B1343" s="37">
        <v>8</v>
      </c>
      <c r="C1343" s="5">
        <v>2015</v>
      </c>
      <c r="D1343" s="51">
        <v>42235</v>
      </c>
      <c r="E1343" s="30">
        <v>0</v>
      </c>
      <c r="F1343" s="30">
        <v>0</v>
      </c>
      <c r="G1343" s="30">
        <v>0</v>
      </c>
      <c r="H1343" s="30">
        <v>4</v>
      </c>
      <c r="I1343" s="30">
        <v>0</v>
      </c>
      <c r="J1343" s="30">
        <v>0</v>
      </c>
      <c r="K1343" s="30">
        <v>0</v>
      </c>
      <c r="L1343" s="30">
        <v>0</v>
      </c>
      <c r="M1343" s="30" t="s">
        <v>21</v>
      </c>
      <c r="N1343">
        <v>45</v>
      </c>
      <c r="O1343" t="s">
        <v>17</v>
      </c>
      <c r="P1343">
        <v>1342</v>
      </c>
      <c r="R1343" s="30"/>
      <c r="S1343" s="30"/>
      <c r="U1343" s="30"/>
      <c r="V1343" s="30"/>
      <c r="X1343" s="30"/>
      <c r="Y1343" s="30"/>
    </row>
    <row r="1344" spans="1:25">
      <c r="A1344" s="10">
        <v>31</v>
      </c>
      <c r="B1344" s="37">
        <v>8</v>
      </c>
      <c r="C1344" s="5">
        <v>2015</v>
      </c>
      <c r="D1344" s="51">
        <v>42247</v>
      </c>
      <c r="E1344" s="30">
        <v>0</v>
      </c>
      <c r="F1344" s="30">
        <v>0</v>
      </c>
      <c r="G1344" s="30">
        <v>0</v>
      </c>
      <c r="H1344" s="30">
        <v>3</v>
      </c>
      <c r="I1344" s="30">
        <v>0</v>
      </c>
      <c r="J1344" s="30">
        <v>0</v>
      </c>
      <c r="K1344" s="30">
        <v>0</v>
      </c>
      <c r="L1344" s="30">
        <v>0</v>
      </c>
      <c r="M1344" s="30" t="s">
        <v>21</v>
      </c>
      <c r="N1344">
        <v>45</v>
      </c>
      <c r="O1344" t="s">
        <v>17</v>
      </c>
      <c r="P1344">
        <v>1343</v>
      </c>
      <c r="R1344" s="30"/>
      <c r="S1344" s="30"/>
      <c r="U1344" s="30"/>
      <c r="V1344" s="30"/>
      <c r="X1344" s="30"/>
      <c r="Y1344" s="30"/>
    </row>
    <row r="1345" spans="1:25">
      <c r="A1345" s="10">
        <v>9</v>
      </c>
      <c r="B1345" s="37">
        <v>9</v>
      </c>
      <c r="C1345" s="5">
        <v>2015</v>
      </c>
      <c r="D1345" s="51">
        <v>42256</v>
      </c>
      <c r="E1345" s="30">
        <v>0</v>
      </c>
      <c r="F1345" s="117">
        <v>0</v>
      </c>
      <c r="G1345" s="117">
        <v>0</v>
      </c>
      <c r="H1345" s="117">
        <v>1</v>
      </c>
      <c r="I1345" s="117">
        <v>0</v>
      </c>
      <c r="J1345" s="117">
        <v>0</v>
      </c>
      <c r="K1345" s="117">
        <v>0</v>
      </c>
      <c r="L1345" s="117">
        <v>0</v>
      </c>
      <c r="M1345" s="30" t="s">
        <v>21</v>
      </c>
      <c r="N1345">
        <v>45</v>
      </c>
      <c r="O1345" t="s">
        <v>17</v>
      </c>
      <c r="P1345">
        <v>1344</v>
      </c>
      <c r="R1345" s="30"/>
      <c r="S1345" s="30"/>
      <c r="U1345" s="30"/>
      <c r="V1345" s="30"/>
      <c r="X1345" s="30"/>
      <c r="Y1345" s="30"/>
    </row>
    <row r="1346" spans="1:25">
      <c r="A1346" s="10">
        <v>21</v>
      </c>
      <c r="B1346" s="37">
        <v>9</v>
      </c>
      <c r="C1346" s="5">
        <v>2015</v>
      </c>
      <c r="D1346" s="51">
        <v>42268</v>
      </c>
      <c r="E1346" s="30">
        <v>0</v>
      </c>
      <c r="F1346" s="117">
        <v>0</v>
      </c>
      <c r="G1346" s="117">
        <v>0</v>
      </c>
      <c r="H1346" s="117">
        <v>0</v>
      </c>
      <c r="I1346" s="117">
        <v>0</v>
      </c>
      <c r="J1346" s="117">
        <v>0</v>
      </c>
      <c r="K1346" s="117">
        <v>0</v>
      </c>
      <c r="L1346" s="117">
        <v>0</v>
      </c>
      <c r="M1346" s="30" t="s">
        <v>21</v>
      </c>
      <c r="N1346">
        <v>45</v>
      </c>
      <c r="O1346" t="s">
        <v>17</v>
      </c>
      <c r="P1346">
        <v>1345</v>
      </c>
      <c r="R1346" s="30"/>
      <c r="S1346" s="30"/>
      <c r="U1346" s="30"/>
      <c r="V1346" s="30"/>
      <c r="X1346" s="30"/>
      <c r="Y1346" s="30"/>
    </row>
    <row r="1347" spans="1:25">
      <c r="A1347" s="10">
        <v>30</v>
      </c>
      <c r="B1347" s="37">
        <v>9</v>
      </c>
      <c r="C1347" s="5">
        <v>2015</v>
      </c>
      <c r="D1347" s="51">
        <v>42277</v>
      </c>
      <c r="E1347" s="30">
        <v>0</v>
      </c>
      <c r="F1347" s="117">
        <v>0</v>
      </c>
      <c r="G1347" s="117">
        <v>0</v>
      </c>
      <c r="H1347" s="117">
        <v>0</v>
      </c>
      <c r="I1347" s="117">
        <v>0</v>
      </c>
      <c r="J1347" s="117">
        <v>0</v>
      </c>
      <c r="K1347" s="117">
        <v>0</v>
      </c>
      <c r="L1347" s="117">
        <v>0</v>
      </c>
      <c r="M1347" s="30" t="s">
        <v>21</v>
      </c>
      <c r="N1347">
        <v>45</v>
      </c>
      <c r="O1347" t="s">
        <v>17</v>
      </c>
      <c r="P1347">
        <v>1346</v>
      </c>
      <c r="R1347" s="30"/>
      <c r="S1347" s="30"/>
      <c r="U1347" s="30"/>
      <c r="V1347" s="30"/>
      <c r="X1347" s="30"/>
      <c r="Y1347" s="30"/>
    </row>
    <row r="1348" spans="1:25">
      <c r="A1348" s="10">
        <v>12</v>
      </c>
      <c r="B1348" s="37">
        <v>10</v>
      </c>
      <c r="C1348" s="5">
        <v>2015</v>
      </c>
      <c r="D1348" s="51">
        <v>42289</v>
      </c>
      <c r="E1348" s="30">
        <v>0</v>
      </c>
      <c r="F1348" s="117">
        <v>0</v>
      </c>
      <c r="G1348" s="117">
        <v>0</v>
      </c>
      <c r="H1348" s="117">
        <v>0</v>
      </c>
      <c r="I1348" s="117">
        <v>0</v>
      </c>
      <c r="J1348" s="117">
        <v>0</v>
      </c>
      <c r="K1348" s="117">
        <v>0</v>
      </c>
      <c r="L1348" s="117">
        <v>0</v>
      </c>
      <c r="M1348" s="30" t="s">
        <v>21</v>
      </c>
      <c r="N1348">
        <v>45</v>
      </c>
      <c r="O1348" t="s">
        <v>17</v>
      </c>
      <c r="P1348">
        <v>1347</v>
      </c>
      <c r="R1348" s="30"/>
      <c r="S1348" s="30"/>
      <c r="U1348" s="30"/>
      <c r="V1348" s="30"/>
      <c r="X1348" s="30"/>
      <c r="Y1348" s="30"/>
    </row>
    <row r="1349" spans="1:25">
      <c r="A1349" s="10">
        <v>21</v>
      </c>
      <c r="B1349" s="37">
        <v>10</v>
      </c>
      <c r="C1349" s="5">
        <v>2015</v>
      </c>
      <c r="D1349" s="51">
        <v>42298</v>
      </c>
      <c r="E1349" s="30">
        <v>0</v>
      </c>
      <c r="F1349" s="117">
        <v>0</v>
      </c>
      <c r="G1349" s="117">
        <v>0</v>
      </c>
      <c r="H1349" s="117">
        <v>0</v>
      </c>
      <c r="I1349" s="117">
        <v>0</v>
      </c>
      <c r="J1349" s="117">
        <v>0</v>
      </c>
      <c r="K1349" s="117">
        <v>0</v>
      </c>
      <c r="L1349" s="117">
        <v>0</v>
      </c>
      <c r="M1349" s="30" t="s">
        <v>21</v>
      </c>
      <c r="N1349">
        <v>45</v>
      </c>
      <c r="O1349" t="s">
        <v>17</v>
      </c>
      <c r="P1349">
        <v>1348</v>
      </c>
      <c r="R1349" s="30"/>
      <c r="S1349" s="30"/>
      <c r="U1349" s="30"/>
      <c r="V1349" s="30"/>
      <c r="X1349" s="30"/>
      <c r="Y1349" s="30"/>
    </row>
    <row r="1350" spans="1:25">
      <c r="A1350" s="10">
        <v>29</v>
      </c>
      <c r="B1350" s="37">
        <v>10</v>
      </c>
      <c r="C1350" s="5">
        <v>2015</v>
      </c>
      <c r="D1350" s="51">
        <v>42306</v>
      </c>
      <c r="E1350" s="30">
        <v>0</v>
      </c>
      <c r="F1350" s="117">
        <v>0</v>
      </c>
      <c r="G1350" s="117">
        <v>0</v>
      </c>
      <c r="H1350" s="117">
        <v>0</v>
      </c>
      <c r="I1350" s="117">
        <v>0</v>
      </c>
      <c r="J1350" s="117">
        <v>0</v>
      </c>
      <c r="K1350" s="117">
        <v>0</v>
      </c>
      <c r="L1350" s="117">
        <v>0</v>
      </c>
      <c r="M1350" s="30" t="s">
        <v>21</v>
      </c>
      <c r="N1350">
        <v>45</v>
      </c>
      <c r="O1350" t="s">
        <v>17</v>
      </c>
      <c r="P1350">
        <v>1349</v>
      </c>
      <c r="R1350" s="30"/>
      <c r="S1350" s="30"/>
      <c r="U1350" s="30"/>
      <c r="V1350" s="30"/>
      <c r="X1350" s="30"/>
      <c r="Y1350" s="30"/>
    </row>
    <row r="1351" spans="1:25">
      <c r="A1351" s="10">
        <v>10</v>
      </c>
      <c r="B1351" s="37">
        <v>11</v>
      </c>
      <c r="C1351" s="5">
        <v>2015</v>
      </c>
      <c r="D1351" s="51">
        <v>42318</v>
      </c>
      <c r="E1351" s="30">
        <v>0</v>
      </c>
      <c r="F1351" s="117">
        <v>0</v>
      </c>
      <c r="G1351" s="117">
        <v>1</v>
      </c>
      <c r="H1351" s="117">
        <v>2</v>
      </c>
      <c r="I1351" s="117">
        <v>0</v>
      </c>
      <c r="J1351" s="117">
        <v>0</v>
      </c>
      <c r="K1351" s="117">
        <v>0</v>
      </c>
      <c r="L1351" s="117">
        <v>0</v>
      </c>
      <c r="M1351" s="30" t="s">
        <v>21</v>
      </c>
      <c r="N1351">
        <v>45</v>
      </c>
      <c r="O1351" t="s">
        <v>17</v>
      </c>
      <c r="P1351">
        <v>1350</v>
      </c>
      <c r="R1351" s="30"/>
      <c r="S1351" s="30"/>
      <c r="U1351" s="30"/>
      <c r="V1351" s="30"/>
      <c r="X1351" s="30"/>
      <c r="Y1351" s="30"/>
    </row>
    <row r="1352" spans="1:25">
      <c r="A1352" s="10">
        <v>21</v>
      </c>
      <c r="B1352" s="37">
        <v>11</v>
      </c>
      <c r="C1352" s="5">
        <v>2015</v>
      </c>
      <c r="D1352" s="51">
        <v>42329</v>
      </c>
      <c r="E1352" s="30">
        <v>0</v>
      </c>
      <c r="F1352" s="117">
        <v>0</v>
      </c>
      <c r="G1352" s="117">
        <v>0</v>
      </c>
      <c r="H1352" s="117">
        <v>0</v>
      </c>
      <c r="I1352" s="117">
        <v>0</v>
      </c>
      <c r="J1352" s="117">
        <v>0</v>
      </c>
      <c r="K1352" s="117">
        <v>0</v>
      </c>
      <c r="L1352" s="117">
        <v>0</v>
      </c>
      <c r="M1352" s="30" t="s">
        <v>21</v>
      </c>
      <c r="N1352">
        <v>45</v>
      </c>
      <c r="O1352" t="s">
        <v>17</v>
      </c>
      <c r="P1352">
        <v>1351</v>
      </c>
      <c r="R1352" s="30"/>
      <c r="S1352" s="30"/>
      <c r="U1352" s="30"/>
      <c r="V1352" s="30"/>
      <c r="X1352" s="30"/>
      <c r="Y1352" s="30"/>
    </row>
    <row r="1353" spans="1:25">
      <c r="A1353" s="10">
        <v>3</v>
      </c>
      <c r="B1353" s="37">
        <v>2</v>
      </c>
      <c r="C1353" s="5">
        <v>2016</v>
      </c>
      <c r="D1353" s="51">
        <v>42403</v>
      </c>
      <c r="E1353" s="30">
        <v>1</v>
      </c>
      <c r="F1353" s="30">
        <v>0</v>
      </c>
      <c r="G1353" s="30">
        <v>0</v>
      </c>
      <c r="H1353" s="30">
        <v>0</v>
      </c>
      <c r="I1353" s="30">
        <v>0</v>
      </c>
      <c r="J1353" s="30">
        <v>0</v>
      </c>
      <c r="K1353" s="30">
        <v>0</v>
      </c>
      <c r="L1353" s="30">
        <v>0</v>
      </c>
      <c r="M1353" s="30" t="s">
        <v>21</v>
      </c>
      <c r="N1353">
        <v>45</v>
      </c>
      <c r="O1353" t="s">
        <v>17</v>
      </c>
      <c r="P1353">
        <v>1352</v>
      </c>
      <c r="R1353" s="30"/>
      <c r="S1353" s="30"/>
      <c r="U1353" s="30"/>
      <c r="V1353" s="30"/>
      <c r="X1353" s="30"/>
      <c r="Y1353" s="30"/>
    </row>
    <row r="1354" spans="1:25">
      <c r="A1354" s="10">
        <v>16</v>
      </c>
      <c r="B1354" s="37">
        <v>2</v>
      </c>
      <c r="C1354" s="56">
        <v>2016</v>
      </c>
      <c r="D1354" s="9">
        <v>42416</v>
      </c>
      <c r="E1354" s="109" t="s">
        <v>18</v>
      </c>
      <c r="F1354" s="109" t="s">
        <v>18</v>
      </c>
      <c r="G1354" s="109" t="s">
        <v>18</v>
      </c>
      <c r="H1354" s="109" t="s">
        <v>18</v>
      </c>
      <c r="I1354" s="109" t="s">
        <v>18</v>
      </c>
      <c r="J1354" s="109" t="s">
        <v>18</v>
      </c>
      <c r="K1354" s="109" t="s">
        <v>18</v>
      </c>
      <c r="L1354" s="109" t="s">
        <v>18</v>
      </c>
      <c r="M1354" s="30" t="s">
        <v>21</v>
      </c>
      <c r="N1354">
        <v>45</v>
      </c>
      <c r="O1354" t="s">
        <v>17</v>
      </c>
      <c r="P1354">
        <v>1353</v>
      </c>
      <c r="R1354" s="30"/>
      <c r="S1354" s="30"/>
      <c r="U1354" s="30"/>
      <c r="V1354" s="30"/>
      <c r="X1354" s="30"/>
      <c r="Y1354" s="30"/>
    </row>
    <row r="1355" spans="1:25">
      <c r="A1355" s="10">
        <v>7</v>
      </c>
      <c r="B1355" s="37">
        <v>3</v>
      </c>
      <c r="C1355" s="5">
        <v>2016</v>
      </c>
      <c r="D1355" s="51">
        <v>42436</v>
      </c>
      <c r="E1355" s="30">
        <v>1</v>
      </c>
      <c r="F1355" s="117">
        <v>0</v>
      </c>
      <c r="G1355" s="117">
        <v>0</v>
      </c>
      <c r="H1355" s="117">
        <v>1</v>
      </c>
      <c r="I1355" s="117">
        <v>0</v>
      </c>
      <c r="J1355" s="117">
        <v>0</v>
      </c>
      <c r="K1355" s="117">
        <v>0</v>
      </c>
      <c r="L1355" s="117">
        <v>0</v>
      </c>
      <c r="M1355" s="30" t="s">
        <v>21</v>
      </c>
      <c r="N1355">
        <v>45</v>
      </c>
      <c r="O1355" t="s">
        <v>17</v>
      </c>
      <c r="P1355">
        <v>1354</v>
      </c>
      <c r="R1355" s="30"/>
      <c r="S1355" s="30"/>
      <c r="U1355" s="30"/>
      <c r="V1355" s="30"/>
      <c r="X1355" s="30"/>
      <c r="Y1355" s="30"/>
    </row>
    <row r="1356" spans="1:25">
      <c r="A1356" s="10">
        <v>15</v>
      </c>
      <c r="B1356" s="37">
        <v>3</v>
      </c>
      <c r="C1356" s="5">
        <v>2016</v>
      </c>
      <c r="D1356" s="51">
        <v>42444</v>
      </c>
      <c r="E1356" s="30">
        <v>1</v>
      </c>
      <c r="F1356" s="117">
        <v>0</v>
      </c>
      <c r="G1356" s="117">
        <v>0</v>
      </c>
      <c r="H1356" s="117">
        <v>0</v>
      </c>
      <c r="I1356" s="117">
        <v>0</v>
      </c>
      <c r="J1356" s="117">
        <v>0</v>
      </c>
      <c r="K1356" s="117">
        <v>0</v>
      </c>
      <c r="L1356" s="117">
        <v>0</v>
      </c>
      <c r="M1356" s="30" t="s">
        <v>21</v>
      </c>
      <c r="N1356">
        <v>45</v>
      </c>
      <c r="O1356" t="s">
        <v>17</v>
      </c>
      <c r="P1356">
        <v>1355</v>
      </c>
      <c r="R1356" s="30"/>
      <c r="S1356" s="30"/>
      <c r="U1356" s="30"/>
      <c r="V1356" s="30"/>
      <c r="X1356" s="30"/>
      <c r="Y1356" s="30"/>
    </row>
    <row r="1357" spans="1:25">
      <c r="A1357" s="10">
        <v>3</v>
      </c>
      <c r="B1357" s="37">
        <v>4</v>
      </c>
      <c r="C1357" s="5">
        <v>2016</v>
      </c>
      <c r="D1357" s="51">
        <v>42463</v>
      </c>
      <c r="E1357" s="30">
        <v>0</v>
      </c>
      <c r="F1357" s="117">
        <v>0</v>
      </c>
      <c r="G1357" s="117">
        <v>0</v>
      </c>
      <c r="H1357" s="117">
        <v>0</v>
      </c>
      <c r="I1357" s="117">
        <v>0</v>
      </c>
      <c r="J1357" s="117">
        <v>0</v>
      </c>
      <c r="K1357" s="117">
        <v>0</v>
      </c>
      <c r="L1357" s="117">
        <v>0</v>
      </c>
      <c r="M1357" s="30" t="s">
        <v>21</v>
      </c>
      <c r="N1357">
        <v>45</v>
      </c>
      <c r="O1357" t="s">
        <v>17</v>
      </c>
      <c r="P1357">
        <v>1356</v>
      </c>
      <c r="R1357" s="30"/>
      <c r="S1357" s="30"/>
      <c r="U1357" s="30"/>
      <c r="V1357" s="30"/>
      <c r="X1357" s="30"/>
      <c r="Y1357" s="30"/>
    </row>
    <row r="1358" spans="1:25">
      <c r="A1358" s="10">
        <v>24</v>
      </c>
      <c r="B1358" s="37">
        <v>5</v>
      </c>
      <c r="C1358" s="5">
        <v>2016</v>
      </c>
      <c r="D1358" s="51">
        <v>42514</v>
      </c>
      <c r="E1358" s="30">
        <v>0</v>
      </c>
      <c r="F1358" s="117">
        <v>0</v>
      </c>
      <c r="G1358" s="117">
        <v>6</v>
      </c>
      <c r="H1358" s="117">
        <v>1</v>
      </c>
      <c r="I1358" s="117">
        <v>0</v>
      </c>
      <c r="J1358" s="117">
        <v>0</v>
      </c>
      <c r="K1358" s="117">
        <v>3</v>
      </c>
      <c r="L1358" s="117">
        <v>0</v>
      </c>
      <c r="M1358" s="30" t="s">
        <v>21</v>
      </c>
      <c r="N1358">
        <v>45</v>
      </c>
      <c r="O1358" t="s">
        <v>17</v>
      </c>
      <c r="P1358">
        <v>1357</v>
      </c>
      <c r="R1358" s="30"/>
      <c r="S1358" s="30"/>
      <c r="U1358" s="30"/>
      <c r="V1358" s="30"/>
      <c r="X1358" s="30"/>
      <c r="Y1358" s="30"/>
    </row>
    <row r="1359" spans="1:25">
      <c r="A1359" s="10">
        <v>31</v>
      </c>
      <c r="B1359" s="37">
        <v>5</v>
      </c>
      <c r="C1359" s="5">
        <v>2016</v>
      </c>
      <c r="D1359" s="51">
        <v>42521</v>
      </c>
      <c r="E1359" s="30">
        <v>1</v>
      </c>
      <c r="F1359" s="117">
        <v>0</v>
      </c>
      <c r="G1359" s="117">
        <v>26</v>
      </c>
      <c r="H1359" s="117">
        <v>0</v>
      </c>
      <c r="I1359" s="117">
        <v>16</v>
      </c>
      <c r="J1359" s="117">
        <v>20</v>
      </c>
      <c r="K1359" s="117">
        <v>2</v>
      </c>
      <c r="L1359" s="117">
        <v>8</v>
      </c>
      <c r="M1359" s="30" t="s">
        <v>21</v>
      </c>
      <c r="N1359">
        <v>45</v>
      </c>
      <c r="O1359" t="s">
        <v>17</v>
      </c>
      <c r="P1359">
        <v>1358</v>
      </c>
      <c r="R1359" s="30"/>
      <c r="S1359" s="30"/>
      <c r="U1359" s="30"/>
      <c r="V1359" s="30"/>
      <c r="X1359" s="30"/>
      <c r="Y1359" s="30"/>
    </row>
    <row r="1360" spans="1:25">
      <c r="A1360" s="10">
        <v>12</v>
      </c>
      <c r="B1360" s="37">
        <v>6</v>
      </c>
      <c r="C1360" s="5">
        <v>2016</v>
      </c>
      <c r="D1360" s="51">
        <v>42533</v>
      </c>
      <c r="E1360" s="30">
        <v>0</v>
      </c>
      <c r="F1360" s="117">
        <v>0</v>
      </c>
      <c r="G1360" s="117">
        <v>8</v>
      </c>
      <c r="H1360" s="117">
        <v>2</v>
      </c>
      <c r="I1360" s="117">
        <v>8</v>
      </c>
      <c r="J1360" s="117">
        <v>1</v>
      </c>
      <c r="K1360" s="117">
        <v>0</v>
      </c>
      <c r="L1360" s="117">
        <v>0</v>
      </c>
      <c r="M1360" s="30" t="s">
        <v>21</v>
      </c>
      <c r="N1360">
        <v>45</v>
      </c>
      <c r="O1360" t="s">
        <v>17</v>
      </c>
      <c r="P1360">
        <v>1359</v>
      </c>
      <c r="R1360" s="30"/>
      <c r="S1360" s="30"/>
      <c r="U1360" s="30"/>
      <c r="V1360" s="30"/>
      <c r="X1360" s="30"/>
      <c r="Y1360" s="30"/>
    </row>
    <row r="1361" spans="1:25">
      <c r="A1361" s="10">
        <v>19</v>
      </c>
      <c r="B1361" s="37">
        <v>6</v>
      </c>
      <c r="C1361" s="5">
        <v>2016</v>
      </c>
      <c r="D1361" s="51">
        <v>42540</v>
      </c>
      <c r="E1361" s="30">
        <v>1</v>
      </c>
      <c r="F1361" s="117">
        <v>0</v>
      </c>
      <c r="G1361" s="117">
        <v>9</v>
      </c>
      <c r="H1361" s="117">
        <v>10</v>
      </c>
      <c r="I1361" s="117">
        <v>5</v>
      </c>
      <c r="J1361" s="117">
        <v>0</v>
      </c>
      <c r="K1361" s="117">
        <v>0</v>
      </c>
      <c r="L1361" s="117">
        <v>0</v>
      </c>
      <c r="M1361" s="30" t="s">
        <v>21</v>
      </c>
      <c r="N1361">
        <v>45</v>
      </c>
      <c r="O1361" t="s">
        <v>17</v>
      </c>
      <c r="P1361">
        <v>1360</v>
      </c>
      <c r="R1361" s="30"/>
      <c r="S1361" s="30"/>
      <c r="U1361" s="30"/>
      <c r="V1361" s="30"/>
      <c r="X1361" s="30"/>
      <c r="Y1361" s="30"/>
    </row>
    <row r="1362" spans="1:25">
      <c r="A1362" s="10">
        <v>30</v>
      </c>
      <c r="B1362" s="37">
        <v>6</v>
      </c>
      <c r="C1362" s="5">
        <v>2016</v>
      </c>
      <c r="D1362" s="51">
        <v>42551</v>
      </c>
      <c r="E1362" s="30">
        <v>0</v>
      </c>
      <c r="F1362" s="30">
        <v>0</v>
      </c>
      <c r="G1362" s="30">
        <v>4</v>
      </c>
      <c r="H1362" s="30">
        <v>38</v>
      </c>
      <c r="I1362" s="30">
        <v>11</v>
      </c>
      <c r="J1362" s="30">
        <v>0</v>
      </c>
      <c r="K1362" s="30">
        <v>0</v>
      </c>
      <c r="L1362" s="30">
        <v>0</v>
      </c>
      <c r="M1362" s="30" t="s">
        <v>21</v>
      </c>
      <c r="N1362">
        <v>45</v>
      </c>
      <c r="O1362" t="s">
        <v>17</v>
      </c>
      <c r="P1362">
        <v>1361</v>
      </c>
      <c r="R1362" s="30"/>
      <c r="S1362" s="30"/>
      <c r="U1362" s="30"/>
      <c r="V1362" s="30"/>
      <c r="X1362" s="30"/>
      <c r="Y1362" s="30"/>
    </row>
    <row r="1363" spans="1:25">
      <c r="A1363" s="10">
        <v>11</v>
      </c>
      <c r="B1363" s="37">
        <v>7</v>
      </c>
      <c r="C1363" s="5">
        <v>2016</v>
      </c>
      <c r="D1363" s="51">
        <v>42562</v>
      </c>
      <c r="E1363" s="30">
        <v>0</v>
      </c>
      <c r="F1363" s="30">
        <v>0</v>
      </c>
      <c r="G1363" s="30">
        <v>1</v>
      </c>
      <c r="H1363" s="30">
        <v>120</v>
      </c>
      <c r="I1363" s="30">
        <v>160</v>
      </c>
      <c r="J1363" s="30">
        <v>0</v>
      </c>
      <c r="K1363" s="30">
        <v>0</v>
      </c>
      <c r="L1363" s="30">
        <v>0</v>
      </c>
      <c r="M1363" s="30" t="s">
        <v>21</v>
      </c>
      <c r="N1363">
        <v>45</v>
      </c>
      <c r="O1363" t="s">
        <v>17</v>
      </c>
      <c r="P1363">
        <v>1362</v>
      </c>
      <c r="R1363" s="30"/>
      <c r="S1363" s="30"/>
      <c r="U1363" s="30"/>
      <c r="V1363" s="30"/>
      <c r="X1363" s="30"/>
      <c r="Y1363" s="30"/>
    </row>
    <row r="1364" spans="1:25">
      <c r="A1364" s="10">
        <v>21</v>
      </c>
      <c r="B1364" s="37">
        <v>7</v>
      </c>
      <c r="C1364" s="5">
        <v>2016</v>
      </c>
      <c r="D1364" s="51">
        <v>42572</v>
      </c>
      <c r="E1364" s="30">
        <v>0</v>
      </c>
      <c r="F1364" s="30">
        <v>0</v>
      </c>
      <c r="G1364" s="30">
        <v>1</v>
      </c>
      <c r="H1364" s="30">
        <v>123</v>
      </c>
      <c r="I1364" s="30">
        <v>0</v>
      </c>
      <c r="J1364" s="30">
        <v>0</v>
      </c>
      <c r="K1364" s="30">
        <v>0</v>
      </c>
      <c r="L1364" s="30">
        <v>0</v>
      </c>
      <c r="M1364" s="30" t="s">
        <v>21</v>
      </c>
      <c r="N1364">
        <v>45</v>
      </c>
      <c r="O1364" t="s">
        <v>17</v>
      </c>
      <c r="P1364">
        <v>1363</v>
      </c>
      <c r="R1364" s="30"/>
      <c r="S1364" s="30"/>
      <c r="U1364" s="30"/>
      <c r="V1364" s="30"/>
      <c r="X1364" s="30"/>
      <c r="Y1364" s="30"/>
    </row>
    <row r="1365" spans="1:25">
      <c r="A1365" s="10">
        <v>31</v>
      </c>
      <c r="B1365" s="37">
        <v>7</v>
      </c>
      <c r="C1365" s="5">
        <v>2016</v>
      </c>
      <c r="D1365" s="51">
        <v>42582</v>
      </c>
      <c r="E1365" s="30">
        <v>0</v>
      </c>
      <c r="F1365" s="117">
        <v>0</v>
      </c>
      <c r="G1365" s="117">
        <v>1</v>
      </c>
      <c r="H1365" s="117">
        <v>75</v>
      </c>
      <c r="I1365" s="117">
        <v>0</v>
      </c>
      <c r="J1365" s="117">
        <v>0</v>
      </c>
      <c r="K1365" s="117">
        <v>0</v>
      </c>
      <c r="L1365" s="117">
        <v>0</v>
      </c>
      <c r="M1365" s="30" t="s">
        <v>21</v>
      </c>
      <c r="N1365">
        <v>45</v>
      </c>
      <c r="O1365" t="s">
        <v>17</v>
      </c>
      <c r="P1365">
        <v>1364</v>
      </c>
      <c r="R1365" s="30"/>
      <c r="S1365" s="30"/>
      <c r="U1365" s="30"/>
      <c r="V1365" s="30"/>
      <c r="X1365" s="30"/>
      <c r="Y1365" s="30"/>
    </row>
    <row r="1366" spans="1:25">
      <c r="A1366" s="10">
        <v>9</v>
      </c>
      <c r="B1366" s="37">
        <v>8</v>
      </c>
      <c r="C1366" s="5">
        <v>2016</v>
      </c>
      <c r="D1366" s="51">
        <v>42591</v>
      </c>
      <c r="E1366" s="30">
        <v>1</v>
      </c>
      <c r="F1366" s="30">
        <v>0</v>
      </c>
      <c r="G1366" s="30">
        <v>0</v>
      </c>
      <c r="H1366" s="30">
        <v>102</v>
      </c>
      <c r="I1366" s="30">
        <v>0</v>
      </c>
      <c r="J1366" s="30">
        <v>0</v>
      </c>
      <c r="K1366" s="30">
        <v>0</v>
      </c>
      <c r="L1366" s="30">
        <v>0</v>
      </c>
      <c r="M1366" s="30" t="s">
        <v>21</v>
      </c>
      <c r="N1366">
        <v>45</v>
      </c>
      <c r="O1366" t="s">
        <v>17</v>
      </c>
      <c r="P1366">
        <v>1365</v>
      </c>
      <c r="R1366" s="30"/>
      <c r="S1366" s="30"/>
      <c r="U1366" s="30"/>
      <c r="V1366" s="30"/>
      <c r="X1366" s="30"/>
      <c r="Y1366" s="30"/>
    </row>
    <row r="1367" spans="1:25">
      <c r="A1367" s="10">
        <v>20</v>
      </c>
      <c r="B1367" s="37">
        <v>8</v>
      </c>
      <c r="C1367" s="5">
        <v>2016</v>
      </c>
      <c r="D1367" s="51">
        <v>42602</v>
      </c>
      <c r="E1367" s="30">
        <v>0</v>
      </c>
      <c r="F1367" s="30">
        <v>0</v>
      </c>
      <c r="G1367" s="30">
        <v>0</v>
      </c>
      <c r="H1367" s="30">
        <v>28</v>
      </c>
      <c r="I1367" s="30">
        <v>0</v>
      </c>
      <c r="J1367" s="30">
        <v>0</v>
      </c>
      <c r="K1367" s="30">
        <v>0</v>
      </c>
      <c r="L1367" s="30">
        <v>0</v>
      </c>
      <c r="M1367" s="30" t="s">
        <v>21</v>
      </c>
      <c r="N1367">
        <v>45</v>
      </c>
      <c r="O1367" t="s">
        <v>17</v>
      </c>
      <c r="P1367">
        <v>1366</v>
      </c>
      <c r="R1367" s="30"/>
      <c r="S1367" s="30"/>
      <c r="U1367" s="30"/>
      <c r="V1367" s="30"/>
      <c r="X1367" s="30"/>
      <c r="Y1367" s="30"/>
    </row>
    <row r="1368" spans="1:25">
      <c r="A1368" s="10">
        <v>30</v>
      </c>
      <c r="B1368" s="37">
        <v>8</v>
      </c>
      <c r="C1368" s="5">
        <v>2016</v>
      </c>
      <c r="D1368" s="51">
        <v>42612</v>
      </c>
      <c r="E1368" s="30">
        <v>0</v>
      </c>
      <c r="F1368" s="117">
        <v>0</v>
      </c>
      <c r="G1368" s="117">
        <v>1</v>
      </c>
      <c r="H1368" s="117">
        <v>22</v>
      </c>
      <c r="I1368" s="117">
        <v>0</v>
      </c>
      <c r="J1368" s="117">
        <v>0</v>
      </c>
      <c r="K1368" s="117">
        <v>0</v>
      </c>
      <c r="L1368" s="117">
        <v>0</v>
      </c>
      <c r="M1368" s="30" t="s">
        <v>21</v>
      </c>
      <c r="N1368">
        <v>45</v>
      </c>
      <c r="O1368" t="s">
        <v>17</v>
      </c>
      <c r="P1368">
        <v>1367</v>
      </c>
      <c r="R1368" s="30"/>
      <c r="S1368" s="30"/>
      <c r="U1368" s="30"/>
      <c r="V1368" s="30"/>
      <c r="X1368" s="30"/>
      <c r="Y1368" s="30"/>
    </row>
    <row r="1369" spans="1:25">
      <c r="A1369" s="10">
        <v>12</v>
      </c>
      <c r="B1369" s="37">
        <v>9</v>
      </c>
      <c r="C1369" s="5">
        <v>2016</v>
      </c>
      <c r="D1369" s="51">
        <v>42625</v>
      </c>
      <c r="E1369" s="30">
        <v>0</v>
      </c>
      <c r="F1369" s="117">
        <v>0</v>
      </c>
      <c r="G1369" s="117">
        <v>2</v>
      </c>
      <c r="H1369" s="117">
        <v>17</v>
      </c>
      <c r="I1369" s="117">
        <v>0</v>
      </c>
      <c r="J1369" s="117">
        <v>0</v>
      </c>
      <c r="K1369" s="117">
        <v>0</v>
      </c>
      <c r="L1369" s="117">
        <v>0</v>
      </c>
      <c r="M1369" s="30" t="s">
        <v>21</v>
      </c>
      <c r="N1369">
        <v>45</v>
      </c>
      <c r="O1369" t="s">
        <v>17</v>
      </c>
      <c r="P1369">
        <v>1368</v>
      </c>
      <c r="R1369" s="30"/>
      <c r="S1369" s="30"/>
      <c r="U1369" s="30"/>
      <c r="V1369" s="30"/>
      <c r="X1369" s="30"/>
      <c r="Y1369" s="30"/>
    </row>
    <row r="1370" spans="1:25">
      <c r="A1370" s="10">
        <v>21</v>
      </c>
      <c r="B1370" s="37">
        <v>9</v>
      </c>
      <c r="C1370" s="5">
        <v>2016</v>
      </c>
      <c r="D1370" s="51">
        <v>42634</v>
      </c>
      <c r="E1370" s="30">
        <v>0</v>
      </c>
      <c r="F1370" s="117">
        <v>0</v>
      </c>
      <c r="G1370" s="117">
        <v>0</v>
      </c>
      <c r="H1370" s="117">
        <v>6</v>
      </c>
      <c r="I1370" s="117">
        <v>0</v>
      </c>
      <c r="J1370" s="117">
        <v>0</v>
      </c>
      <c r="K1370" s="117">
        <v>0</v>
      </c>
      <c r="L1370" s="117">
        <v>0</v>
      </c>
      <c r="M1370" s="30" t="s">
        <v>21</v>
      </c>
      <c r="N1370">
        <v>45</v>
      </c>
      <c r="O1370" t="s">
        <v>17</v>
      </c>
      <c r="P1370">
        <v>1369</v>
      </c>
      <c r="R1370" s="30"/>
      <c r="S1370" s="30"/>
      <c r="U1370" s="30"/>
      <c r="V1370" s="30"/>
      <c r="X1370" s="30"/>
      <c r="Y1370" s="30"/>
    </row>
    <row r="1371" spans="1:25">
      <c r="A1371" s="10">
        <v>1</v>
      </c>
      <c r="B1371" s="37">
        <v>10</v>
      </c>
      <c r="C1371" s="5">
        <v>2016</v>
      </c>
      <c r="D1371" s="51">
        <v>42644</v>
      </c>
      <c r="E1371" s="30">
        <v>0</v>
      </c>
      <c r="F1371" s="117">
        <v>0</v>
      </c>
      <c r="G1371" s="117">
        <v>0</v>
      </c>
      <c r="H1371" s="117">
        <v>7</v>
      </c>
      <c r="I1371" s="117">
        <v>0</v>
      </c>
      <c r="J1371" s="117">
        <v>0</v>
      </c>
      <c r="K1371" s="117">
        <v>0</v>
      </c>
      <c r="L1371" s="117">
        <v>0</v>
      </c>
      <c r="M1371" s="30" t="s">
        <v>21</v>
      </c>
      <c r="N1371">
        <v>45</v>
      </c>
      <c r="O1371" t="s">
        <v>17</v>
      </c>
      <c r="P1371">
        <v>1370</v>
      </c>
      <c r="R1371" s="30"/>
      <c r="S1371" s="30"/>
      <c r="U1371" s="30"/>
      <c r="V1371" s="30"/>
      <c r="X1371" s="30"/>
      <c r="Y1371" s="30"/>
    </row>
    <row r="1372" spans="1:25">
      <c r="A1372" s="10">
        <v>10</v>
      </c>
      <c r="B1372" s="37">
        <v>10</v>
      </c>
      <c r="C1372" s="5">
        <v>2016</v>
      </c>
      <c r="D1372" s="51">
        <v>42653</v>
      </c>
      <c r="E1372" s="30">
        <v>0</v>
      </c>
      <c r="F1372" s="117">
        <v>0</v>
      </c>
      <c r="G1372" s="117">
        <v>0</v>
      </c>
      <c r="H1372" s="117">
        <v>2</v>
      </c>
      <c r="I1372" s="117">
        <v>0</v>
      </c>
      <c r="J1372" s="117">
        <v>0</v>
      </c>
      <c r="K1372" s="117">
        <v>0</v>
      </c>
      <c r="L1372" s="117">
        <v>0</v>
      </c>
      <c r="M1372" s="30" t="s">
        <v>21</v>
      </c>
      <c r="N1372">
        <v>45</v>
      </c>
      <c r="O1372" t="s">
        <v>17</v>
      </c>
      <c r="P1372">
        <v>1371</v>
      </c>
      <c r="R1372" s="30"/>
      <c r="S1372" s="30"/>
      <c r="U1372" s="30"/>
      <c r="V1372" s="30"/>
      <c r="X1372" s="30"/>
      <c r="Y1372" s="30"/>
    </row>
    <row r="1373" spans="1:25">
      <c r="A1373" s="10">
        <v>19</v>
      </c>
      <c r="B1373" s="37">
        <v>10</v>
      </c>
      <c r="C1373" s="5">
        <v>2016</v>
      </c>
      <c r="D1373" s="51">
        <v>42662</v>
      </c>
      <c r="E1373" s="30">
        <v>0</v>
      </c>
      <c r="F1373" s="30">
        <v>0</v>
      </c>
      <c r="G1373" s="30">
        <v>0</v>
      </c>
      <c r="H1373" s="30">
        <v>1</v>
      </c>
      <c r="I1373" s="30">
        <v>0</v>
      </c>
      <c r="J1373" s="30">
        <v>0</v>
      </c>
      <c r="K1373" s="30">
        <v>0</v>
      </c>
      <c r="L1373" s="30">
        <v>0</v>
      </c>
      <c r="M1373" s="30" t="s">
        <v>21</v>
      </c>
      <c r="N1373">
        <v>45</v>
      </c>
      <c r="O1373" t="s">
        <v>17</v>
      </c>
      <c r="P1373">
        <v>1372</v>
      </c>
      <c r="R1373" s="30"/>
      <c r="S1373" s="30"/>
      <c r="U1373" s="30"/>
      <c r="V1373" s="30"/>
      <c r="X1373" s="30"/>
      <c r="Y1373" s="30"/>
    </row>
    <row r="1374" spans="1:25">
      <c r="A1374" s="10">
        <v>31</v>
      </c>
      <c r="B1374" s="37">
        <v>10</v>
      </c>
      <c r="C1374" s="5">
        <v>2016</v>
      </c>
      <c r="D1374" s="51">
        <v>42674</v>
      </c>
      <c r="E1374" s="30">
        <v>0</v>
      </c>
      <c r="F1374" s="30">
        <v>0</v>
      </c>
      <c r="G1374" s="30">
        <v>0</v>
      </c>
      <c r="H1374" s="30">
        <v>0</v>
      </c>
      <c r="I1374" s="30">
        <v>0</v>
      </c>
      <c r="J1374" s="30">
        <v>0</v>
      </c>
      <c r="K1374" s="30">
        <v>0</v>
      </c>
      <c r="L1374" s="30">
        <v>0</v>
      </c>
      <c r="M1374" s="30" t="s">
        <v>21</v>
      </c>
      <c r="N1374">
        <v>45</v>
      </c>
      <c r="O1374" t="s">
        <v>17</v>
      </c>
      <c r="P1374">
        <v>1373</v>
      </c>
      <c r="R1374" s="30"/>
      <c r="S1374" s="30"/>
      <c r="U1374" s="30"/>
      <c r="V1374" s="30"/>
      <c r="X1374" s="30"/>
      <c r="Y1374" s="30"/>
    </row>
    <row r="1375" spans="1:25">
      <c r="A1375" s="10">
        <v>12</v>
      </c>
      <c r="B1375" s="37">
        <v>11</v>
      </c>
      <c r="C1375" s="5">
        <v>2016</v>
      </c>
      <c r="D1375" s="51">
        <v>42686</v>
      </c>
      <c r="E1375" s="30">
        <v>0</v>
      </c>
      <c r="F1375" s="30">
        <v>0</v>
      </c>
      <c r="G1375" s="30">
        <v>0</v>
      </c>
      <c r="H1375" s="30">
        <v>1</v>
      </c>
      <c r="I1375" s="30">
        <v>0</v>
      </c>
      <c r="J1375" s="30">
        <v>0</v>
      </c>
      <c r="K1375" s="30">
        <v>0</v>
      </c>
      <c r="L1375" s="30">
        <v>0</v>
      </c>
      <c r="M1375" s="30" t="s">
        <v>21</v>
      </c>
      <c r="N1375">
        <v>45</v>
      </c>
      <c r="O1375" t="s">
        <v>17</v>
      </c>
      <c r="P1375">
        <v>1374</v>
      </c>
      <c r="R1375" s="30"/>
      <c r="S1375" s="30"/>
      <c r="U1375" s="30"/>
      <c r="V1375" s="30"/>
      <c r="X1375" s="30"/>
      <c r="Y1375" s="30"/>
    </row>
    <row r="1376" spans="1:25">
      <c r="A1376" s="10">
        <v>21</v>
      </c>
      <c r="B1376" s="37">
        <v>11</v>
      </c>
      <c r="C1376" s="5">
        <v>2016</v>
      </c>
      <c r="D1376" s="51">
        <v>42695</v>
      </c>
      <c r="E1376" s="30">
        <v>0</v>
      </c>
      <c r="F1376" s="30">
        <v>0</v>
      </c>
      <c r="G1376" s="30">
        <v>0</v>
      </c>
      <c r="H1376" s="30">
        <v>0</v>
      </c>
      <c r="I1376" s="30">
        <v>0</v>
      </c>
      <c r="J1376" s="30">
        <v>0</v>
      </c>
      <c r="K1376" s="30">
        <v>0</v>
      </c>
      <c r="L1376" s="30">
        <v>0</v>
      </c>
      <c r="M1376" s="30" t="s">
        <v>21</v>
      </c>
      <c r="N1376">
        <v>45</v>
      </c>
      <c r="O1376" t="s">
        <v>17</v>
      </c>
      <c r="P1376">
        <v>1375</v>
      </c>
      <c r="R1376" s="30"/>
      <c r="S1376" s="30"/>
      <c r="U1376" s="30"/>
      <c r="V1376" s="30"/>
      <c r="X1376" s="30"/>
      <c r="Y1376" s="30"/>
    </row>
    <row r="1377" spans="1:25">
      <c r="A1377" s="10">
        <v>29</v>
      </c>
      <c r="B1377" s="37">
        <v>11</v>
      </c>
      <c r="C1377" s="5">
        <v>2016</v>
      </c>
      <c r="D1377" s="51">
        <v>42703</v>
      </c>
      <c r="E1377" s="30">
        <v>1</v>
      </c>
      <c r="F1377" s="30">
        <v>1</v>
      </c>
      <c r="G1377" s="30">
        <v>0</v>
      </c>
      <c r="H1377" s="30">
        <v>0</v>
      </c>
      <c r="I1377" s="30">
        <v>0</v>
      </c>
      <c r="J1377" s="30">
        <v>0</v>
      </c>
      <c r="K1377" s="30">
        <v>0</v>
      </c>
      <c r="L1377" s="30">
        <v>0</v>
      </c>
      <c r="M1377" s="30" t="s">
        <v>21</v>
      </c>
      <c r="N1377">
        <v>45</v>
      </c>
      <c r="O1377" t="s">
        <v>17</v>
      </c>
      <c r="P1377">
        <v>1376</v>
      </c>
      <c r="R1377" s="30"/>
      <c r="S1377" s="30"/>
      <c r="U1377" s="30"/>
      <c r="V1377" s="30"/>
      <c r="X1377" s="30"/>
      <c r="Y1377" s="30"/>
    </row>
    <row r="1378" spans="1:25">
      <c r="A1378" s="10">
        <v>25</v>
      </c>
      <c r="B1378" s="37">
        <v>3</v>
      </c>
      <c r="C1378" s="5">
        <v>2017</v>
      </c>
      <c r="D1378" s="59">
        <v>42819</v>
      </c>
      <c r="E1378" s="30">
        <v>1</v>
      </c>
      <c r="F1378" s="30">
        <v>0</v>
      </c>
      <c r="G1378" s="30">
        <v>0</v>
      </c>
      <c r="H1378" s="30">
        <v>1</v>
      </c>
      <c r="I1378" s="30">
        <v>0</v>
      </c>
      <c r="J1378" s="30">
        <v>0</v>
      </c>
      <c r="K1378" s="30">
        <v>0</v>
      </c>
      <c r="L1378" s="30">
        <v>0</v>
      </c>
      <c r="M1378" s="30" t="s">
        <v>21</v>
      </c>
      <c r="N1378">
        <v>45</v>
      </c>
      <c r="O1378" t="s">
        <v>17</v>
      </c>
      <c r="P1378">
        <v>1377</v>
      </c>
      <c r="R1378" s="30"/>
      <c r="S1378" s="30"/>
      <c r="U1378" s="30"/>
      <c r="V1378" s="30"/>
      <c r="X1378" s="30"/>
      <c r="Y1378" s="30"/>
    </row>
    <row r="1379" spans="1:25">
      <c r="A1379" s="10">
        <v>4</v>
      </c>
      <c r="B1379" s="37">
        <v>4</v>
      </c>
      <c r="C1379" s="5">
        <v>2017</v>
      </c>
      <c r="D1379" s="59">
        <v>42829</v>
      </c>
      <c r="E1379" s="30">
        <v>0</v>
      </c>
      <c r="F1379" s="30">
        <v>0</v>
      </c>
      <c r="G1379" s="30">
        <v>0</v>
      </c>
      <c r="H1379" s="30">
        <v>1</v>
      </c>
      <c r="I1379" s="30">
        <v>0</v>
      </c>
      <c r="J1379" s="30">
        <v>0</v>
      </c>
      <c r="K1379" s="30">
        <v>0</v>
      </c>
      <c r="L1379" s="30">
        <v>0</v>
      </c>
      <c r="M1379" s="30" t="s">
        <v>21</v>
      </c>
      <c r="N1379">
        <v>45</v>
      </c>
      <c r="O1379" t="s">
        <v>17</v>
      </c>
      <c r="P1379">
        <v>1378</v>
      </c>
      <c r="R1379" s="30"/>
      <c r="S1379" s="30"/>
      <c r="U1379" s="30"/>
      <c r="V1379" s="30"/>
      <c r="X1379" s="30"/>
      <c r="Y1379" s="30"/>
    </row>
    <row r="1380" spans="1:25">
      <c r="A1380" s="10">
        <v>15</v>
      </c>
      <c r="B1380" s="37">
        <v>4</v>
      </c>
      <c r="C1380" s="5">
        <v>2017</v>
      </c>
      <c r="D1380" s="59">
        <v>42840</v>
      </c>
      <c r="E1380" s="109" t="s">
        <v>18</v>
      </c>
      <c r="F1380" s="109" t="s">
        <v>18</v>
      </c>
      <c r="G1380" s="109" t="s">
        <v>18</v>
      </c>
      <c r="H1380" s="109" t="s">
        <v>18</v>
      </c>
      <c r="I1380" s="109" t="s">
        <v>18</v>
      </c>
      <c r="J1380" s="109" t="s">
        <v>18</v>
      </c>
      <c r="K1380" s="109" t="s">
        <v>18</v>
      </c>
      <c r="L1380" s="109" t="s">
        <v>18</v>
      </c>
      <c r="M1380" s="30" t="s">
        <v>21</v>
      </c>
      <c r="N1380">
        <v>45</v>
      </c>
      <c r="O1380" t="s">
        <v>17</v>
      </c>
      <c r="P1380">
        <v>1379</v>
      </c>
      <c r="R1380" s="30"/>
      <c r="S1380" s="30"/>
      <c r="U1380" s="30"/>
      <c r="V1380" s="30"/>
      <c r="X1380" s="30"/>
      <c r="Y1380" s="30"/>
    </row>
    <row r="1381" spans="1:25">
      <c r="A1381" s="10">
        <v>20</v>
      </c>
      <c r="B1381" s="37">
        <v>4</v>
      </c>
      <c r="C1381" s="5">
        <v>2017</v>
      </c>
      <c r="D1381" s="59">
        <v>42845</v>
      </c>
      <c r="E1381" s="109" t="s">
        <v>18</v>
      </c>
      <c r="F1381" s="109" t="s">
        <v>18</v>
      </c>
      <c r="G1381" s="109" t="s">
        <v>18</v>
      </c>
      <c r="H1381" s="109" t="s">
        <v>18</v>
      </c>
      <c r="I1381" s="109" t="s">
        <v>18</v>
      </c>
      <c r="J1381" s="109" t="s">
        <v>18</v>
      </c>
      <c r="K1381" s="109" t="s">
        <v>18</v>
      </c>
      <c r="L1381" s="109" t="s">
        <v>18</v>
      </c>
      <c r="M1381" s="30" t="s">
        <v>21</v>
      </c>
      <c r="N1381">
        <v>45</v>
      </c>
      <c r="O1381" t="s">
        <v>17</v>
      </c>
      <c r="P1381">
        <v>1380</v>
      </c>
      <c r="R1381" s="30"/>
      <c r="S1381" s="30"/>
      <c r="U1381" s="30"/>
      <c r="V1381" s="30"/>
      <c r="X1381" s="30"/>
      <c r="Y1381" s="30"/>
    </row>
    <row r="1382" spans="1:25">
      <c r="A1382" s="10">
        <v>25</v>
      </c>
      <c r="B1382" s="37">
        <v>4</v>
      </c>
      <c r="C1382" s="5">
        <v>2017</v>
      </c>
      <c r="D1382" s="59">
        <v>42850</v>
      </c>
      <c r="E1382" s="30">
        <v>1</v>
      </c>
      <c r="F1382" s="30">
        <v>0</v>
      </c>
      <c r="G1382" s="30">
        <v>0</v>
      </c>
      <c r="H1382" s="30">
        <v>1</v>
      </c>
      <c r="I1382" s="30">
        <v>0</v>
      </c>
      <c r="J1382" s="30">
        <v>0</v>
      </c>
      <c r="K1382" s="30">
        <v>0</v>
      </c>
      <c r="L1382" s="30">
        <v>0</v>
      </c>
      <c r="M1382" s="30" t="s">
        <v>21</v>
      </c>
      <c r="N1382">
        <v>45</v>
      </c>
      <c r="O1382" t="s">
        <v>17</v>
      </c>
      <c r="P1382">
        <v>1381</v>
      </c>
      <c r="R1382" s="30"/>
      <c r="S1382" s="30"/>
      <c r="U1382" s="30"/>
      <c r="V1382" s="30"/>
      <c r="X1382" s="30"/>
      <c r="Y1382" s="30"/>
    </row>
    <row r="1383" spans="1:25">
      <c r="A1383" s="10">
        <v>29</v>
      </c>
      <c r="B1383" s="37">
        <v>4</v>
      </c>
      <c r="C1383" s="5">
        <v>2017</v>
      </c>
      <c r="D1383" s="59">
        <v>42854</v>
      </c>
      <c r="E1383" s="109" t="s">
        <v>18</v>
      </c>
      <c r="F1383" s="109" t="s">
        <v>18</v>
      </c>
      <c r="G1383" s="109" t="s">
        <v>18</v>
      </c>
      <c r="H1383" s="109" t="s">
        <v>18</v>
      </c>
      <c r="I1383" s="109" t="s">
        <v>18</v>
      </c>
      <c r="J1383" s="109" t="s">
        <v>18</v>
      </c>
      <c r="K1383" s="109" t="s">
        <v>18</v>
      </c>
      <c r="L1383" s="109" t="s">
        <v>18</v>
      </c>
      <c r="M1383" s="30" t="s">
        <v>21</v>
      </c>
      <c r="N1383">
        <v>45</v>
      </c>
      <c r="O1383" t="s">
        <v>17</v>
      </c>
      <c r="P1383">
        <v>1382</v>
      </c>
      <c r="R1383" s="30"/>
      <c r="S1383" s="30"/>
      <c r="U1383" s="30"/>
      <c r="V1383" s="30"/>
      <c r="X1383" s="30"/>
      <c r="Y1383" s="30"/>
    </row>
    <row r="1384" spans="1:25">
      <c r="A1384" s="10">
        <v>10</v>
      </c>
      <c r="B1384" s="37">
        <v>5</v>
      </c>
      <c r="C1384" s="5">
        <v>2017</v>
      </c>
      <c r="D1384" s="59">
        <v>42865</v>
      </c>
      <c r="E1384" s="109" t="s">
        <v>18</v>
      </c>
      <c r="F1384" s="109" t="s">
        <v>18</v>
      </c>
      <c r="G1384" s="109" t="s">
        <v>18</v>
      </c>
      <c r="H1384" s="109" t="s">
        <v>18</v>
      </c>
      <c r="I1384" s="109" t="s">
        <v>18</v>
      </c>
      <c r="J1384" s="109" t="s">
        <v>18</v>
      </c>
      <c r="K1384" s="109" t="s">
        <v>18</v>
      </c>
      <c r="L1384" s="109" t="s">
        <v>18</v>
      </c>
      <c r="M1384" s="30" t="s">
        <v>21</v>
      </c>
      <c r="N1384">
        <v>45</v>
      </c>
      <c r="O1384" t="s">
        <v>17</v>
      </c>
      <c r="P1384">
        <v>1383</v>
      </c>
      <c r="R1384" s="30"/>
      <c r="S1384" s="30"/>
      <c r="U1384" s="30"/>
      <c r="V1384" s="30"/>
      <c r="X1384" s="30"/>
      <c r="Y1384" s="30"/>
    </row>
    <row r="1385" spans="1:25">
      <c r="A1385" s="10">
        <v>15</v>
      </c>
      <c r="B1385" s="37">
        <v>5</v>
      </c>
      <c r="C1385" s="5">
        <v>2017</v>
      </c>
      <c r="D1385" s="59">
        <v>42870</v>
      </c>
      <c r="E1385" s="30">
        <v>0</v>
      </c>
      <c r="F1385" s="30">
        <v>1</v>
      </c>
      <c r="G1385" s="30">
        <v>3</v>
      </c>
      <c r="H1385" s="30">
        <v>1</v>
      </c>
      <c r="I1385" s="30">
        <v>0</v>
      </c>
      <c r="J1385" s="30">
        <v>0</v>
      </c>
      <c r="K1385" s="30">
        <v>0</v>
      </c>
      <c r="L1385" s="30">
        <v>2</v>
      </c>
      <c r="M1385" s="30" t="s">
        <v>21</v>
      </c>
      <c r="N1385">
        <v>45</v>
      </c>
      <c r="O1385" t="s">
        <v>17</v>
      </c>
      <c r="P1385">
        <v>1384</v>
      </c>
      <c r="R1385" s="30"/>
      <c r="S1385" s="30"/>
      <c r="U1385" s="30"/>
      <c r="V1385" s="30"/>
      <c r="X1385" s="30"/>
      <c r="Y1385" s="30"/>
    </row>
    <row r="1386" spans="1:25">
      <c r="A1386" s="10">
        <v>20</v>
      </c>
      <c r="B1386" s="37">
        <v>5</v>
      </c>
      <c r="C1386" s="5">
        <v>2017</v>
      </c>
      <c r="D1386" s="59">
        <v>42875</v>
      </c>
      <c r="E1386" s="30">
        <v>1</v>
      </c>
      <c r="F1386" s="30">
        <v>0</v>
      </c>
      <c r="G1386" s="30">
        <v>0</v>
      </c>
      <c r="H1386" s="30">
        <v>0</v>
      </c>
      <c r="I1386" s="30">
        <v>0</v>
      </c>
      <c r="J1386" s="30">
        <v>0</v>
      </c>
      <c r="K1386" s="30">
        <v>0</v>
      </c>
      <c r="L1386" s="30">
        <v>8</v>
      </c>
      <c r="M1386" s="30" t="s">
        <v>21</v>
      </c>
      <c r="N1386">
        <v>45</v>
      </c>
      <c r="O1386" t="s">
        <v>17</v>
      </c>
      <c r="P1386">
        <v>1385</v>
      </c>
      <c r="R1386" s="30"/>
      <c r="S1386" s="30"/>
      <c r="U1386" s="30"/>
      <c r="V1386" s="30"/>
      <c r="X1386" s="30"/>
      <c r="Y1386" s="30"/>
    </row>
    <row r="1387" spans="1:25">
      <c r="A1387" s="10">
        <v>25</v>
      </c>
      <c r="B1387" s="37">
        <v>5</v>
      </c>
      <c r="C1387" s="5">
        <v>2017</v>
      </c>
      <c r="D1387" s="59">
        <v>42880</v>
      </c>
      <c r="E1387" s="30">
        <v>2</v>
      </c>
      <c r="F1387" s="30">
        <v>0</v>
      </c>
      <c r="G1387" s="30">
        <v>1</v>
      </c>
      <c r="H1387" s="30">
        <v>0</v>
      </c>
      <c r="I1387" s="30">
        <v>0</v>
      </c>
      <c r="J1387" s="30">
        <v>0</v>
      </c>
      <c r="K1387" s="30">
        <v>0</v>
      </c>
      <c r="L1387" s="30">
        <v>160</v>
      </c>
      <c r="M1387" s="30" t="s">
        <v>21</v>
      </c>
      <c r="N1387">
        <v>45</v>
      </c>
      <c r="O1387" t="s">
        <v>17</v>
      </c>
      <c r="P1387">
        <v>1386</v>
      </c>
      <c r="R1387" s="30"/>
      <c r="S1387" s="30"/>
      <c r="U1387" s="30"/>
      <c r="V1387" s="30"/>
      <c r="X1387" s="30"/>
      <c r="Y1387" s="30"/>
    </row>
    <row r="1388" spans="1:25">
      <c r="A1388" s="10">
        <v>30</v>
      </c>
      <c r="B1388" s="37">
        <v>5</v>
      </c>
      <c r="C1388" s="5">
        <v>2017</v>
      </c>
      <c r="D1388" s="59">
        <v>42885</v>
      </c>
      <c r="E1388" s="30">
        <v>5</v>
      </c>
      <c r="F1388" s="30">
        <v>0</v>
      </c>
      <c r="G1388" s="30">
        <v>12</v>
      </c>
      <c r="H1388" s="30">
        <v>0</v>
      </c>
      <c r="I1388" s="30">
        <v>0</v>
      </c>
      <c r="J1388" s="30">
        <v>0</v>
      </c>
      <c r="K1388" s="30">
        <v>1</v>
      </c>
      <c r="L1388" s="30">
        <v>120</v>
      </c>
      <c r="M1388" s="30" t="s">
        <v>21</v>
      </c>
      <c r="N1388">
        <v>45</v>
      </c>
      <c r="O1388" t="s">
        <v>17</v>
      </c>
      <c r="P1388">
        <v>1387</v>
      </c>
      <c r="R1388" s="30"/>
      <c r="S1388" s="30"/>
      <c r="U1388" s="30"/>
      <c r="V1388" s="30"/>
      <c r="X1388" s="30"/>
      <c r="Y1388" s="30"/>
    </row>
    <row r="1389" spans="1:25">
      <c r="A1389" s="10">
        <v>5</v>
      </c>
      <c r="B1389" s="37">
        <v>6</v>
      </c>
      <c r="C1389" s="5">
        <v>2017</v>
      </c>
      <c r="D1389" s="59">
        <v>42891</v>
      </c>
      <c r="E1389" s="30">
        <v>7</v>
      </c>
      <c r="F1389" s="30">
        <v>0</v>
      </c>
      <c r="G1389" s="30">
        <v>14</v>
      </c>
      <c r="H1389" s="30">
        <v>0</v>
      </c>
      <c r="I1389" s="30">
        <v>0</v>
      </c>
      <c r="J1389" s="30">
        <v>2</v>
      </c>
      <c r="K1389" s="30">
        <v>12</v>
      </c>
      <c r="L1389" s="30">
        <v>24</v>
      </c>
      <c r="M1389" s="30" t="s">
        <v>21</v>
      </c>
      <c r="N1389">
        <v>45</v>
      </c>
      <c r="O1389" t="s">
        <v>17</v>
      </c>
      <c r="P1389">
        <v>1388</v>
      </c>
      <c r="R1389" s="30"/>
      <c r="S1389" s="30"/>
      <c r="U1389" s="30"/>
      <c r="V1389" s="30"/>
      <c r="X1389" s="30"/>
      <c r="Y1389" s="30"/>
    </row>
    <row r="1390" spans="1:25">
      <c r="A1390" s="10">
        <v>10</v>
      </c>
      <c r="B1390" s="37">
        <v>6</v>
      </c>
      <c r="C1390" s="5">
        <v>2017</v>
      </c>
      <c r="D1390" s="59">
        <v>42896</v>
      </c>
      <c r="E1390" s="30">
        <v>3</v>
      </c>
      <c r="F1390" s="30">
        <v>0</v>
      </c>
      <c r="G1390" s="30">
        <v>5</v>
      </c>
      <c r="H1390" s="30">
        <v>0</v>
      </c>
      <c r="I1390" s="30">
        <v>1</v>
      </c>
      <c r="J1390" s="30">
        <v>0</v>
      </c>
      <c r="K1390" s="30">
        <v>1</v>
      </c>
      <c r="L1390" s="30">
        <v>1</v>
      </c>
      <c r="M1390" s="30" t="s">
        <v>21</v>
      </c>
      <c r="N1390">
        <v>45</v>
      </c>
      <c r="O1390" t="s">
        <v>17</v>
      </c>
      <c r="P1390">
        <v>1389</v>
      </c>
      <c r="R1390" s="30"/>
      <c r="S1390" s="30"/>
      <c r="U1390" s="30"/>
      <c r="V1390" s="30"/>
      <c r="X1390" s="30"/>
      <c r="Y1390" s="30"/>
    </row>
    <row r="1391" spans="1:25">
      <c r="A1391" s="10">
        <v>21</v>
      </c>
      <c r="B1391" s="37">
        <v>6</v>
      </c>
      <c r="C1391" s="5">
        <v>2017</v>
      </c>
      <c r="D1391" s="59">
        <v>42907</v>
      </c>
      <c r="E1391" s="30">
        <v>7</v>
      </c>
      <c r="F1391" s="30">
        <v>0</v>
      </c>
      <c r="G1391" s="30">
        <v>14</v>
      </c>
      <c r="H1391" s="30">
        <v>0</v>
      </c>
      <c r="I1391" s="30">
        <v>1</v>
      </c>
      <c r="J1391" s="30">
        <v>0</v>
      </c>
      <c r="K1391" s="30">
        <v>0</v>
      </c>
      <c r="L1391" s="30">
        <v>0</v>
      </c>
      <c r="M1391" s="30" t="s">
        <v>21</v>
      </c>
      <c r="N1391">
        <v>45</v>
      </c>
      <c r="O1391" t="s">
        <v>17</v>
      </c>
      <c r="P1391">
        <v>1390</v>
      </c>
      <c r="R1391" s="30"/>
      <c r="S1391" s="30"/>
      <c r="U1391" s="30"/>
      <c r="V1391" s="30"/>
      <c r="X1391" s="30"/>
      <c r="Y1391" s="30"/>
    </row>
    <row r="1392" spans="1:25">
      <c r="A1392" s="10">
        <v>29</v>
      </c>
      <c r="B1392" s="37">
        <v>6</v>
      </c>
      <c r="C1392" s="5">
        <v>2017</v>
      </c>
      <c r="D1392" s="59">
        <v>42915</v>
      </c>
      <c r="E1392" s="30">
        <v>1</v>
      </c>
      <c r="F1392" s="30">
        <v>0</v>
      </c>
      <c r="G1392" s="30">
        <v>6</v>
      </c>
      <c r="H1392" s="30">
        <v>108</v>
      </c>
      <c r="I1392" s="30">
        <v>450</v>
      </c>
      <c r="J1392" s="30">
        <v>60</v>
      </c>
      <c r="K1392" s="30">
        <v>0</v>
      </c>
      <c r="L1392" s="30">
        <v>30</v>
      </c>
      <c r="M1392" s="30" t="s">
        <v>21</v>
      </c>
      <c r="N1392">
        <v>45</v>
      </c>
      <c r="O1392" t="s">
        <v>17</v>
      </c>
      <c r="P1392">
        <v>1391</v>
      </c>
      <c r="R1392" s="30"/>
      <c r="S1392" s="30"/>
      <c r="U1392" s="30"/>
      <c r="V1392" s="30"/>
      <c r="X1392" s="30"/>
      <c r="Y1392" s="30"/>
    </row>
    <row r="1393" spans="1:25">
      <c r="A1393" s="10">
        <v>11</v>
      </c>
      <c r="B1393" s="37">
        <v>7</v>
      </c>
      <c r="C1393" s="5">
        <v>2017</v>
      </c>
      <c r="D1393" s="60">
        <v>42927</v>
      </c>
      <c r="E1393" s="30">
        <v>1</v>
      </c>
      <c r="F1393" s="117">
        <v>0</v>
      </c>
      <c r="G1393" s="117">
        <v>2</v>
      </c>
      <c r="H1393" s="117">
        <v>350</v>
      </c>
      <c r="I1393" s="117">
        <v>300</v>
      </c>
      <c r="J1393" s="117">
        <v>0</v>
      </c>
      <c r="K1393" s="117">
        <v>0</v>
      </c>
      <c r="L1393" s="117">
        <v>0</v>
      </c>
      <c r="M1393" s="30" t="s">
        <v>21</v>
      </c>
      <c r="N1393">
        <v>45</v>
      </c>
      <c r="O1393" t="s">
        <v>17</v>
      </c>
      <c r="P1393">
        <v>1392</v>
      </c>
      <c r="R1393" s="30"/>
      <c r="S1393" s="30"/>
      <c r="U1393" s="30"/>
      <c r="V1393" s="30"/>
      <c r="X1393" s="30"/>
      <c r="Y1393" s="30"/>
    </row>
    <row r="1394" spans="1:25">
      <c r="A1394" s="10">
        <v>20</v>
      </c>
      <c r="B1394" s="37">
        <v>7</v>
      </c>
      <c r="C1394" s="5">
        <v>2017</v>
      </c>
      <c r="D1394" s="60">
        <v>42936</v>
      </c>
      <c r="E1394" s="30">
        <v>1</v>
      </c>
      <c r="F1394" s="30">
        <v>0</v>
      </c>
      <c r="G1394" s="30">
        <v>3</v>
      </c>
      <c r="H1394" s="30">
        <v>432</v>
      </c>
      <c r="I1394" s="30">
        <v>60</v>
      </c>
      <c r="J1394" s="30">
        <v>0</v>
      </c>
      <c r="K1394" s="30">
        <v>0</v>
      </c>
      <c r="L1394" s="109" t="s">
        <v>18</v>
      </c>
      <c r="M1394" s="30" t="s">
        <v>21</v>
      </c>
      <c r="N1394">
        <v>45</v>
      </c>
      <c r="O1394" t="s">
        <v>17</v>
      </c>
      <c r="P1394">
        <v>1393</v>
      </c>
      <c r="R1394" s="30"/>
      <c r="S1394" s="30"/>
      <c r="U1394" s="30"/>
      <c r="V1394" s="30"/>
      <c r="X1394" s="30"/>
      <c r="Y1394" s="30"/>
    </row>
    <row r="1395" spans="1:25">
      <c r="A1395" s="10">
        <v>31</v>
      </c>
      <c r="B1395" s="37">
        <v>7</v>
      </c>
      <c r="C1395" s="5">
        <v>2017</v>
      </c>
      <c r="D1395" s="60">
        <v>42947</v>
      </c>
      <c r="E1395" s="109" t="s">
        <v>18</v>
      </c>
      <c r="F1395" s="109" t="s">
        <v>18</v>
      </c>
      <c r="G1395" s="109" t="s">
        <v>18</v>
      </c>
      <c r="H1395" s="109" t="s">
        <v>18</v>
      </c>
      <c r="I1395" s="109" t="s">
        <v>18</v>
      </c>
      <c r="J1395" s="109" t="s">
        <v>18</v>
      </c>
      <c r="K1395" s="109" t="s">
        <v>18</v>
      </c>
      <c r="L1395" s="109" t="s">
        <v>18</v>
      </c>
      <c r="M1395" s="30" t="s">
        <v>21</v>
      </c>
      <c r="N1395">
        <v>45</v>
      </c>
      <c r="O1395" t="s">
        <v>17</v>
      </c>
      <c r="P1395">
        <v>1394</v>
      </c>
      <c r="R1395" s="30"/>
      <c r="S1395" s="30"/>
      <c r="U1395" s="30"/>
      <c r="V1395" s="30"/>
      <c r="X1395" s="30"/>
      <c r="Y1395" s="30"/>
    </row>
    <row r="1396" spans="1:25">
      <c r="A1396" s="10">
        <v>12</v>
      </c>
      <c r="B1396" s="37">
        <v>8</v>
      </c>
      <c r="C1396" s="5">
        <v>2017</v>
      </c>
      <c r="D1396" s="60">
        <v>42959</v>
      </c>
      <c r="E1396" s="30">
        <v>1</v>
      </c>
      <c r="F1396" s="117">
        <v>0</v>
      </c>
      <c r="G1396" s="117">
        <v>0</v>
      </c>
      <c r="H1396" s="117">
        <v>58</v>
      </c>
      <c r="I1396" s="117">
        <v>1</v>
      </c>
      <c r="J1396" s="117">
        <v>0</v>
      </c>
      <c r="K1396" s="117">
        <v>0</v>
      </c>
      <c r="L1396" s="117">
        <v>0</v>
      </c>
      <c r="M1396" s="30" t="s">
        <v>21</v>
      </c>
      <c r="N1396">
        <v>45</v>
      </c>
      <c r="O1396" t="s">
        <v>17</v>
      </c>
      <c r="P1396">
        <v>1395</v>
      </c>
      <c r="R1396" s="30"/>
      <c r="S1396" s="30"/>
      <c r="U1396" s="30"/>
      <c r="V1396" s="30"/>
      <c r="X1396" s="30"/>
      <c r="Y1396" s="30"/>
    </row>
    <row r="1397" spans="1:25">
      <c r="A1397" s="10">
        <v>22</v>
      </c>
      <c r="B1397" s="37">
        <v>8</v>
      </c>
      <c r="C1397" s="5">
        <v>2017</v>
      </c>
      <c r="D1397" s="60">
        <v>42969</v>
      </c>
      <c r="E1397" s="30">
        <v>0</v>
      </c>
      <c r="F1397" s="30">
        <v>0</v>
      </c>
      <c r="G1397" s="30">
        <v>0</v>
      </c>
      <c r="H1397" s="30">
        <v>186</v>
      </c>
      <c r="I1397" s="30">
        <v>0</v>
      </c>
      <c r="J1397" s="30">
        <v>0</v>
      </c>
      <c r="K1397" s="30">
        <v>0</v>
      </c>
      <c r="L1397" s="30">
        <v>0</v>
      </c>
      <c r="M1397" s="30" t="s">
        <v>21</v>
      </c>
      <c r="N1397">
        <v>45</v>
      </c>
      <c r="O1397" t="s">
        <v>17</v>
      </c>
      <c r="P1397">
        <v>1396</v>
      </c>
      <c r="R1397" s="30"/>
      <c r="S1397" s="30"/>
      <c r="U1397" s="30"/>
      <c r="V1397" s="30"/>
      <c r="X1397" s="30"/>
      <c r="Y1397" s="30"/>
    </row>
    <row r="1398" spans="1:25">
      <c r="A1398" s="10">
        <v>2</v>
      </c>
      <c r="B1398" s="37">
        <v>9</v>
      </c>
      <c r="C1398" s="5">
        <v>2017</v>
      </c>
      <c r="D1398" s="60">
        <v>42980</v>
      </c>
      <c r="E1398" s="30">
        <v>0</v>
      </c>
      <c r="F1398" s="117">
        <v>0</v>
      </c>
      <c r="G1398" s="117">
        <v>0</v>
      </c>
      <c r="H1398" s="117">
        <v>51</v>
      </c>
      <c r="I1398" s="117">
        <v>0</v>
      </c>
      <c r="J1398" s="117">
        <v>0</v>
      </c>
      <c r="K1398" s="117">
        <v>0</v>
      </c>
      <c r="L1398" s="117">
        <v>0</v>
      </c>
      <c r="M1398" s="30" t="s">
        <v>21</v>
      </c>
      <c r="N1398">
        <v>45</v>
      </c>
      <c r="O1398" t="s">
        <v>17</v>
      </c>
      <c r="P1398">
        <v>1397</v>
      </c>
      <c r="R1398" s="30"/>
      <c r="S1398" s="30"/>
      <c r="U1398" s="30"/>
      <c r="V1398" s="30"/>
      <c r="X1398" s="30"/>
      <c r="Y1398" s="30"/>
    </row>
    <row r="1399" spans="1:25">
      <c r="A1399" s="10">
        <v>12</v>
      </c>
      <c r="B1399" s="37">
        <v>9</v>
      </c>
      <c r="C1399" s="5">
        <v>2017</v>
      </c>
      <c r="D1399" s="60">
        <v>42990</v>
      </c>
      <c r="E1399" s="30">
        <v>0</v>
      </c>
      <c r="F1399" s="30">
        <v>0</v>
      </c>
      <c r="G1399" s="30">
        <v>1</v>
      </c>
      <c r="H1399" s="30">
        <v>29</v>
      </c>
      <c r="I1399" s="30">
        <v>0</v>
      </c>
      <c r="J1399" s="30">
        <v>0</v>
      </c>
      <c r="K1399" s="30">
        <v>0</v>
      </c>
      <c r="L1399" s="30">
        <v>0</v>
      </c>
      <c r="M1399" s="30" t="s">
        <v>21</v>
      </c>
      <c r="N1399">
        <v>45</v>
      </c>
      <c r="O1399" t="s">
        <v>17</v>
      </c>
      <c r="P1399">
        <v>1398</v>
      </c>
      <c r="R1399" s="30"/>
      <c r="S1399" s="30"/>
      <c r="U1399" s="30"/>
      <c r="V1399" s="30"/>
      <c r="X1399" s="30"/>
      <c r="Y1399" s="30"/>
    </row>
    <row r="1400" spans="1:25">
      <c r="A1400" s="10">
        <v>20</v>
      </c>
      <c r="B1400" s="37">
        <v>9</v>
      </c>
      <c r="C1400" s="5">
        <v>2017</v>
      </c>
      <c r="D1400" s="60">
        <v>42998</v>
      </c>
      <c r="E1400" s="30">
        <v>0</v>
      </c>
      <c r="F1400" s="30">
        <v>0</v>
      </c>
      <c r="G1400" s="30">
        <v>0</v>
      </c>
      <c r="H1400" s="30">
        <v>3</v>
      </c>
      <c r="I1400" s="30">
        <v>0</v>
      </c>
      <c r="J1400" s="30">
        <v>0</v>
      </c>
      <c r="K1400" s="30">
        <v>0</v>
      </c>
      <c r="L1400" s="30">
        <v>0</v>
      </c>
      <c r="M1400" s="30" t="s">
        <v>21</v>
      </c>
      <c r="N1400">
        <v>45</v>
      </c>
      <c r="O1400" t="s">
        <v>17</v>
      </c>
      <c r="P1400">
        <v>1399</v>
      </c>
      <c r="R1400" s="30"/>
      <c r="S1400" s="30"/>
      <c r="U1400" s="30"/>
      <c r="V1400" s="30"/>
      <c r="X1400" s="30"/>
      <c r="Y1400" s="30"/>
    </row>
    <row r="1401" spans="1:25">
      <c r="A1401" s="10">
        <v>30</v>
      </c>
      <c r="B1401" s="37">
        <v>9</v>
      </c>
      <c r="C1401" s="5">
        <v>2017</v>
      </c>
      <c r="D1401" s="60">
        <v>43008</v>
      </c>
      <c r="E1401" s="30">
        <v>0</v>
      </c>
      <c r="F1401" s="30">
        <v>0</v>
      </c>
      <c r="G1401" s="30">
        <v>0</v>
      </c>
      <c r="H1401" s="30">
        <v>13</v>
      </c>
      <c r="I1401" s="30">
        <v>0</v>
      </c>
      <c r="J1401" s="30">
        <v>0</v>
      </c>
      <c r="K1401" s="30">
        <v>0</v>
      </c>
      <c r="L1401" s="30">
        <v>0</v>
      </c>
      <c r="M1401" s="30" t="s">
        <v>21</v>
      </c>
      <c r="N1401">
        <v>45</v>
      </c>
      <c r="O1401" t="s">
        <v>17</v>
      </c>
      <c r="P1401">
        <v>1400</v>
      </c>
      <c r="R1401" s="30"/>
      <c r="S1401" s="30"/>
      <c r="U1401" s="30"/>
      <c r="V1401" s="30"/>
      <c r="X1401" s="30"/>
      <c r="Y1401" s="30"/>
    </row>
    <row r="1402" spans="1:25">
      <c r="A1402" s="10">
        <v>11</v>
      </c>
      <c r="B1402" s="37">
        <v>10</v>
      </c>
      <c r="C1402" s="5">
        <v>2017</v>
      </c>
      <c r="D1402" s="60">
        <v>43019</v>
      </c>
      <c r="E1402" s="30">
        <v>0</v>
      </c>
      <c r="F1402" s="117">
        <v>0</v>
      </c>
      <c r="G1402" s="117">
        <v>0</v>
      </c>
      <c r="H1402" s="117">
        <v>3</v>
      </c>
      <c r="I1402" s="117">
        <v>0</v>
      </c>
      <c r="J1402" s="117">
        <v>0</v>
      </c>
      <c r="K1402" s="117">
        <v>0</v>
      </c>
      <c r="L1402" s="117">
        <v>0</v>
      </c>
      <c r="M1402" s="30" t="s">
        <v>21</v>
      </c>
      <c r="N1402">
        <v>45</v>
      </c>
      <c r="O1402" t="s">
        <v>17</v>
      </c>
      <c r="P1402">
        <v>1401</v>
      </c>
      <c r="R1402" s="30"/>
      <c r="S1402" s="30"/>
      <c r="U1402" s="30"/>
      <c r="V1402" s="30"/>
      <c r="X1402" s="30"/>
      <c r="Y1402" s="30"/>
    </row>
    <row r="1403" spans="1:25">
      <c r="A1403" s="10">
        <v>22</v>
      </c>
      <c r="B1403" s="37">
        <v>10</v>
      </c>
      <c r="C1403" s="5">
        <v>2017</v>
      </c>
      <c r="D1403" s="60">
        <v>43030</v>
      </c>
      <c r="E1403" s="30">
        <v>0</v>
      </c>
      <c r="F1403" s="117">
        <v>0</v>
      </c>
      <c r="G1403" s="117">
        <v>0</v>
      </c>
      <c r="H1403" s="117">
        <v>0</v>
      </c>
      <c r="I1403" s="117">
        <v>0</v>
      </c>
      <c r="J1403" s="117">
        <v>0</v>
      </c>
      <c r="K1403" s="117">
        <v>0</v>
      </c>
      <c r="L1403" s="117">
        <v>0</v>
      </c>
      <c r="M1403" s="30" t="s">
        <v>21</v>
      </c>
      <c r="N1403">
        <v>45</v>
      </c>
      <c r="O1403" t="s">
        <v>17</v>
      </c>
      <c r="P1403">
        <v>1402</v>
      </c>
      <c r="R1403" s="30"/>
      <c r="S1403" s="30"/>
      <c r="U1403" s="30"/>
      <c r="V1403" s="30"/>
      <c r="X1403" s="30"/>
      <c r="Y1403" s="30"/>
    </row>
    <row r="1404" spans="1:25">
      <c r="A1404" s="10">
        <v>30</v>
      </c>
      <c r="B1404" s="37">
        <v>10</v>
      </c>
      <c r="C1404" s="5">
        <v>2017</v>
      </c>
      <c r="D1404" s="60">
        <v>43038</v>
      </c>
      <c r="E1404" s="30">
        <v>1</v>
      </c>
      <c r="F1404" s="117">
        <v>1</v>
      </c>
      <c r="G1404" s="117">
        <v>0</v>
      </c>
      <c r="H1404" s="117">
        <v>1</v>
      </c>
      <c r="I1404" s="117">
        <v>0</v>
      </c>
      <c r="J1404" s="117">
        <v>0</v>
      </c>
      <c r="K1404" s="117">
        <v>0</v>
      </c>
      <c r="L1404" s="117">
        <v>0</v>
      </c>
      <c r="M1404" s="30" t="s">
        <v>21</v>
      </c>
      <c r="N1404">
        <v>45</v>
      </c>
      <c r="O1404" t="s">
        <v>17</v>
      </c>
      <c r="P1404">
        <v>1403</v>
      </c>
      <c r="R1404" s="30"/>
      <c r="S1404" s="30"/>
      <c r="U1404" s="30"/>
      <c r="V1404" s="30"/>
      <c r="X1404" s="30"/>
      <c r="Y1404" s="30"/>
    </row>
    <row r="1405" spans="1:25">
      <c r="A1405" s="10">
        <v>9</v>
      </c>
      <c r="B1405" s="37">
        <v>11</v>
      </c>
      <c r="C1405" s="5">
        <v>2017</v>
      </c>
      <c r="D1405" s="60">
        <v>43048</v>
      </c>
      <c r="E1405" s="109" t="s">
        <v>18</v>
      </c>
      <c r="F1405" s="109" t="s">
        <v>18</v>
      </c>
      <c r="G1405" s="109" t="s">
        <v>18</v>
      </c>
      <c r="H1405" s="109" t="s">
        <v>18</v>
      </c>
      <c r="I1405" s="109" t="s">
        <v>18</v>
      </c>
      <c r="J1405" s="109" t="s">
        <v>18</v>
      </c>
      <c r="K1405" s="109" t="s">
        <v>18</v>
      </c>
      <c r="L1405" s="109" t="s">
        <v>18</v>
      </c>
      <c r="M1405" s="30" t="s">
        <v>21</v>
      </c>
      <c r="N1405">
        <v>45</v>
      </c>
      <c r="O1405" t="s">
        <v>17</v>
      </c>
      <c r="P1405">
        <v>1404</v>
      </c>
      <c r="R1405" s="30"/>
      <c r="S1405" s="30"/>
      <c r="U1405" s="30"/>
      <c r="V1405" s="30"/>
      <c r="X1405" s="30"/>
      <c r="Y1405" s="30"/>
    </row>
    <row r="1406" spans="1:25">
      <c r="A1406" s="10">
        <v>21</v>
      </c>
      <c r="B1406" s="37">
        <v>11</v>
      </c>
      <c r="C1406" s="5">
        <v>2017</v>
      </c>
      <c r="D1406" s="60">
        <v>43060</v>
      </c>
      <c r="E1406" s="30">
        <v>0</v>
      </c>
      <c r="F1406" s="117">
        <v>1</v>
      </c>
      <c r="G1406" s="117">
        <v>1</v>
      </c>
      <c r="H1406" s="117">
        <v>2</v>
      </c>
      <c r="I1406" s="117">
        <v>0</v>
      </c>
      <c r="J1406" s="117">
        <v>0</v>
      </c>
      <c r="K1406" s="117">
        <v>0</v>
      </c>
      <c r="L1406" s="117">
        <v>0</v>
      </c>
      <c r="M1406" s="30" t="s">
        <v>21</v>
      </c>
      <c r="N1406">
        <v>45</v>
      </c>
      <c r="O1406" t="s">
        <v>17</v>
      </c>
      <c r="P1406">
        <v>1405</v>
      </c>
      <c r="R1406" s="30"/>
      <c r="S1406" s="30"/>
      <c r="U1406" s="30"/>
      <c r="V1406" s="30"/>
      <c r="X1406" s="30"/>
      <c r="Y1406" s="30"/>
    </row>
    <row r="1407" spans="1:25">
      <c r="A1407" s="10">
        <v>30</v>
      </c>
      <c r="B1407" s="37">
        <v>11</v>
      </c>
      <c r="C1407" s="5">
        <v>2017</v>
      </c>
      <c r="D1407" s="60">
        <v>43069</v>
      </c>
      <c r="E1407" s="30">
        <v>1</v>
      </c>
      <c r="F1407" s="117">
        <v>1</v>
      </c>
      <c r="G1407" s="117">
        <v>1</v>
      </c>
      <c r="H1407" s="117">
        <v>1</v>
      </c>
      <c r="I1407" s="117">
        <v>0</v>
      </c>
      <c r="J1407" s="117">
        <v>0</v>
      </c>
      <c r="K1407" s="117">
        <v>0</v>
      </c>
      <c r="L1407" s="117">
        <v>0</v>
      </c>
      <c r="M1407" s="30" t="s">
        <v>21</v>
      </c>
      <c r="N1407">
        <v>45</v>
      </c>
      <c r="O1407" t="s">
        <v>17</v>
      </c>
      <c r="P1407">
        <v>1406</v>
      </c>
      <c r="R1407" s="30"/>
      <c r="S1407" s="30"/>
      <c r="U1407" s="30"/>
      <c r="V1407" s="30"/>
      <c r="X1407" s="30"/>
      <c r="Y1407" s="30"/>
    </row>
    <row r="1408" spans="1:25">
      <c r="A1408" s="10">
        <v>13</v>
      </c>
      <c r="B1408" s="37">
        <v>2</v>
      </c>
      <c r="C1408" s="5">
        <v>2018</v>
      </c>
      <c r="D1408" s="60">
        <v>43144</v>
      </c>
      <c r="E1408" s="30">
        <v>2</v>
      </c>
      <c r="F1408" s="117">
        <v>0</v>
      </c>
      <c r="G1408" s="117">
        <v>1</v>
      </c>
      <c r="H1408" s="117">
        <v>1</v>
      </c>
      <c r="I1408" s="117">
        <v>1</v>
      </c>
      <c r="J1408" s="117">
        <v>0</v>
      </c>
      <c r="K1408" s="117">
        <v>0</v>
      </c>
      <c r="L1408" s="117">
        <v>0</v>
      </c>
      <c r="M1408" s="30" t="s">
        <v>21</v>
      </c>
      <c r="N1408">
        <v>45</v>
      </c>
      <c r="O1408" t="s">
        <v>17</v>
      </c>
      <c r="P1408">
        <v>1407</v>
      </c>
      <c r="R1408" s="30"/>
      <c r="S1408" s="30"/>
      <c r="U1408" s="30"/>
      <c r="V1408" s="30"/>
      <c r="X1408" s="30"/>
      <c r="Y1408" s="30"/>
    </row>
    <row r="1409" spans="1:25">
      <c r="A1409" s="10">
        <v>20</v>
      </c>
      <c r="B1409" s="37">
        <v>3</v>
      </c>
      <c r="C1409" s="5">
        <v>2018</v>
      </c>
      <c r="D1409" s="60">
        <v>43179</v>
      </c>
      <c r="E1409" s="30">
        <v>2</v>
      </c>
      <c r="F1409" s="117">
        <v>0</v>
      </c>
      <c r="G1409" s="117">
        <v>0</v>
      </c>
      <c r="H1409" s="117">
        <v>1</v>
      </c>
      <c r="I1409" s="117">
        <v>0</v>
      </c>
      <c r="J1409" s="117">
        <v>0</v>
      </c>
      <c r="K1409" s="117">
        <v>0</v>
      </c>
      <c r="L1409" s="117">
        <v>0</v>
      </c>
      <c r="M1409" s="30" t="s">
        <v>21</v>
      </c>
      <c r="N1409">
        <v>45</v>
      </c>
      <c r="O1409" t="s">
        <v>17</v>
      </c>
      <c r="P1409">
        <v>1408</v>
      </c>
      <c r="R1409" s="30"/>
      <c r="S1409" s="30"/>
      <c r="U1409" s="30"/>
      <c r="V1409" s="30"/>
      <c r="X1409" s="30"/>
      <c r="Y1409" s="30"/>
    </row>
    <row r="1410" spans="1:25">
      <c r="A1410" s="10">
        <v>29</v>
      </c>
      <c r="B1410" s="37">
        <v>3</v>
      </c>
      <c r="C1410" s="5">
        <v>2018</v>
      </c>
      <c r="D1410" s="60">
        <v>43188</v>
      </c>
      <c r="E1410" s="109" t="s">
        <v>18</v>
      </c>
      <c r="F1410" s="109" t="s">
        <v>18</v>
      </c>
      <c r="G1410" s="109" t="s">
        <v>18</v>
      </c>
      <c r="H1410" s="109" t="s">
        <v>18</v>
      </c>
      <c r="I1410" s="109" t="s">
        <v>18</v>
      </c>
      <c r="J1410" s="109" t="s">
        <v>18</v>
      </c>
      <c r="K1410" s="109" t="s">
        <v>18</v>
      </c>
      <c r="L1410" s="109" t="s">
        <v>18</v>
      </c>
      <c r="M1410" s="30" t="s">
        <v>21</v>
      </c>
      <c r="N1410">
        <v>45</v>
      </c>
      <c r="O1410" t="s">
        <v>17</v>
      </c>
      <c r="P1410">
        <v>1409</v>
      </c>
      <c r="R1410" s="30"/>
      <c r="S1410" s="30"/>
      <c r="U1410" s="30"/>
      <c r="V1410" s="30"/>
      <c r="X1410" s="30"/>
      <c r="Y1410" s="30"/>
    </row>
    <row r="1411" spans="1:25">
      <c r="A1411" s="10">
        <v>18</v>
      </c>
      <c r="B1411" s="37">
        <v>4</v>
      </c>
      <c r="C1411" s="5">
        <v>2018</v>
      </c>
      <c r="D1411" s="60">
        <v>43208</v>
      </c>
      <c r="E1411" s="30">
        <v>1</v>
      </c>
      <c r="F1411" s="117">
        <v>0</v>
      </c>
      <c r="G1411" s="117">
        <v>0</v>
      </c>
      <c r="H1411" s="117">
        <v>0</v>
      </c>
      <c r="I1411" s="117">
        <v>0</v>
      </c>
      <c r="J1411" s="117">
        <v>0</v>
      </c>
      <c r="K1411" s="117">
        <v>0</v>
      </c>
      <c r="L1411" s="117">
        <v>0</v>
      </c>
      <c r="M1411" s="30" t="s">
        <v>21</v>
      </c>
      <c r="N1411">
        <v>45</v>
      </c>
      <c r="O1411" t="s">
        <v>17</v>
      </c>
      <c r="P1411">
        <v>1410</v>
      </c>
      <c r="R1411" s="30"/>
      <c r="S1411" s="30"/>
      <c r="U1411" s="30"/>
      <c r="V1411" s="30"/>
      <c r="X1411" s="30"/>
      <c r="Y1411" s="30"/>
    </row>
    <row r="1412" spans="1:25">
      <c r="A1412" s="10">
        <v>26</v>
      </c>
      <c r="B1412" s="37">
        <v>4</v>
      </c>
      <c r="C1412" s="5">
        <v>2018</v>
      </c>
      <c r="D1412" s="60">
        <v>43216</v>
      </c>
      <c r="E1412" s="109" t="s">
        <v>18</v>
      </c>
      <c r="F1412" s="109" t="s">
        <v>18</v>
      </c>
      <c r="G1412" s="109" t="s">
        <v>18</v>
      </c>
      <c r="H1412" s="109" t="s">
        <v>18</v>
      </c>
      <c r="I1412" s="109" t="s">
        <v>18</v>
      </c>
      <c r="J1412" s="109" t="s">
        <v>18</v>
      </c>
      <c r="K1412" s="109" t="s">
        <v>18</v>
      </c>
      <c r="L1412" s="109" t="s">
        <v>18</v>
      </c>
      <c r="M1412" s="30" t="s">
        <v>21</v>
      </c>
      <c r="N1412">
        <v>45</v>
      </c>
      <c r="O1412" t="s">
        <v>17</v>
      </c>
      <c r="P1412">
        <v>1411</v>
      </c>
      <c r="R1412" s="30"/>
      <c r="S1412" s="30"/>
      <c r="U1412" s="30"/>
      <c r="V1412" s="30"/>
      <c r="X1412" s="30"/>
      <c r="Y1412" s="30"/>
    </row>
    <row r="1413" spans="1:25">
      <c r="A1413" s="10">
        <v>12</v>
      </c>
      <c r="B1413" s="37">
        <v>5</v>
      </c>
      <c r="C1413" s="5">
        <v>2018</v>
      </c>
      <c r="D1413" s="51">
        <v>43232</v>
      </c>
      <c r="E1413" s="30">
        <v>3</v>
      </c>
      <c r="F1413" s="117">
        <v>0</v>
      </c>
      <c r="G1413" s="117">
        <v>2</v>
      </c>
      <c r="H1413" s="117">
        <v>1</v>
      </c>
      <c r="I1413" s="117">
        <v>0</v>
      </c>
      <c r="J1413" s="117">
        <v>0</v>
      </c>
      <c r="K1413" s="117">
        <v>0</v>
      </c>
      <c r="L1413" s="117">
        <v>240</v>
      </c>
      <c r="M1413" s="30" t="s">
        <v>21</v>
      </c>
      <c r="N1413">
        <v>45</v>
      </c>
      <c r="O1413" t="s">
        <v>17</v>
      </c>
      <c r="P1413">
        <v>1412</v>
      </c>
      <c r="R1413" s="30"/>
      <c r="S1413" s="30"/>
      <c r="U1413" s="30"/>
      <c r="V1413" s="30"/>
      <c r="X1413" s="30"/>
      <c r="Y1413" s="30"/>
    </row>
    <row r="1414" spans="1:25">
      <c r="A1414" s="10">
        <v>20</v>
      </c>
      <c r="B1414" s="37">
        <v>5</v>
      </c>
      <c r="C1414" s="5">
        <v>2018</v>
      </c>
      <c r="D1414" s="51">
        <v>43240</v>
      </c>
      <c r="E1414" s="30">
        <v>6</v>
      </c>
      <c r="F1414" s="117">
        <v>0</v>
      </c>
      <c r="G1414" s="117">
        <v>14</v>
      </c>
      <c r="H1414" s="117">
        <v>1</v>
      </c>
      <c r="I1414" s="117">
        <v>0</v>
      </c>
      <c r="J1414" s="117">
        <v>0</v>
      </c>
      <c r="K1414" s="117">
        <v>0</v>
      </c>
      <c r="L1414" s="117">
        <v>12</v>
      </c>
      <c r="M1414" s="30" t="s">
        <v>21</v>
      </c>
      <c r="N1414">
        <v>45</v>
      </c>
      <c r="O1414" t="s">
        <v>17</v>
      </c>
      <c r="P1414">
        <v>1413</v>
      </c>
      <c r="R1414" s="30"/>
      <c r="S1414" s="30"/>
      <c r="U1414" s="30"/>
      <c r="V1414" s="30"/>
      <c r="X1414" s="30"/>
      <c r="Y1414" s="30"/>
    </row>
    <row r="1415" spans="1:25">
      <c r="A1415" s="10">
        <v>31</v>
      </c>
      <c r="B1415" s="37">
        <v>5</v>
      </c>
      <c r="C1415" s="5">
        <v>2018</v>
      </c>
      <c r="D1415" s="51">
        <v>43251</v>
      </c>
      <c r="E1415" s="30">
        <v>1</v>
      </c>
      <c r="F1415" s="117">
        <v>0</v>
      </c>
      <c r="G1415" s="117">
        <v>5</v>
      </c>
      <c r="H1415" s="117">
        <v>0</v>
      </c>
      <c r="I1415" s="117">
        <v>8</v>
      </c>
      <c r="J1415" s="117">
        <v>8</v>
      </c>
      <c r="K1415" s="117">
        <v>0</v>
      </c>
      <c r="L1415" s="117">
        <v>1</v>
      </c>
      <c r="M1415" s="30" t="s">
        <v>21</v>
      </c>
      <c r="N1415">
        <v>45</v>
      </c>
      <c r="O1415" t="s">
        <v>17</v>
      </c>
      <c r="P1415">
        <v>1414</v>
      </c>
      <c r="R1415" s="30"/>
      <c r="S1415" s="30"/>
      <c r="U1415" s="30"/>
      <c r="V1415" s="30"/>
      <c r="X1415" s="30"/>
      <c r="Y1415" s="30"/>
    </row>
    <row r="1416" spans="1:25">
      <c r="A1416" s="10">
        <v>10</v>
      </c>
      <c r="B1416" s="37">
        <v>6</v>
      </c>
      <c r="C1416" s="5">
        <v>2018</v>
      </c>
      <c r="D1416" s="51">
        <v>43261</v>
      </c>
      <c r="E1416" s="30">
        <v>2</v>
      </c>
      <c r="F1416" s="117">
        <v>0</v>
      </c>
      <c r="G1416" s="117">
        <v>29</v>
      </c>
      <c r="H1416" s="117">
        <v>0</v>
      </c>
      <c r="I1416" s="117">
        <v>3</v>
      </c>
      <c r="J1416" s="117">
        <v>0</v>
      </c>
      <c r="K1416" s="117">
        <v>0</v>
      </c>
      <c r="L1416" s="117">
        <v>0</v>
      </c>
      <c r="M1416" s="30" t="s">
        <v>21</v>
      </c>
      <c r="N1416">
        <v>45</v>
      </c>
      <c r="O1416" t="s">
        <v>17</v>
      </c>
      <c r="P1416">
        <v>1415</v>
      </c>
      <c r="R1416" s="30"/>
      <c r="S1416" s="30"/>
      <c r="U1416" s="30"/>
      <c r="V1416" s="30"/>
      <c r="X1416" s="30"/>
      <c r="Y1416" s="30"/>
    </row>
    <row r="1417" spans="1:25">
      <c r="A1417" s="10">
        <v>21</v>
      </c>
      <c r="B1417" s="37">
        <v>6</v>
      </c>
      <c r="C1417" s="5">
        <v>2018</v>
      </c>
      <c r="D1417" s="51">
        <v>43272</v>
      </c>
      <c r="E1417" s="30">
        <v>1</v>
      </c>
      <c r="F1417" s="117">
        <v>0</v>
      </c>
      <c r="G1417" s="117">
        <v>18</v>
      </c>
      <c r="H1417" s="117">
        <v>2</v>
      </c>
      <c r="I1417" s="117">
        <v>1</v>
      </c>
      <c r="J1417" s="117">
        <v>0</v>
      </c>
      <c r="K1417" s="117">
        <v>0</v>
      </c>
      <c r="L1417" s="117">
        <v>0</v>
      </c>
      <c r="M1417" s="30" t="s">
        <v>21</v>
      </c>
      <c r="N1417">
        <v>45</v>
      </c>
      <c r="O1417" t="s">
        <v>17</v>
      </c>
      <c r="P1417">
        <v>1416</v>
      </c>
      <c r="R1417" s="30"/>
      <c r="S1417" s="30"/>
      <c r="U1417" s="30"/>
      <c r="V1417" s="30"/>
      <c r="X1417" s="30"/>
      <c r="Y1417" s="30"/>
    </row>
    <row r="1418" spans="1:25">
      <c r="A1418" s="10">
        <v>1</v>
      </c>
      <c r="B1418" s="37">
        <v>7</v>
      </c>
      <c r="C1418" s="5">
        <v>2018</v>
      </c>
      <c r="D1418" s="51">
        <v>43282</v>
      </c>
      <c r="E1418" s="30">
        <v>1</v>
      </c>
      <c r="F1418" s="117">
        <v>0</v>
      </c>
      <c r="G1418" s="117">
        <v>5</v>
      </c>
      <c r="H1418" s="117">
        <v>49</v>
      </c>
      <c r="I1418" s="117">
        <v>0</v>
      </c>
      <c r="J1418" s="117">
        <v>0</v>
      </c>
      <c r="K1418" s="117">
        <v>0</v>
      </c>
      <c r="L1418" s="117">
        <v>0</v>
      </c>
      <c r="M1418" s="30" t="s">
        <v>21</v>
      </c>
      <c r="N1418">
        <v>45</v>
      </c>
      <c r="O1418" t="s">
        <v>17</v>
      </c>
      <c r="P1418">
        <v>1417</v>
      </c>
      <c r="R1418" s="30"/>
      <c r="S1418" s="30"/>
      <c r="U1418" s="30"/>
      <c r="V1418" s="30"/>
      <c r="X1418" s="30"/>
      <c r="Y1418" s="30"/>
    </row>
    <row r="1419" spans="1:25">
      <c r="A1419" s="10">
        <v>10</v>
      </c>
      <c r="B1419" s="37">
        <v>7</v>
      </c>
      <c r="C1419" s="5">
        <v>2018</v>
      </c>
      <c r="D1419" s="51">
        <v>43291</v>
      </c>
      <c r="E1419" s="30">
        <v>1</v>
      </c>
      <c r="F1419" s="117">
        <v>0</v>
      </c>
      <c r="G1419" s="117">
        <v>7</v>
      </c>
      <c r="H1419" s="117">
        <v>140</v>
      </c>
      <c r="I1419" s="117">
        <v>0</v>
      </c>
      <c r="J1419" s="117">
        <v>0</v>
      </c>
      <c r="K1419" s="117">
        <v>0</v>
      </c>
      <c r="L1419" s="117">
        <v>0</v>
      </c>
      <c r="M1419" s="30" t="s">
        <v>21</v>
      </c>
      <c r="N1419">
        <v>45</v>
      </c>
      <c r="O1419" t="s">
        <v>17</v>
      </c>
      <c r="P1419">
        <v>1418</v>
      </c>
      <c r="R1419" s="30"/>
      <c r="S1419" s="30"/>
      <c r="U1419" s="30"/>
      <c r="V1419" s="30"/>
      <c r="X1419" s="30"/>
      <c r="Y1419" s="30"/>
    </row>
    <row r="1420" spans="1:25">
      <c r="A1420" s="10">
        <v>21</v>
      </c>
      <c r="B1420" s="37">
        <v>7</v>
      </c>
      <c r="C1420" s="5">
        <v>2018</v>
      </c>
      <c r="D1420" s="51">
        <v>43302</v>
      </c>
      <c r="E1420" s="30">
        <v>0</v>
      </c>
      <c r="F1420" s="117">
        <v>0</v>
      </c>
      <c r="G1420" s="117">
        <v>2</v>
      </c>
      <c r="H1420" s="117">
        <v>168</v>
      </c>
      <c r="I1420" s="117">
        <v>1</v>
      </c>
      <c r="J1420" s="117">
        <v>0</v>
      </c>
      <c r="K1420" s="117">
        <v>0</v>
      </c>
      <c r="L1420" s="117">
        <v>0</v>
      </c>
      <c r="M1420" s="30" t="s">
        <v>21</v>
      </c>
      <c r="N1420">
        <v>45</v>
      </c>
      <c r="O1420" t="s">
        <v>17</v>
      </c>
      <c r="P1420">
        <v>1419</v>
      </c>
      <c r="R1420" s="30"/>
      <c r="S1420" s="30"/>
      <c r="U1420" s="30"/>
      <c r="V1420" s="30"/>
      <c r="X1420" s="30"/>
      <c r="Y1420" s="30"/>
    </row>
    <row r="1421" spans="1:25">
      <c r="A1421" s="10">
        <v>30</v>
      </c>
      <c r="B1421" s="37">
        <v>7</v>
      </c>
      <c r="C1421" s="5">
        <v>2018</v>
      </c>
      <c r="D1421" s="51">
        <v>43311</v>
      </c>
      <c r="E1421" s="30">
        <v>0</v>
      </c>
      <c r="F1421" s="117">
        <v>0</v>
      </c>
      <c r="G1421" s="117">
        <v>1</v>
      </c>
      <c r="H1421" s="117">
        <v>25</v>
      </c>
      <c r="I1421" s="117">
        <v>0</v>
      </c>
      <c r="J1421" s="117">
        <v>0</v>
      </c>
      <c r="K1421" s="117">
        <v>0</v>
      </c>
      <c r="L1421" s="117">
        <v>0</v>
      </c>
      <c r="M1421" s="30" t="s">
        <v>21</v>
      </c>
      <c r="N1421">
        <v>45</v>
      </c>
      <c r="O1421" t="s">
        <v>17</v>
      </c>
      <c r="P1421">
        <v>1420</v>
      </c>
      <c r="R1421" s="30"/>
      <c r="S1421" s="30"/>
      <c r="U1421" s="30"/>
      <c r="V1421" s="30"/>
      <c r="X1421" s="30"/>
      <c r="Y1421" s="30"/>
    </row>
    <row r="1422" spans="1:25">
      <c r="A1422" s="10">
        <v>9</v>
      </c>
      <c r="B1422" s="37">
        <v>8</v>
      </c>
      <c r="C1422" s="5">
        <v>2018</v>
      </c>
      <c r="D1422" s="51">
        <v>43321</v>
      </c>
      <c r="E1422" s="30">
        <v>1</v>
      </c>
      <c r="F1422" s="117">
        <v>0</v>
      </c>
      <c r="G1422" s="117">
        <v>23</v>
      </c>
      <c r="H1422" s="117">
        <v>0</v>
      </c>
      <c r="I1422" s="117">
        <v>0</v>
      </c>
      <c r="J1422" s="117">
        <v>0</v>
      </c>
      <c r="K1422" s="117">
        <v>0</v>
      </c>
      <c r="L1422" s="117">
        <v>0</v>
      </c>
      <c r="M1422" s="30" t="s">
        <v>21</v>
      </c>
      <c r="N1422">
        <v>45</v>
      </c>
      <c r="O1422" t="s">
        <v>17</v>
      </c>
      <c r="P1422">
        <v>1421</v>
      </c>
      <c r="R1422" s="30"/>
      <c r="S1422" s="30"/>
      <c r="U1422" s="30"/>
      <c r="V1422" s="30"/>
      <c r="X1422" s="30"/>
      <c r="Y1422" s="30"/>
    </row>
    <row r="1423" spans="1:25">
      <c r="A1423" s="10">
        <v>20</v>
      </c>
      <c r="B1423" s="37">
        <v>8</v>
      </c>
      <c r="C1423" s="5">
        <v>2018</v>
      </c>
      <c r="D1423" s="51">
        <v>43332</v>
      </c>
      <c r="E1423" s="30">
        <v>1</v>
      </c>
      <c r="F1423" s="117">
        <v>0</v>
      </c>
      <c r="G1423" s="117">
        <v>1</v>
      </c>
      <c r="H1423" s="117">
        <v>31</v>
      </c>
      <c r="I1423" s="117">
        <v>0</v>
      </c>
      <c r="J1423" s="117">
        <v>0</v>
      </c>
      <c r="K1423" s="117">
        <v>0</v>
      </c>
      <c r="L1423" s="117">
        <v>0</v>
      </c>
      <c r="M1423" s="30" t="s">
        <v>21</v>
      </c>
      <c r="N1423">
        <v>45</v>
      </c>
      <c r="O1423" t="s">
        <v>17</v>
      </c>
      <c r="P1423">
        <v>1422</v>
      </c>
      <c r="R1423" s="30"/>
      <c r="S1423" s="30"/>
      <c r="U1423" s="30"/>
      <c r="V1423" s="30"/>
      <c r="X1423" s="30"/>
      <c r="Y1423" s="30"/>
    </row>
    <row r="1424" spans="1:25">
      <c r="A1424" s="10">
        <v>30</v>
      </c>
      <c r="B1424" s="37">
        <v>8</v>
      </c>
      <c r="C1424" s="5">
        <v>2018</v>
      </c>
      <c r="D1424" s="51">
        <v>43342</v>
      </c>
      <c r="E1424" s="30">
        <v>0</v>
      </c>
      <c r="F1424" s="117">
        <v>0</v>
      </c>
      <c r="G1424" s="117">
        <v>1</v>
      </c>
      <c r="H1424" s="117">
        <v>19</v>
      </c>
      <c r="I1424" s="117">
        <v>0</v>
      </c>
      <c r="J1424" s="117">
        <v>0</v>
      </c>
      <c r="K1424" s="117">
        <v>0</v>
      </c>
      <c r="L1424" s="117">
        <v>0</v>
      </c>
      <c r="M1424" s="30" t="s">
        <v>21</v>
      </c>
      <c r="N1424">
        <v>45</v>
      </c>
      <c r="O1424" t="s">
        <v>17</v>
      </c>
      <c r="P1424">
        <v>1423</v>
      </c>
      <c r="R1424" s="30"/>
      <c r="S1424" s="30"/>
      <c r="U1424" s="30"/>
      <c r="V1424" s="30"/>
      <c r="X1424" s="30"/>
      <c r="Y1424" s="30"/>
    </row>
    <row r="1425" spans="1:25">
      <c r="A1425" s="10">
        <v>10</v>
      </c>
      <c r="B1425" s="37">
        <v>9</v>
      </c>
      <c r="C1425" s="5">
        <v>2018</v>
      </c>
      <c r="D1425" s="51">
        <v>43353</v>
      </c>
      <c r="E1425" s="30">
        <v>0</v>
      </c>
      <c r="F1425" s="117">
        <v>0</v>
      </c>
      <c r="G1425" s="117">
        <v>1</v>
      </c>
      <c r="H1425" s="117">
        <v>13</v>
      </c>
      <c r="I1425" s="117">
        <v>0</v>
      </c>
      <c r="J1425" s="117">
        <v>0</v>
      </c>
      <c r="K1425" s="117">
        <v>0</v>
      </c>
      <c r="L1425" s="117">
        <v>0</v>
      </c>
      <c r="M1425" s="30" t="s">
        <v>21</v>
      </c>
      <c r="N1425">
        <v>45</v>
      </c>
      <c r="O1425" t="s">
        <v>17</v>
      </c>
      <c r="P1425">
        <v>1424</v>
      </c>
      <c r="R1425" s="30"/>
      <c r="S1425" s="30"/>
      <c r="U1425" s="30"/>
      <c r="V1425" s="30"/>
      <c r="X1425" s="30"/>
      <c r="Y1425" s="30"/>
    </row>
    <row r="1426" spans="1:25">
      <c r="A1426" s="10">
        <v>20</v>
      </c>
      <c r="B1426" s="37">
        <v>9</v>
      </c>
      <c r="C1426" s="5">
        <v>2018</v>
      </c>
      <c r="D1426" s="51">
        <v>43363</v>
      </c>
      <c r="E1426" s="30">
        <v>0</v>
      </c>
      <c r="F1426" s="117">
        <v>0</v>
      </c>
      <c r="G1426" s="117">
        <v>0</v>
      </c>
      <c r="H1426" s="117">
        <v>3</v>
      </c>
      <c r="I1426" s="117">
        <v>0</v>
      </c>
      <c r="J1426" s="117">
        <v>0</v>
      </c>
      <c r="K1426" s="117">
        <v>0</v>
      </c>
      <c r="L1426" s="117">
        <v>0</v>
      </c>
      <c r="M1426" s="30" t="s">
        <v>21</v>
      </c>
      <c r="N1426">
        <v>45</v>
      </c>
      <c r="O1426" t="s">
        <v>17</v>
      </c>
      <c r="P1426">
        <v>1425</v>
      </c>
      <c r="R1426" s="30"/>
      <c r="S1426" s="30"/>
      <c r="U1426" s="30"/>
      <c r="V1426" s="30"/>
      <c r="X1426" s="30"/>
      <c r="Y1426" s="30"/>
    </row>
    <row r="1427" spans="1:25">
      <c r="A1427" s="10">
        <v>1</v>
      </c>
      <c r="B1427" s="37">
        <v>10</v>
      </c>
      <c r="C1427" s="5">
        <v>2018</v>
      </c>
      <c r="D1427" s="51">
        <v>43374</v>
      </c>
      <c r="E1427" s="30">
        <v>0</v>
      </c>
      <c r="F1427" s="117">
        <v>0</v>
      </c>
      <c r="G1427" s="114">
        <v>1.02142857142857</v>
      </c>
      <c r="H1427" s="114">
        <v>7.52142857142857</v>
      </c>
      <c r="I1427" s="114">
        <v>0</v>
      </c>
      <c r="J1427" s="114">
        <v>0</v>
      </c>
      <c r="K1427" s="114">
        <v>0</v>
      </c>
      <c r="L1427" s="114">
        <v>0</v>
      </c>
      <c r="M1427" s="30" t="s">
        <v>21</v>
      </c>
      <c r="N1427">
        <v>45</v>
      </c>
      <c r="O1427" t="s">
        <v>17</v>
      </c>
      <c r="P1427">
        <v>1426</v>
      </c>
      <c r="R1427" s="30"/>
      <c r="S1427" s="30"/>
      <c r="U1427" s="30"/>
      <c r="V1427" s="30"/>
      <c r="X1427" s="30"/>
      <c r="Y1427" s="30"/>
    </row>
    <row r="1428" spans="1:25">
      <c r="A1428" s="10">
        <v>10</v>
      </c>
      <c r="B1428" s="37">
        <v>10</v>
      </c>
      <c r="C1428" s="5">
        <v>2018</v>
      </c>
      <c r="D1428" s="51">
        <v>43383</v>
      </c>
      <c r="E1428" s="30">
        <v>0</v>
      </c>
      <c r="F1428" s="117">
        <v>0</v>
      </c>
      <c r="G1428" s="117">
        <v>0</v>
      </c>
      <c r="H1428" s="117">
        <v>5</v>
      </c>
      <c r="I1428" s="117">
        <v>0</v>
      </c>
      <c r="J1428" s="117">
        <v>0</v>
      </c>
      <c r="K1428" s="117">
        <v>0</v>
      </c>
      <c r="L1428" s="117">
        <v>0</v>
      </c>
      <c r="M1428" s="30" t="s">
        <v>21</v>
      </c>
      <c r="N1428">
        <v>45</v>
      </c>
      <c r="O1428" t="s">
        <v>17</v>
      </c>
      <c r="P1428">
        <v>1427</v>
      </c>
      <c r="R1428" s="30"/>
      <c r="S1428" s="30"/>
      <c r="U1428" s="30"/>
      <c r="V1428" s="30"/>
      <c r="X1428" s="30"/>
      <c r="Y1428" s="30"/>
    </row>
    <row r="1429" spans="1:25">
      <c r="A1429" s="10">
        <v>23</v>
      </c>
      <c r="B1429" s="37">
        <v>10</v>
      </c>
      <c r="C1429" s="5">
        <v>2018</v>
      </c>
      <c r="D1429" s="51">
        <v>43396</v>
      </c>
      <c r="E1429" s="121">
        <v>0</v>
      </c>
      <c r="F1429" s="121">
        <v>0</v>
      </c>
      <c r="G1429" s="121">
        <v>0</v>
      </c>
      <c r="H1429" s="121">
        <v>4</v>
      </c>
      <c r="I1429" s="121">
        <v>0</v>
      </c>
      <c r="J1429" s="121">
        <v>0</v>
      </c>
      <c r="K1429" s="121">
        <v>0</v>
      </c>
      <c r="L1429" s="121">
        <v>0</v>
      </c>
      <c r="M1429" s="30" t="s">
        <v>21</v>
      </c>
      <c r="N1429">
        <v>45</v>
      </c>
      <c r="O1429" t="s">
        <v>17</v>
      </c>
      <c r="P1429">
        <v>1428</v>
      </c>
      <c r="R1429" s="30"/>
      <c r="S1429" s="30"/>
      <c r="U1429" s="30"/>
      <c r="V1429" s="30"/>
      <c r="X1429" s="30"/>
      <c r="Y1429" s="30"/>
    </row>
    <row r="1430" spans="1:25">
      <c r="A1430" s="10">
        <v>31</v>
      </c>
      <c r="B1430" s="37">
        <v>10</v>
      </c>
      <c r="C1430" s="5">
        <v>2018</v>
      </c>
      <c r="D1430" s="51">
        <v>43404</v>
      </c>
      <c r="E1430" s="30">
        <v>0</v>
      </c>
      <c r="F1430" s="117">
        <v>0</v>
      </c>
      <c r="G1430" s="117">
        <v>1</v>
      </c>
      <c r="H1430" s="117">
        <v>2</v>
      </c>
      <c r="I1430" s="117">
        <v>0</v>
      </c>
      <c r="J1430" s="117">
        <v>0</v>
      </c>
      <c r="K1430" s="117">
        <v>0</v>
      </c>
      <c r="L1430" s="117">
        <v>0</v>
      </c>
      <c r="M1430" s="30" t="s">
        <v>21</v>
      </c>
      <c r="N1430">
        <v>45</v>
      </c>
      <c r="O1430" t="s">
        <v>17</v>
      </c>
      <c r="P1430">
        <v>1429</v>
      </c>
      <c r="R1430" s="30"/>
      <c r="S1430" s="30"/>
      <c r="U1430" s="30"/>
      <c r="V1430" s="30"/>
      <c r="X1430" s="30"/>
      <c r="Y1430" s="30"/>
    </row>
    <row r="1431" spans="1:25">
      <c r="A1431" s="10">
        <v>10</v>
      </c>
      <c r="B1431" s="37">
        <v>11</v>
      </c>
      <c r="C1431" s="5">
        <v>2018</v>
      </c>
      <c r="D1431" s="51">
        <v>43414</v>
      </c>
      <c r="E1431" s="30">
        <v>0</v>
      </c>
      <c r="F1431" s="117">
        <v>0</v>
      </c>
      <c r="G1431" s="121">
        <v>0</v>
      </c>
      <c r="H1431" s="121">
        <v>1</v>
      </c>
      <c r="I1431" s="121">
        <v>0</v>
      </c>
      <c r="J1431" s="121">
        <v>0</v>
      </c>
      <c r="K1431" s="121">
        <v>0</v>
      </c>
      <c r="L1431" s="55">
        <v>0</v>
      </c>
      <c r="M1431" s="30" t="s">
        <v>21</v>
      </c>
      <c r="N1431">
        <v>45</v>
      </c>
      <c r="O1431" t="s">
        <v>17</v>
      </c>
      <c r="P1431">
        <v>1430</v>
      </c>
      <c r="R1431" s="30"/>
      <c r="S1431" s="30"/>
      <c r="U1431" s="30"/>
      <c r="V1431" s="30"/>
      <c r="X1431" s="30"/>
      <c r="Y1431" s="30"/>
    </row>
    <row r="1432" spans="1:25">
      <c r="A1432" s="10">
        <v>20</v>
      </c>
      <c r="B1432" s="37">
        <v>11</v>
      </c>
      <c r="C1432" s="5">
        <v>2018</v>
      </c>
      <c r="D1432" s="51">
        <v>43424</v>
      </c>
      <c r="E1432" s="30">
        <v>1</v>
      </c>
      <c r="F1432" s="117">
        <v>0</v>
      </c>
      <c r="G1432" s="117">
        <v>0</v>
      </c>
      <c r="H1432" s="117">
        <v>1</v>
      </c>
      <c r="I1432" s="117">
        <v>0</v>
      </c>
      <c r="J1432" s="117">
        <v>0</v>
      </c>
      <c r="K1432" s="117">
        <v>0</v>
      </c>
      <c r="L1432" s="117">
        <v>0</v>
      </c>
      <c r="M1432" s="30" t="s">
        <v>21</v>
      </c>
      <c r="N1432">
        <v>45</v>
      </c>
      <c r="O1432" t="s">
        <v>17</v>
      </c>
      <c r="P1432">
        <v>1431</v>
      </c>
      <c r="R1432" s="30"/>
      <c r="S1432" s="30"/>
      <c r="U1432" s="30"/>
      <c r="V1432" s="30"/>
      <c r="X1432" s="30"/>
      <c r="Y1432" s="30"/>
    </row>
    <row r="1433" spans="1:25">
      <c r="A1433" s="10">
        <v>11</v>
      </c>
      <c r="B1433" s="37">
        <v>2</v>
      </c>
      <c r="C1433" s="5">
        <v>2019</v>
      </c>
      <c r="D1433" s="51">
        <v>43507</v>
      </c>
      <c r="E1433" s="30">
        <v>2</v>
      </c>
      <c r="F1433" s="117">
        <v>1</v>
      </c>
      <c r="G1433" s="121">
        <v>0</v>
      </c>
      <c r="H1433" s="121">
        <v>3</v>
      </c>
      <c r="I1433" s="121">
        <v>0</v>
      </c>
      <c r="J1433" s="121">
        <v>0</v>
      </c>
      <c r="K1433" s="121">
        <v>0</v>
      </c>
      <c r="L1433" s="55">
        <v>0</v>
      </c>
      <c r="M1433" s="30" t="s">
        <v>21</v>
      </c>
      <c r="N1433">
        <v>45</v>
      </c>
      <c r="O1433" t="s">
        <v>17</v>
      </c>
      <c r="P1433">
        <v>1432</v>
      </c>
      <c r="R1433" s="30"/>
      <c r="S1433" s="30"/>
      <c r="U1433" s="30"/>
      <c r="V1433" s="30"/>
      <c r="X1433" s="30"/>
      <c r="Y1433" s="30"/>
    </row>
    <row r="1434" spans="1:25">
      <c r="A1434" s="10">
        <v>14</v>
      </c>
      <c r="B1434" s="37">
        <v>3</v>
      </c>
      <c r="C1434" s="5">
        <v>2019</v>
      </c>
      <c r="D1434" s="51">
        <v>43538</v>
      </c>
      <c r="E1434" s="30">
        <v>3</v>
      </c>
      <c r="F1434" s="117">
        <v>1</v>
      </c>
      <c r="G1434" s="117">
        <v>0</v>
      </c>
      <c r="H1434" s="117">
        <v>2</v>
      </c>
      <c r="I1434" s="117">
        <v>0</v>
      </c>
      <c r="J1434" s="117">
        <v>0</v>
      </c>
      <c r="K1434" s="117">
        <v>0</v>
      </c>
      <c r="L1434" s="117">
        <v>0</v>
      </c>
      <c r="M1434" s="30" t="s">
        <v>21</v>
      </c>
      <c r="N1434">
        <v>45</v>
      </c>
      <c r="O1434" t="s">
        <v>17</v>
      </c>
      <c r="P1434">
        <v>1433</v>
      </c>
      <c r="R1434" s="30"/>
      <c r="S1434" s="30"/>
      <c r="U1434" s="30"/>
      <c r="V1434" s="30"/>
      <c r="X1434" s="30"/>
      <c r="Y1434" s="30"/>
    </row>
    <row r="1435" spans="1:25">
      <c r="A1435" s="10">
        <v>22</v>
      </c>
      <c r="B1435" s="37">
        <v>3</v>
      </c>
      <c r="C1435" s="5">
        <v>2019</v>
      </c>
      <c r="D1435" s="51">
        <v>43546</v>
      </c>
      <c r="E1435" s="30">
        <v>3</v>
      </c>
      <c r="F1435" s="117">
        <v>0</v>
      </c>
      <c r="G1435" s="121">
        <v>0</v>
      </c>
      <c r="H1435" s="121">
        <v>1</v>
      </c>
      <c r="I1435" s="121">
        <v>0</v>
      </c>
      <c r="J1435" s="121">
        <v>0</v>
      </c>
      <c r="K1435" s="121">
        <v>0</v>
      </c>
      <c r="L1435" s="55">
        <v>0</v>
      </c>
      <c r="M1435" s="30" t="s">
        <v>21</v>
      </c>
      <c r="N1435">
        <v>45</v>
      </c>
      <c r="O1435" t="s">
        <v>17</v>
      </c>
      <c r="P1435">
        <v>1434</v>
      </c>
      <c r="R1435" s="30"/>
      <c r="S1435" s="30"/>
      <c r="U1435" s="30"/>
      <c r="V1435" s="30"/>
      <c r="X1435" s="30"/>
      <c r="Y1435" s="30"/>
    </row>
    <row r="1436" spans="1:25">
      <c r="A1436" s="10">
        <v>30</v>
      </c>
      <c r="B1436" s="37">
        <v>3</v>
      </c>
      <c r="C1436" s="5">
        <v>2019</v>
      </c>
      <c r="D1436" s="51">
        <v>43554</v>
      </c>
      <c r="E1436" s="30">
        <v>1</v>
      </c>
      <c r="F1436" s="117">
        <v>0</v>
      </c>
      <c r="G1436" s="117">
        <v>0</v>
      </c>
      <c r="H1436" s="117">
        <v>1</v>
      </c>
      <c r="I1436" s="117">
        <v>0</v>
      </c>
      <c r="J1436" s="117">
        <v>0</v>
      </c>
      <c r="K1436" s="117">
        <v>0</v>
      </c>
      <c r="L1436" s="117">
        <v>0</v>
      </c>
      <c r="M1436" s="30" t="s">
        <v>21</v>
      </c>
      <c r="N1436">
        <v>45</v>
      </c>
      <c r="O1436" t="s">
        <v>17</v>
      </c>
      <c r="P1436">
        <v>1435</v>
      </c>
      <c r="R1436" s="30"/>
      <c r="S1436" s="30"/>
      <c r="U1436" s="30"/>
      <c r="V1436" s="30"/>
      <c r="X1436" s="30"/>
      <c r="Y1436" s="30"/>
    </row>
    <row r="1437" spans="1:25">
      <c r="A1437" s="10">
        <v>10</v>
      </c>
      <c r="B1437" s="37">
        <v>4</v>
      </c>
      <c r="C1437" s="5">
        <v>2019</v>
      </c>
      <c r="D1437" s="51">
        <v>43565</v>
      </c>
      <c r="E1437" s="30">
        <v>1</v>
      </c>
      <c r="F1437" s="117">
        <v>0</v>
      </c>
      <c r="G1437" s="121">
        <v>1</v>
      </c>
      <c r="H1437" s="121">
        <v>0</v>
      </c>
      <c r="I1437" s="121">
        <v>0</v>
      </c>
      <c r="J1437" s="121">
        <v>0</v>
      </c>
      <c r="K1437" s="121">
        <v>0</v>
      </c>
      <c r="L1437" s="55">
        <v>0</v>
      </c>
      <c r="M1437" s="30" t="s">
        <v>21</v>
      </c>
      <c r="N1437">
        <v>45</v>
      </c>
      <c r="O1437" t="s">
        <v>17</v>
      </c>
      <c r="P1437">
        <v>1436</v>
      </c>
      <c r="R1437" s="30"/>
      <c r="S1437" s="30"/>
      <c r="U1437" s="30"/>
      <c r="V1437" s="30"/>
      <c r="X1437" s="30"/>
      <c r="Y1437" s="30"/>
    </row>
    <row r="1438" spans="1:25">
      <c r="A1438" s="10">
        <v>18</v>
      </c>
      <c r="B1438" s="37">
        <v>4</v>
      </c>
      <c r="C1438" s="5">
        <v>2019</v>
      </c>
      <c r="D1438" s="51">
        <v>43573</v>
      </c>
      <c r="E1438" s="30">
        <v>0</v>
      </c>
      <c r="F1438" s="117">
        <v>0</v>
      </c>
      <c r="G1438" s="117">
        <v>0</v>
      </c>
      <c r="H1438" s="117">
        <v>0</v>
      </c>
      <c r="I1438" s="117">
        <v>0</v>
      </c>
      <c r="J1438" s="117">
        <v>0</v>
      </c>
      <c r="K1438" s="117">
        <v>0</v>
      </c>
      <c r="L1438" s="117">
        <v>0</v>
      </c>
      <c r="M1438" s="30" t="s">
        <v>21</v>
      </c>
      <c r="N1438">
        <v>45</v>
      </c>
      <c r="O1438" t="s">
        <v>17</v>
      </c>
      <c r="P1438">
        <v>1437</v>
      </c>
      <c r="R1438" s="30"/>
      <c r="S1438" s="30"/>
      <c r="U1438" s="30"/>
      <c r="V1438" s="30"/>
      <c r="X1438" s="30"/>
      <c r="Y1438" s="30"/>
    </row>
    <row r="1439" spans="1:25">
      <c r="A1439" s="10">
        <v>14</v>
      </c>
      <c r="B1439" s="37">
        <v>5</v>
      </c>
      <c r="C1439" s="5">
        <v>2019</v>
      </c>
      <c r="D1439" s="51">
        <v>43599</v>
      </c>
      <c r="E1439" s="30">
        <v>0</v>
      </c>
      <c r="F1439" s="117">
        <v>0</v>
      </c>
      <c r="G1439" s="121">
        <v>2</v>
      </c>
      <c r="H1439" s="121">
        <v>2</v>
      </c>
      <c r="I1439" s="121">
        <v>0</v>
      </c>
      <c r="J1439" s="121">
        <v>0</v>
      </c>
      <c r="K1439" s="121">
        <v>0</v>
      </c>
      <c r="L1439" s="55">
        <v>0</v>
      </c>
      <c r="M1439" s="30" t="s">
        <v>21</v>
      </c>
      <c r="N1439">
        <v>45</v>
      </c>
      <c r="O1439" t="s">
        <v>17</v>
      </c>
      <c r="P1439">
        <v>1438</v>
      </c>
      <c r="R1439" s="30"/>
      <c r="S1439" s="30"/>
      <c r="U1439" s="30"/>
      <c r="V1439" s="30"/>
      <c r="X1439" s="30"/>
      <c r="Y1439" s="30"/>
    </row>
    <row r="1440" spans="1:25">
      <c r="A1440" s="10">
        <v>21</v>
      </c>
      <c r="B1440" s="37">
        <v>5</v>
      </c>
      <c r="C1440" s="5">
        <v>2019</v>
      </c>
      <c r="D1440" s="51">
        <v>43606</v>
      </c>
      <c r="E1440" s="30">
        <v>1</v>
      </c>
      <c r="F1440" s="117">
        <v>0</v>
      </c>
      <c r="G1440" s="117">
        <v>2</v>
      </c>
      <c r="H1440" s="117">
        <v>0</v>
      </c>
      <c r="I1440" s="117">
        <v>0</v>
      </c>
      <c r="J1440" s="117">
        <v>0</v>
      </c>
      <c r="K1440" s="117">
        <v>0</v>
      </c>
      <c r="L1440" s="117">
        <v>9</v>
      </c>
      <c r="M1440" s="30" t="s">
        <v>21</v>
      </c>
      <c r="N1440">
        <v>45</v>
      </c>
      <c r="O1440" t="s">
        <v>17</v>
      </c>
      <c r="P1440">
        <v>1439</v>
      </c>
      <c r="R1440" s="30"/>
      <c r="S1440" s="30"/>
      <c r="U1440" s="30"/>
      <c r="V1440" s="30"/>
      <c r="X1440" s="30"/>
      <c r="Y1440" s="30"/>
    </row>
    <row r="1441" spans="1:25">
      <c r="A1441" s="10">
        <v>2</v>
      </c>
      <c r="B1441" s="37">
        <v>6</v>
      </c>
      <c r="C1441" s="5">
        <v>2019</v>
      </c>
      <c r="D1441" s="51">
        <v>43618</v>
      </c>
      <c r="E1441" s="30">
        <v>0</v>
      </c>
      <c r="F1441" s="117">
        <v>0</v>
      </c>
      <c r="G1441" s="121">
        <v>3</v>
      </c>
      <c r="H1441" s="121">
        <v>0</v>
      </c>
      <c r="I1441" s="121">
        <v>0</v>
      </c>
      <c r="J1441" s="121">
        <v>0</v>
      </c>
      <c r="K1441" s="121">
        <v>0</v>
      </c>
      <c r="L1441" s="55">
        <v>2</v>
      </c>
      <c r="M1441" s="30" t="s">
        <v>21</v>
      </c>
      <c r="N1441">
        <v>45</v>
      </c>
      <c r="O1441" t="s">
        <v>17</v>
      </c>
      <c r="P1441">
        <v>1440</v>
      </c>
      <c r="R1441" s="30"/>
      <c r="S1441" s="30"/>
      <c r="U1441" s="30"/>
      <c r="V1441" s="30"/>
      <c r="X1441" s="30"/>
      <c r="Y1441" s="30"/>
    </row>
    <row r="1442" spans="1:25">
      <c r="A1442" s="10">
        <v>10</v>
      </c>
      <c r="B1442" s="37">
        <v>6</v>
      </c>
      <c r="C1442" s="5">
        <v>2019</v>
      </c>
      <c r="D1442" s="51">
        <v>43626</v>
      </c>
      <c r="E1442" s="30">
        <v>3</v>
      </c>
      <c r="F1442" s="117">
        <v>0</v>
      </c>
      <c r="G1442" s="117">
        <v>32</v>
      </c>
      <c r="H1442" s="117">
        <v>0</v>
      </c>
      <c r="I1442" s="117">
        <v>1</v>
      </c>
      <c r="J1442" s="117">
        <v>0</v>
      </c>
      <c r="K1442" s="117">
        <v>0</v>
      </c>
      <c r="L1442" s="117">
        <v>0</v>
      </c>
      <c r="M1442" s="30" t="s">
        <v>21</v>
      </c>
      <c r="N1442">
        <v>45</v>
      </c>
      <c r="O1442" t="s">
        <v>17</v>
      </c>
      <c r="P1442">
        <v>1441</v>
      </c>
      <c r="R1442" s="30"/>
      <c r="S1442" s="30"/>
      <c r="U1442" s="30"/>
      <c r="V1442" s="30"/>
      <c r="X1442" s="30"/>
      <c r="Y1442" s="30"/>
    </row>
    <row r="1443" spans="1:25">
      <c r="A1443" s="10">
        <v>18</v>
      </c>
      <c r="B1443" s="37">
        <v>6</v>
      </c>
      <c r="C1443" s="5">
        <v>2019</v>
      </c>
      <c r="D1443" s="51">
        <v>43634</v>
      </c>
      <c r="E1443" s="30">
        <v>0</v>
      </c>
      <c r="F1443" s="117">
        <v>0</v>
      </c>
      <c r="G1443" s="121">
        <v>8</v>
      </c>
      <c r="H1443" s="121">
        <v>1</v>
      </c>
      <c r="I1443" s="121">
        <v>320</v>
      </c>
      <c r="J1443" s="121">
        <v>80</v>
      </c>
      <c r="K1443" s="121">
        <v>40</v>
      </c>
      <c r="L1443" s="55">
        <v>0</v>
      </c>
      <c r="M1443" s="30" t="s">
        <v>21</v>
      </c>
      <c r="N1443">
        <v>45</v>
      </c>
      <c r="O1443" t="s">
        <v>17</v>
      </c>
      <c r="P1443">
        <v>1442</v>
      </c>
      <c r="R1443" s="30"/>
      <c r="S1443" s="30"/>
      <c r="U1443" s="30"/>
      <c r="V1443" s="30"/>
      <c r="X1443" s="30"/>
      <c r="Y1443" s="30"/>
    </row>
    <row r="1444" spans="1:25">
      <c r="A1444" s="10">
        <v>29</v>
      </c>
      <c r="B1444" s="37">
        <v>6</v>
      </c>
      <c r="C1444" s="5">
        <v>2019</v>
      </c>
      <c r="D1444" s="51">
        <v>43645</v>
      </c>
      <c r="E1444" s="30">
        <v>0</v>
      </c>
      <c r="F1444" s="117">
        <v>0</v>
      </c>
      <c r="G1444" s="117">
        <v>6</v>
      </c>
      <c r="H1444" s="117">
        <v>8</v>
      </c>
      <c r="I1444" s="117">
        <v>46</v>
      </c>
      <c r="J1444" s="117">
        <v>3</v>
      </c>
      <c r="K1444" s="117">
        <v>0</v>
      </c>
      <c r="L1444" s="117">
        <v>0</v>
      </c>
      <c r="M1444" s="30" t="s">
        <v>21</v>
      </c>
      <c r="N1444">
        <v>45</v>
      </c>
      <c r="O1444" t="s">
        <v>17</v>
      </c>
      <c r="P1444">
        <v>1443</v>
      </c>
      <c r="R1444" s="30"/>
      <c r="S1444" s="30"/>
      <c r="U1444" s="30"/>
      <c r="V1444" s="30"/>
      <c r="X1444" s="30"/>
      <c r="Y1444" s="30"/>
    </row>
    <row r="1445" spans="1:25">
      <c r="A1445" s="10">
        <v>9</v>
      </c>
      <c r="B1445" s="37">
        <v>7</v>
      </c>
      <c r="C1445" s="5">
        <v>2019</v>
      </c>
      <c r="D1445" s="51">
        <v>43655</v>
      </c>
      <c r="E1445" s="30">
        <v>1</v>
      </c>
      <c r="F1445" s="117">
        <v>0</v>
      </c>
      <c r="G1445" s="117">
        <v>6</v>
      </c>
      <c r="H1445" s="117">
        <v>74</v>
      </c>
      <c r="I1445" s="117">
        <v>30</v>
      </c>
      <c r="J1445" s="117">
        <v>0</v>
      </c>
      <c r="K1445" s="117">
        <v>0</v>
      </c>
      <c r="L1445" s="117">
        <v>0</v>
      </c>
      <c r="M1445" s="30" t="s">
        <v>21</v>
      </c>
      <c r="N1445">
        <v>45</v>
      </c>
      <c r="O1445" t="s">
        <v>17</v>
      </c>
      <c r="P1445">
        <v>1444</v>
      </c>
      <c r="R1445" s="30"/>
      <c r="S1445" s="30"/>
      <c r="U1445" s="30"/>
      <c r="V1445" s="30"/>
      <c r="X1445" s="30"/>
      <c r="Y1445" s="30"/>
    </row>
    <row r="1446" spans="1:25">
      <c r="A1446" s="10">
        <v>20</v>
      </c>
      <c r="B1446" s="37">
        <v>7</v>
      </c>
      <c r="C1446" s="5">
        <v>2019</v>
      </c>
      <c r="D1446" s="51">
        <v>43666</v>
      </c>
      <c r="E1446" s="30">
        <v>0</v>
      </c>
      <c r="F1446" s="117">
        <v>0</v>
      </c>
      <c r="G1446" s="117">
        <v>1</v>
      </c>
      <c r="H1446" s="117">
        <v>52</v>
      </c>
      <c r="I1446" s="117">
        <v>2</v>
      </c>
      <c r="J1446" s="117">
        <v>0</v>
      </c>
      <c r="K1446" s="117">
        <v>0</v>
      </c>
      <c r="L1446" s="117">
        <v>0</v>
      </c>
      <c r="M1446" s="30" t="s">
        <v>21</v>
      </c>
      <c r="N1446">
        <v>45</v>
      </c>
      <c r="O1446" t="s">
        <v>17</v>
      </c>
      <c r="P1446">
        <v>1445</v>
      </c>
      <c r="R1446" s="30"/>
      <c r="S1446" s="30"/>
      <c r="U1446" s="30"/>
      <c r="V1446" s="30"/>
      <c r="X1446" s="30"/>
      <c r="Y1446" s="30"/>
    </row>
    <row r="1447" spans="1:25">
      <c r="A1447" s="10">
        <v>1</v>
      </c>
      <c r="B1447" s="37">
        <v>8</v>
      </c>
      <c r="C1447" s="5">
        <v>2019</v>
      </c>
      <c r="D1447" s="51">
        <v>43678</v>
      </c>
      <c r="E1447" s="30">
        <v>0</v>
      </c>
      <c r="F1447" s="117">
        <v>0</v>
      </c>
      <c r="G1447" s="117">
        <v>3</v>
      </c>
      <c r="H1447" s="117">
        <v>11</v>
      </c>
      <c r="I1447" s="117">
        <v>0</v>
      </c>
      <c r="J1447" s="117">
        <v>0</v>
      </c>
      <c r="K1447" s="117">
        <v>0</v>
      </c>
      <c r="L1447" s="117">
        <v>0</v>
      </c>
      <c r="M1447" s="30" t="s">
        <v>21</v>
      </c>
      <c r="N1447">
        <v>45</v>
      </c>
      <c r="O1447" t="s">
        <v>17</v>
      </c>
      <c r="P1447">
        <v>1446</v>
      </c>
      <c r="R1447" s="30"/>
      <c r="S1447" s="30"/>
      <c r="U1447" s="30"/>
      <c r="V1447" s="30"/>
      <c r="X1447" s="30"/>
      <c r="Y1447" s="30"/>
    </row>
    <row r="1448" spans="1:25">
      <c r="A1448" s="10">
        <v>10</v>
      </c>
      <c r="B1448" s="37">
        <v>8</v>
      </c>
      <c r="C1448" s="5">
        <v>2019</v>
      </c>
      <c r="D1448" s="51">
        <v>43687</v>
      </c>
      <c r="E1448" s="30">
        <v>0</v>
      </c>
      <c r="F1448" s="117">
        <v>0</v>
      </c>
      <c r="G1448" s="117">
        <v>4</v>
      </c>
      <c r="H1448" s="117">
        <v>24</v>
      </c>
      <c r="I1448" s="117">
        <v>0</v>
      </c>
      <c r="J1448" s="117">
        <v>0</v>
      </c>
      <c r="K1448" s="117">
        <v>0</v>
      </c>
      <c r="L1448" s="117">
        <v>0</v>
      </c>
      <c r="M1448" s="30" t="s">
        <v>21</v>
      </c>
      <c r="N1448">
        <v>45</v>
      </c>
      <c r="O1448" t="s">
        <v>17</v>
      </c>
      <c r="P1448">
        <v>1447</v>
      </c>
      <c r="R1448" s="30"/>
      <c r="S1448" s="30"/>
      <c r="U1448" s="30"/>
      <c r="V1448" s="30"/>
      <c r="X1448" s="30"/>
      <c r="Y1448" s="30"/>
    </row>
    <row r="1449" spans="1:25">
      <c r="A1449" s="10">
        <v>20</v>
      </c>
      <c r="B1449" s="37">
        <v>8</v>
      </c>
      <c r="C1449" s="5">
        <v>2019</v>
      </c>
      <c r="D1449" s="51">
        <v>43697</v>
      </c>
      <c r="E1449" s="30">
        <v>0</v>
      </c>
      <c r="F1449" s="117">
        <v>0</v>
      </c>
      <c r="G1449" s="117">
        <v>0</v>
      </c>
      <c r="H1449" s="117">
        <v>11</v>
      </c>
      <c r="I1449" s="117">
        <v>0</v>
      </c>
      <c r="J1449" s="117">
        <v>0</v>
      </c>
      <c r="K1449" s="117">
        <v>0</v>
      </c>
      <c r="L1449" s="117">
        <v>0</v>
      </c>
      <c r="M1449" s="30" t="s">
        <v>21</v>
      </c>
      <c r="N1449">
        <v>45</v>
      </c>
      <c r="O1449" t="s">
        <v>17</v>
      </c>
      <c r="P1449">
        <v>1448</v>
      </c>
      <c r="R1449" s="30"/>
      <c r="S1449" s="30"/>
      <c r="U1449" s="30"/>
      <c r="V1449" s="30"/>
      <c r="X1449" s="30"/>
      <c r="Y1449" s="30"/>
    </row>
    <row r="1450" spans="1:25">
      <c r="A1450" s="10">
        <v>31</v>
      </c>
      <c r="B1450" s="37">
        <v>8</v>
      </c>
      <c r="C1450" s="5">
        <v>2019</v>
      </c>
      <c r="D1450" s="51">
        <v>43708</v>
      </c>
      <c r="E1450" s="30">
        <v>0</v>
      </c>
      <c r="F1450" s="117">
        <v>0</v>
      </c>
      <c r="G1450" s="117">
        <v>1</v>
      </c>
      <c r="H1450" s="117">
        <v>22</v>
      </c>
      <c r="I1450" s="117">
        <v>0</v>
      </c>
      <c r="J1450" s="117">
        <v>0</v>
      </c>
      <c r="K1450" s="117">
        <v>0</v>
      </c>
      <c r="L1450" s="117">
        <v>0</v>
      </c>
      <c r="M1450" s="30" t="s">
        <v>21</v>
      </c>
      <c r="N1450">
        <v>45</v>
      </c>
      <c r="O1450" t="s">
        <v>17</v>
      </c>
      <c r="P1450">
        <v>1449</v>
      </c>
      <c r="R1450" s="30"/>
      <c r="S1450" s="30"/>
      <c r="U1450" s="30"/>
      <c r="V1450" s="30"/>
      <c r="X1450" s="30"/>
      <c r="Y1450" s="30"/>
    </row>
    <row r="1451" spans="1:25">
      <c r="A1451" s="10">
        <v>10</v>
      </c>
      <c r="B1451" s="37">
        <v>9</v>
      </c>
      <c r="C1451" s="5">
        <v>2019</v>
      </c>
      <c r="D1451" s="51">
        <v>43718</v>
      </c>
      <c r="E1451" s="30">
        <v>0</v>
      </c>
      <c r="F1451" s="117">
        <v>0</v>
      </c>
      <c r="G1451" s="117">
        <v>0</v>
      </c>
      <c r="H1451" s="117">
        <v>3</v>
      </c>
      <c r="I1451" s="117">
        <v>0</v>
      </c>
      <c r="J1451" s="117">
        <v>0</v>
      </c>
      <c r="K1451" s="117">
        <v>0</v>
      </c>
      <c r="L1451" s="117">
        <v>0</v>
      </c>
      <c r="M1451" s="30" t="s">
        <v>21</v>
      </c>
      <c r="N1451">
        <v>45</v>
      </c>
      <c r="O1451" t="s">
        <v>17</v>
      </c>
      <c r="P1451">
        <v>1450</v>
      </c>
      <c r="R1451" s="30"/>
      <c r="S1451" s="30"/>
      <c r="U1451" s="30"/>
      <c r="V1451" s="30"/>
      <c r="X1451" s="30"/>
      <c r="Y1451" s="30"/>
    </row>
    <row r="1452" spans="1:25">
      <c r="A1452" s="10">
        <v>21</v>
      </c>
      <c r="B1452" s="37">
        <v>9</v>
      </c>
      <c r="C1452" s="5">
        <v>2019</v>
      </c>
      <c r="D1452" s="51">
        <v>43729</v>
      </c>
      <c r="E1452" s="30">
        <v>0</v>
      </c>
      <c r="F1452" s="117">
        <v>0</v>
      </c>
      <c r="G1452" s="117">
        <v>0</v>
      </c>
      <c r="H1452" s="117">
        <v>2</v>
      </c>
      <c r="I1452" s="117">
        <v>0</v>
      </c>
      <c r="J1452" s="117">
        <v>0</v>
      </c>
      <c r="K1452" s="117">
        <v>0</v>
      </c>
      <c r="L1452" s="117">
        <v>0</v>
      </c>
      <c r="M1452" s="30" t="s">
        <v>21</v>
      </c>
      <c r="N1452">
        <v>45</v>
      </c>
      <c r="O1452" t="s">
        <v>17</v>
      </c>
      <c r="P1452">
        <v>1451</v>
      </c>
      <c r="R1452" s="30"/>
      <c r="S1452" s="30"/>
      <c r="U1452" s="30"/>
      <c r="V1452" s="30"/>
      <c r="X1452" s="30"/>
      <c r="Y1452" s="30"/>
    </row>
    <row r="1453" spans="1:25">
      <c r="A1453" s="10">
        <v>3</v>
      </c>
      <c r="B1453" s="37">
        <v>10</v>
      </c>
      <c r="C1453" s="5">
        <v>2019</v>
      </c>
      <c r="D1453" s="51">
        <v>43741</v>
      </c>
      <c r="E1453" s="121">
        <v>0</v>
      </c>
      <c r="F1453" s="121">
        <v>0</v>
      </c>
      <c r="G1453" s="121">
        <v>1</v>
      </c>
      <c r="H1453" s="121">
        <v>5</v>
      </c>
      <c r="I1453" s="121">
        <v>0</v>
      </c>
      <c r="J1453" s="121">
        <v>0</v>
      </c>
      <c r="K1453" s="121">
        <v>0</v>
      </c>
      <c r="L1453" s="123">
        <v>0</v>
      </c>
      <c r="M1453" s="30" t="s">
        <v>21</v>
      </c>
      <c r="N1453">
        <v>45</v>
      </c>
      <c r="O1453" t="s">
        <v>17</v>
      </c>
      <c r="P1453">
        <v>1452</v>
      </c>
      <c r="R1453" s="30"/>
      <c r="S1453" s="30"/>
      <c r="U1453" s="30"/>
      <c r="V1453" s="30"/>
      <c r="X1453" s="30"/>
      <c r="Y1453" s="30"/>
    </row>
    <row r="1454" spans="1:25">
      <c r="A1454" s="10">
        <v>10</v>
      </c>
      <c r="B1454" s="37">
        <v>10</v>
      </c>
      <c r="C1454" s="5">
        <v>2019</v>
      </c>
      <c r="D1454" s="51">
        <v>43748</v>
      </c>
      <c r="E1454" s="30">
        <v>0</v>
      </c>
      <c r="F1454" s="117">
        <v>0</v>
      </c>
      <c r="G1454" s="117">
        <v>0</v>
      </c>
      <c r="H1454" s="117">
        <v>2</v>
      </c>
      <c r="I1454" s="117">
        <v>1</v>
      </c>
      <c r="J1454" s="117">
        <v>0</v>
      </c>
      <c r="K1454" s="117">
        <v>0</v>
      </c>
      <c r="L1454" s="117">
        <v>0</v>
      </c>
      <c r="M1454" s="30" t="s">
        <v>21</v>
      </c>
      <c r="N1454">
        <v>45</v>
      </c>
      <c r="O1454" t="s">
        <v>17</v>
      </c>
      <c r="P1454">
        <v>1453</v>
      </c>
      <c r="R1454" s="30"/>
      <c r="S1454" s="30"/>
      <c r="U1454" s="30"/>
      <c r="V1454" s="30"/>
      <c r="X1454" s="30"/>
      <c r="Y1454" s="30"/>
    </row>
    <row r="1455" spans="1:25">
      <c r="A1455" s="10">
        <v>21</v>
      </c>
      <c r="B1455" s="37">
        <v>10</v>
      </c>
      <c r="C1455" s="5">
        <v>2019</v>
      </c>
      <c r="D1455" s="51">
        <v>43759</v>
      </c>
      <c r="E1455" s="30">
        <v>0</v>
      </c>
      <c r="F1455" s="117">
        <v>0</v>
      </c>
      <c r="G1455" s="117">
        <v>0</v>
      </c>
      <c r="H1455" s="117">
        <v>1</v>
      </c>
      <c r="I1455" s="117">
        <v>0</v>
      </c>
      <c r="J1455" s="117">
        <v>0</v>
      </c>
      <c r="K1455" s="117">
        <v>0</v>
      </c>
      <c r="L1455" s="117">
        <v>0</v>
      </c>
      <c r="M1455" s="30" t="s">
        <v>21</v>
      </c>
      <c r="N1455">
        <v>45</v>
      </c>
      <c r="O1455" t="s">
        <v>17</v>
      </c>
      <c r="P1455">
        <v>1454</v>
      </c>
      <c r="R1455" s="30"/>
      <c r="S1455" s="30"/>
      <c r="U1455" s="30"/>
      <c r="V1455" s="30"/>
      <c r="X1455" s="30"/>
      <c r="Y1455" s="30"/>
    </row>
    <row r="1456" spans="1:25">
      <c r="A1456" s="10">
        <v>29</v>
      </c>
      <c r="B1456" s="37">
        <v>10</v>
      </c>
      <c r="C1456" s="5">
        <v>2019</v>
      </c>
      <c r="D1456" s="51">
        <v>43767</v>
      </c>
      <c r="E1456" s="30">
        <v>0</v>
      </c>
      <c r="F1456" s="117">
        <v>0</v>
      </c>
      <c r="G1456" s="117">
        <v>1</v>
      </c>
      <c r="H1456" s="117">
        <v>1</v>
      </c>
      <c r="I1456" s="117">
        <v>0</v>
      </c>
      <c r="J1456" s="117">
        <v>0</v>
      </c>
      <c r="K1456" s="117">
        <v>0</v>
      </c>
      <c r="L1456" s="117">
        <v>0</v>
      </c>
      <c r="M1456" s="30" t="s">
        <v>21</v>
      </c>
      <c r="N1456">
        <v>45</v>
      </c>
      <c r="O1456" t="s">
        <v>17</v>
      </c>
      <c r="P1456">
        <v>1455</v>
      </c>
      <c r="R1456" s="30"/>
      <c r="S1456" s="30"/>
      <c r="U1456" s="30"/>
      <c r="V1456" s="30"/>
      <c r="X1456" s="30"/>
      <c r="Y1456" s="30"/>
    </row>
    <row r="1457" spans="1:16">
      <c r="A1457" s="80">
        <v>18</v>
      </c>
      <c r="B1457" s="81">
        <v>7</v>
      </c>
      <c r="C1457" s="82">
        <v>2012</v>
      </c>
      <c r="D1457" s="83">
        <v>41108</v>
      </c>
      <c r="E1457" s="117">
        <v>0</v>
      </c>
      <c r="F1457" s="117">
        <v>0</v>
      </c>
      <c r="G1457" s="30">
        <v>0</v>
      </c>
      <c r="H1457" s="30">
        <v>0</v>
      </c>
      <c r="I1457" s="30">
        <v>0</v>
      </c>
      <c r="J1457" s="30">
        <v>0</v>
      </c>
      <c r="K1457" s="30">
        <v>0</v>
      </c>
      <c r="L1457" s="30">
        <v>0</v>
      </c>
      <c r="M1457" s="30" t="s">
        <v>16</v>
      </c>
      <c r="N1457">
        <v>5</v>
      </c>
      <c r="O1457" t="s">
        <v>22</v>
      </c>
      <c r="P1457">
        <v>1456</v>
      </c>
    </row>
    <row r="1458" spans="1:16">
      <c r="A1458" s="1">
        <v>20</v>
      </c>
      <c r="B1458" s="84">
        <v>8</v>
      </c>
      <c r="C1458" s="85">
        <v>2012</v>
      </c>
      <c r="D1458" s="86">
        <v>41141</v>
      </c>
      <c r="E1458" s="117">
        <v>0</v>
      </c>
      <c r="F1458" s="117">
        <v>0</v>
      </c>
      <c r="G1458" s="30">
        <v>0</v>
      </c>
      <c r="H1458" s="30">
        <v>0</v>
      </c>
      <c r="I1458" s="30">
        <v>0</v>
      </c>
      <c r="J1458" s="30">
        <v>0</v>
      </c>
      <c r="K1458" s="30">
        <v>0</v>
      </c>
      <c r="L1458" s="30">
        <v>0</v>
      </c>
      <c r="M1458" s="30" t="s">
        <v>16</v>
      </c>
      <c r="N1458">
        <v>5</v>
      </c>
      <c r="O1458" t="s">
        <v>22</v>
      </c>
      <c r="P1458">
        <v>1457</v>
      </c>
    </row>
    <row r="1459" spans="1:16">
      <c r="A1459" s="1">
        <v>19</v>
      </c>
      <c r="B1459" s="84">
        <v>9</v>
      </c>
      <c r="C1459" s="85">
        <v>2012</v>
      </c>
      <c r="D1459" s="86">
        <v>41171</v>
      </c>
      <c r="E1459" s="117">
        <v>0</v>
      </c>
      <c r="F1459" s="117">
        <v>0</v>
      </c>
      <c r="G1459" s="117">
        <v>0</v>
      </c>
      <c r="H1459" s="117">
        <v>0</v>
      </c>
      <c r="I1459" s="117">
        <v>0</v>
      </c>
      <c r="J1459" s="117">
        <v>0</v>
      </c>
      <c r="K1459" s="117">
        <v>0</v>
      </c>
      <c r="L1459" s="117">
        <v>0</v>
      </c>
      <c r="M1459" s="30" t="s">
        <v>16</v>
      </c>
      <c r="N1459">
        <v>5</v>
      </c>
      <c r="O1459" t="s">
        <v>22</v>
      </c>
      <c r="P1459">
        <v>1458</v>
      </c>
    </row>
    <row r="1460" spans="1:16">
      <c r="A1460" s="1">
        <v>10</v>
      </c>
      <c r="B1460" s="84">
        <v>10</v>
      </c>
      <c r="C1460" s="85">
        <v>2012</v>
      </c>
      <c r="D1460" s="86">
        <v>41192</v>
      </c>
      <c r="E1460" s="117">
        <v>0</v>
      </c>
      <c r="F1460" s="117">
        <v>0</v>
      </c>
      <c r="G1460" s="117">
        <v>0</v>
      </c>
      <c r="H1460" s="117">
        <v>0</v>
      </c>
      <c r="I1460" s="117">
        <v>0</v>
      </c>
      <c r="J1460" s="117">
        <v>0</v>
      </c>
      <c r="K1460" s="117">
        <v>0</v>
      </c>
      <c r="L1460" s="117">
        <v>0</v>
      </c>
      <c r="M1460" s="30" t="s">
        <v>16</v>
      </c>
      <c r="N1460">
        <v>5</v>
      </c>
      <c r="O1460" t="s">
        <v>22</v>
      </c>
      <c r="P1460">
        <v>1459</v>
      </c>
    </row>
    <row r="1461" spans="1:16">
      <c r="A1461" s="1">
        <v>19</v>
      </c>
      <c r="B1461" s="84">
        <v>6</v>
      </c>
      <c r="C1461" s="85">
        <v>2013</v>
      </c>
      <c r="D1461" s="86">
        <v>41444</v>
      </c>
      <c r="E1461" s="117">
        <v>0</v>
      </c>
      <c r="F1461" s="117">
        <v>0</v>
      </c>
      <c r="G1461" s="117">
        <v>0</v>
      </c>
      <c r="H1461" s="117">
        <v>0</v>
      </c>
      <c r="I1461" s="117">
        <v>300</v>
      </c>
      <c r="J1461" s="117">
        <v>200</v>
      </c>
      <c r="K1461" s="117">
        <v>200</v>
      </c>
      <c r="L1461" s="117">
        <v>0</v>
      </c>
      <c r="M1461" s="30" t="s">
        <v>16</v>
      </c>
      <c r="N1461">
        <v>5</v>
      </c>
      <c r="O1461" t="s">
        <v>22</v>
      </c>
      <c r="P1461">
        <v>1460</v>
      </c>
    </row>
    <row r="1462" spans="1:16">
      <c r="A1462" s="1">
        <v>9</v>
      </c>
      <c r="B1462" s="84">
        <v>11</v>
      </c>
      <c r="C1462" s="85">
        <v>2013</v>
      </c>
      <c r="D1462" s="86">
        <v>41587</v>
      </c>
      <c r="E1462" s="117">
        <v>0</v>
      </c>
      <c r="F1462" s="117">
        <v>0</v>
      </c>
      <c r="G1462" s="117">
        <v>0</v>
      </c>
      <c r="H1462" s="117">
        <v>0</v>
      </c>
      <c r="I1462" s="117">
        <v>0</v>
      </c>
      <c r="J1462" s="117">
        <v>0</v>
      </c>
      <c r="K1462" s="117">
        <v>0</v>
      </c>
      <c r="L1462" s="117">
        <v>0</v>
      </c>
      <c r="M1462" s="30" t="s">
        <v>16</v>
      </c>
      <c r="N1462">
        <v>5</v>
      </c>
      <c r="O1462" t="s">
        <v>22</v>
      </c>
      <c r="P1462">
        <v>1461</v>
      </c>
    </row>
    <row r="1463" spans="1:16">
      <c r="A1463" s="1">
        <v>21</v>
      </c>
      <c r="B1463" s="84">
        <v>8</v>
      </c>
      <c r="C1463" s="85">
        <v>2014</v>
      </c>
      <c r="D1463" s="86">
        <v>41872</v>
      </c>
      <c r="E1463" s="117">
        <v>0</v>
      </c>
      <c r="F1463" s="117">
        <v>0</v>
      </c>
      <c r="G1463" s="117">
        <v>0</v>
      </c>
      <c r="H1463" s="117">
        <v>0</v>
      </c>
      <c r="I1463" s="117">
        <v>0</v>
      </c>
      <c r="J1463" s="117">
        <v>0</v>
      </c>
      <c r="K1463" s="117">
        <v>0</v>
      </c>
      <c r="L1463" s="117">
        <v>0</v>
      </c>
      <c r="M1463" s="30" t="s">
        <v>16</v>
      </c>
      <c r="N1463">
        <v>5</v>
      </c>
      <c r="O1463" t="s">
        <v>22</v>
      </c>
      <c r="P1463">
        <v>1462</v>
      </c>
    </row>
    <row r="1464" spans="1:16">
      <c r="A1464" s="1">
        <v>18</v>
      </c>
      <c r="B1464" s="84">
        <v>10</v>
      </c>
      <c r="C1464" s="85">
        <v>2014</v>
      </c>
      <c r="D1464" s="86">
        <v>41930</v>
      </c>
      <c r="E1464" s="117">
        <v>0</v>
      </c>
      <c r="F1464" s="117">
        <v>0</v>
      </c>
      <c r="G1464" s="117">
        <v>0</v>
      </c>
      <c r="H1464" s="117">
        <v>0</v>
      </c>
      <c r="I1464" s="117">
        <v>0</v>
      </c>
      <c r="J1464" s="117">
        <v>0</v>
      </c>
      <c r="K1464" s="117">
        <v>0</v>
      </c>
      <c r="L1464" s="117">
        <v>0</v>
      </c>
      <c r="M1464" s="30" t="s">
        <v>16</v>
      </c>
      <c r="N1464">
        <v>5</v>
      </c>
      <c r="O1464" t="s">
        <v>22</v>
      </c>
      <c r="P1464">
        <v>1463</v>
      </c>
    </row>
    <row r="1465" spans="1:16">
      <c r="A1465" s="1">
        <v>17</v>
      </c>
      <c r="B1465" s="84">
        <v>11</v>
      </c>
      <c r="C1465" s="85">
        <v>2014</v>
      </c>
      <c r="D1465" s="86">
        <v>41960</v>
      </c>
      <c r="E1465" s="117">
        <v>0</v>
      </c>
      <c r="F1465" s="117">
        <v>0</v>
      </c>
      <c r="G1465" s="117">
        <v>0</v>
      </c>
      <c r="H1465" s="117">
        <v>0</v>
      </c>
      <c r="I1465" s="117">
        <v>0</v>
      </c>
      <c r="J1465" s="117">
        <v>0</v>
      </c>
      <c r="K1465" s="117">
        <v>0</v>
      </c>
      <c r="L1465" s="117">
        <v>0</v>
      </c>
      <c r="M1465" s="30" t="s">
        <v>16</v>
      </c>
      <c r="N1465">
        <v>5</v>
      </c>
      <c r="O1465" t="s">
        <v>22</v>
      </c>
      <c r="P1465">
        <v>1464</v>
      </c>
    </row>
    <row r="1466" spans="1:16">
      <c r="A1466" s="1">
        <v>20</v>
      </c>
      <c r="B1466" s="84">
        <v>6</v>
      </c>
      <c r="C1466" s="85">
        <v>2015</v>
      </c>
      <c r="D1466" s="86">
        <v>42175</v>
      </c>
      <c r="E1466" s="117">
        <v>0</v>
      </c>
      <c r="F1466" s="117">
        <v>0</v>
      </c>
      <c r="G1466" s="117">
        <v>0</v>
      </c>
      <c r="H1466" s="117">
        <v>20</v>
      </c>
      <c r="I1466" s="117">
        <v>60</v>
      </c>
      <c r="J1466" s="117">
        <v>30</v>
      </c>
      <c r="K1466" s="117">
        <v>40</v>
      </c>
      <c r="L1466" s="117">
        <v>200</v>
      </c>
      <c r="M1466" s="30" t="s">
        <v>16</v>
      </c>
      <c r="N1466">
        <v>5</v>
      </c>
      <c r="O1466" t="s">
        <v>22</v>
      </c>
      <c r="P1466">
        <v>1465</v>
      </c>
    </row>
    <row r="1467" spans="1:16">
      <c r="A1467" s="1">
        <v>20</v>
      </c>
      <c r="B1467" s="84">
        <v>7</v>
      </c>
      <c r="C1467" s="85">
        <v>2015</v>
      </c>
      <c r="D1467" s="86">
        <v>42205</v>
      </c>
      <c r="E1467" s="122" t="s">
        <v>18</v>
      </c>
      <c r="F1467" s="122" t="s">
        <v>18</v>
      </c>
      <c r="G1467" s="122" t="s">
        <v>18</v>
      </c>
      <c r="H1467" s="122" t="s">
        <v>18</v>
      </c>
      <c r="I1467" s="122" t="s">
        <v>18</v>
      </c>
      <c r="J1467" s="122" t="s">
        <v>18</v>
      </c>
      <c r="K1467" s="122" t="s">
        <v>18</v>
      </c>
      <c r="L1467" s="122" t="s">
        <v>18</v>
      </c>
      <c r="M1467" s="30" t="s">
        <v>16</v>
      </c>
      <c r="N1467">
        <v>5</v>
      </c>
      <c r="O1467" t="s">
        <v>22</v>
      </c>
      <c r="P1467">
        <v>1466</v>
      </c>
    </row>
    <row r="1468" spans="1:16">
      <c r="A1468" s="1">
        <v>19</v>
      </c>
      <c r="B1468" s="84">
        <v>8</v>
      </c>
      <c r="C1468" s="85">
        <v>2015</v>
      </c>
      <c r="D1468" s="86">
        <v>42235</v>
      </c>
      <c r="E1468" s="117">
        <v>0</v>
      </c>
      <c r="F1468" s="117">
        <v>0</v>
      </c>
      <c r="G1468" s="117">
        <v>0</v>
      </c>
      <c r="H1468" s="117">
        <v>0</v>
      </c>
      <c r="I1468" s="117">
        <v>0</v>
      </c>
      <c r="J1468" s="117">
        <v>0</v>
      </c>
      <c r="K1468" s="117">
        <v>0</v>
      </c>
      <c r="L1468" s="117">
        <v>0</v>
      </c>
      <c r="M1468" s="30" t="s">
        <v>16</v>
      </c>
      <c r="N1468">
        <v>5</v>
      </c>
      <c r="O1468" t="s">
        <v>22</v>
      </c>
      <c r="P1468">
        <v>1467</v>
      </c>
    </row>
    <row r="1469" spans="1:16">
      <c r="A1469" s="1">
        <v>21</v>
      </c>
      <c r="B1469" s="84">
        <v>9</v>
      </c>
      <c r="C1469" s="85">
        <v>2015</v>
      </c>
      <c r="D1469" s="86">
        <v>42268</v>
      </c>
      <c r="E1469" s="117">
        <v>0</v>
      </c>
      <c r="F1469" s="117">
        <v>0</v>
      </c>
      <c r="G1469" s="117">
        <v>0</v>
      </c>
      <c r="H1469" s="117">
        <v>0</v>
      </c>
      <c r="I1469" s="117">
        <v>0</v>
      </c>
      <c r="J1469" s="117">
        <v>0</v>
      </c>
      <c r="K1469" s="117">
        <v>0</v>
      </c>
      <c r="L1469" s="117">
        <v>0</v>
      </c>
      <c r="M1469" s="30" t="s">
        <v>16</v>
      </c>
      <c r="N1469">
        <v>5</v>
      </c>
      <c r="O1469" t="s">
        <v>22</v>
      </c>
      <c r="P1469">
        <v>1468</v>
      </c>
    </row>
    <row r="1470" spans="1:16">
      <c r="A1470" s="1">
        <v>20</v>
      </c>
      <c r="B1470" s="84">
        <v>10</v>
      </c>
      <c r="C1470" s="85">
        <v>2015</v>
      </c>
      <c r="D1470" s="86">
        <v>42297</v>
      </c>
      <c r="E1470" s="117">
        <v>0</v>
      </c>
      <c r="F1470" s="117">
        <v>0</v>
      </c>
      <c r="G1470" s="117">
        <v>0</v>
      </c>
      <c r="H1470" s="117">
        <v>0</v>
      </c>
      <c r="I1470" s="117">
        <v>0</v>
      </c>
      <c r="J1470" s="117">
        <v>0</v>
      </c>
      <c r="K1470" s="117">
        <v>0</v>
      </c>
      <c r="L1470" s="117">
        <v>0</v>
      </c>
      <c r="M1470" s="30" t="s">
        <v>16</v>
      </c>
      <c r="N1470">
        <v>5</v>
      </c>
      <c r="O1470" t="s">
        <v>22</v>
      </c>
      <c r="P1470">
        <v>1469</v>
      </c>
    </row>
    <row r="1471" spans="1:16">
      <c r="A1471" s="1">
        <v>14</v>
      </c>
      <c r="B1471" s="84">
        <v>8</v>
      </c>
      <c r="C1471" s="85">
        <v>2016</v>
      </c>
      <c r="D1471" s="86">
        <v>42596</v>
      </c>
      <c r="E1471" s="117">
        <v>0</v>
      </c>
      <c r="F1471" s="117">
        <v>0</v>
      </c>
      <c r="G1471" s="117">
        <v>0</v>
      </c>
      <c r="H1471" s="117">
        <v>0</v>
      </c>
      <c r="I1471" s="117">
        <v>0</v>
      </c>
      <c r="J1471" s="117">
        <v>0</v>
      </c>
      <c r="K1471" s="117">
        <v>0</v>
      </c>
      <c r="L1471" s="117">
        <v>0</v>
      </c>
      <c r="M1471" s="30" t="s">
        <v>16</v>
      </c>
      <c r="N1471">
        <v>5</v>
      </c>
      <c r="O1471" t="s">
        <v>22</v>
      </c>
      <c r="P1471">
        <v>1470</v>
      </c>
    </row>
    <row r="1472" spans="1:16">
      <c r="A1472" s="1">
        <v>20</v>
      </c>
      <c r="B1472" s="84">
        <v>9</v>
      </c>
      <c r="C1472" s="85">
        <v>2016</v>
      </c>
      <c r="D1472" s="86">
        <v>42633</v>
      </c>
      <c r="E1472" s="117">
        <v>0</v>
      </c>
      <c r="F1472" s="117">
        <v>0</v>
      </c>
      <c r="G1472" s="117">
        <v>0</v>
      </c>
      <c r="H1472" s="117">
        <v>0</v>
      </c>
      <c r="I1472" s="117">
        <v>0</v>
      </c>
      <c r="J1472" s="117">
        <v>0</v>
      </c>
      <c r="K1472" s="117">
        <v>0</v>
      </c>
      <c r="L1472" s="117">
        <v>0</v>
      </c>
      <c r="M1472" s="30" t="s">
        <v>16</v>
      </c>
      <c r="N1472">
        <v>5</v>
      </c>
      <c r="O1472" t="s">
        <v>22</v>
      </c>
      <c r="P1472">
        <v>1471</v>
      </c>
    </row>
    <row r="1473" spans="1:16">
      <c r="A1473" s="1">
        <v>13</v>
      </c>
      <c r="B1473" s="84">
        <v>11</v>
      </c>
      <c r="C1473" s="85">
        <v>2016</v>
      </c>
      <c r="D1473" s="86">
        <v>42687</v>
      </c>
      <c r="E1473" s="30">
        <v>0</v>
      </c>
      <c r="F1473" s="30">
        <v>0</v>
      </c>
      <c r="G1473" s="30">
        <v>0</v>
      </c>
      <c r="H1473" s="30">
        <v>0</v>
      </c>
      <c r="I1473" s="30">
        <v>0</v>
      </c>
      <c r="J1473" s="30">
        <v>0</v>
      </c>
      <c r="K1473" s="30">
        <v>0</v>
      </c>
      <c r="L1473" s="30">
        <v>0</v>
      </c>
      <c r="M1473" s="30" t="s">
        <v>16</v>
      </c>
      <c r="N1473">
        <v>5</v>
      </c>
      <c r="O1473" t="s">
        <v>22</v>
      </c>
      <c r="P1473">
        <v>1472</v>
      </c>
    </row>
    <row r="1474" spans="1:16">
      <c r="A1474" s="1">
        <v>20</v>
      </c>
      <c r="B1474" s="84">
        <v>5</v>
      </c>
      <c r="C1474" s="85">
        <v>2017</v>
      </c>
      <c r="D1474" s="86">
        <v>42875</v>
      </c>
      <c r="E1474" s="30">
        <v>128</v>
      </c>
      <c r="F1474" s="30">
        <v>0</v>
      </c>
      <c r="G1474" s="30">
        <v>50</v>
      </c>
      <c r="H1474" s="30">
        <v>3</v>
      </c>
      <c r="I1474" s="30">
        <v>0</v>
      </c>
      <c r="J1474" s="30">
        <v>0</v>
      </c>
      <c r="K1474" s="30">
        <v>0</v>
      </c>
      <c r="L1474" s="30">
        <v>0</v>
      </c>
      <c r="M1474" s="30" t="s">
        <v>16</v>
      </c>
      <c r="N1474">
        <v>5</v>
      </c>
      <c r="O1474" t="s">
        <v>22</v>
      </c>
      <c r="P1474">
        <v>1473</v>
      </c>
    </row>
    <row r="1475" spans="1:16">
      <c r="A1475" s="1">
        <v>21</v>
      </c>
      <c r="B1475" s="84">
        <v>6</v>
      </c>
      <c r="C1475" s="85">
        <v>2017</v>
      </c>
      <c r="D1475" s="86">
        <v>42907</v>
      </c>
      <c r="E1475" s="117">
        <v>0</v>
      </c>
      <c r="F1475" s="117">
        <v>0</v>
      </c>
      <c r="G1475" s="117">
        <v>0</v>
      </c>
      <c r="H1475" s="117">
        <v>20</v>
      </c>
      <c r="I1475" s="117">
        <v>150</v>
      </c>
      <c r="J1475" s="117">
        <v>900</v>
      </c>
      <c r="K1475" s="117">
        <v>4200</v>
      </c>
      <c r="L1475" s="117">
        <v>15300</v>
      </c>
      <c r="M1475" s="30" t="s">
        <v>16</v>
      </c>
      <c r="N1475">
        <v>5</v>
      </c>
      <c r="O1475" t="s">
        <v>22</v>
      </c>
      <c r="P1475">
        <v>1474</v>
      </c>
    </row>
    <row r="1476" spans="1:16">
      <c r="A1476" s="1">
        <v>18</v>
      </c>
      <c r="B1476" s="84">
        <v>7</v>
      </c>
      <c r="C1476" s="85">
        <v>2017</v>
      </c>
      <c r="D1476" s="86">
        <v>42934</v>
      </c>
      <c r="E1476" s="30">
        <v>0</v>
      </c>
      <c r="F1476" s="30">
        <v>0</v>
      </c>
      <c r="G1476" s="30">
        <v>0</v>
      </c>
      <c r="H1476" s="30">
        <v>0</v>
      </c>
      <c r="I1476" s="30">
        <v>0</v>
      </c>
      <c r="J1476" s="30">
        <v>0</v>
      </c>
      <c r="K1476" s="30">
        <v>0</v>
      </c>
      <c r="L1476" s="30">
        <v>0</v>
      </c>
      <c r="M1476" s="30" t="s">
        <v>16</v>
      </c>
      <c r="N1476">
        <v>5</v>
      </c>
      <c r="O1476" t="s">
        <v>22</v>
      </c>
      <c r="P1476">
        <v>1475</v>
      </c>
    </row>
    <row r="1477" spans="1:16">
      <c r="A1477" s="1">
        <v>22</v>
      </c>
      <c r="B1477" s="84">
        <v>8</v>
      </c>
      <c r="C1477" s="85">
        <v>2017</v>
      </c>
      <c r="D1477" s="86">
        <v>42969</v>
      </c>
      <c r="E1477" s="30">
        <v>0</v>
      </c>
      <c r="F1477" s="30">
        <v>0</v>
      </c>
      <c r="G1477" s="30">
        <v>0</v>
      </c>
      <c r="H1477" s="30">
        <v>0</v>
      </c>
      <c r="I1477" s="30">
        <v>0</v>
      </c>
      <c r="J1477" s="30">
        <v>0</v>
      </c>
      <c r="K1477" s="30">
        <v>0</v>
      </c>
      <c r="L1477" s="30">
        <v>0</v>
      </c>
      <c r="M1477" s="30" t="s">
        <v>16</v>
      </c>
      <c r="N1477">
        <v>5</v>
      </c>
      <c r="O1477" t="s">
        <v>22</v>
      </c>
      <c r="P1477">
        <v>1476</v>
      </c>
    </row>
    <row r="1478" spans="1:16">
      <c r="A1478" s="1">
        <v>20</v>
      </c>
      <c r="B1478" s="84">
        <v>9</v>
      </c>
      <c r="C1478" s="85">
        <v>2017</v>
      </c>
      <c r="D1478" s="86">
        <v>42998</v>
      </c>
      <c r="E1478" s="117">
        <v>0</v>
      </c>
      <c r="F1478" s="117">
        <v>0</v>
      </c>
      <c r="G1478" s="117">
        <v>0</v>
      </c>
      <c r="H1478" s="117">
        <v>0</v>
      </c>
      <c r="I1478" s="117">
        <v>0</v>
      </c>
      <c r="J1478" s="117">
        <v>0</v>
      </c>
      <c r="K1478" s="117">
        <v>0</v>
      </c>
      <c r="L1478" s="117">
        <v>0</v>
      </c>
      <c r="M1478" s="30" t="s">
        <v>16</v>
      </c>
      <c r="N1478">
        <v>5</v>
      </c>
      <c r="O1478" t="s">
        <v>22</v>
      </c>
      <c r="P1478">
        <v>1477</v>
      </c>
    </row>
    <row r="1479" spans="1:16">
      <c r="A1479" s="1">
        <v>22</v>
      </c>
      <c r="B1479" s="84">
        <v>10</v>
      </c>
      <c r="C1479" s="85">
        <v>2017</v>
      </c>
      <c r="D1479" s="86">
        <v>43030</v>
      </c>
      <c r="E1479" s="30">
        <v>0</v>
      </c>
      <c r="F1479" s="30">
        <v>0</v>
      </c>
      <c r="G1479" s="30">
        <v>0</v>
      </c>
      <c r="H1479" s="30">
        <v>0</v>
      </c>
      <c r="I1479" s="30">
        <v>0</v>
      </c>
      <c r="J1479" s="30">
        <v>0</v>
      </c>
      <c r="K1479" s="30">
        <v>0</v>
      </c>
      <c r="L1479" s="30">
        <v>0</v>
      </c>
      <c r="M1479" s="30" t="s">
        <v>16</v>
      </c>
      <c r="N1479">
        <v>5</v>
      </c>
      <c r="O1479" t="s">
        <v>22</v>
      </c>
      <c r="P1479">
        <v>1478</v>
      </c>
    </row>
    <row r="1480" spans="1:16">
      <c r="A1480" s="1">
        <v>14</v>
      </c>
      <c r="B1480" s="84">
        <v>11</v>
      </c>
      <c r="C1480" s="85">
        <v>2017</v>
      </c>
      <c r="D1480" s="86">
        <v>43053</v>
      </c>
      <c r="E1480" s="30">
        <v>0</v>
      </c>
      <c r="F1480" s="30">
        <v>0</v>
      </c>
      <c r="G1480" s="30">
        <v>0</v>
      </c>
      <c r="H1480" s="30">
        <v>0</v>
      </c>
      <c r="I1480" s="30">
        <v>0</v>
      </c>
      <c r="J1480" s="30">
        <v>0</v>
      </c>
      <c r="K1480" s="30">
        <v>0</v>
      </c>
      <c r="L1480" s="30">
        <v>0</v>
      </c>
      <c r="M1480" s="30" t="s">
        <v>16</v>
      </c>
      <c r="N1480">
        <v>5</v>
      </c>
      <c r="O1480" t="s">
        <v>22</v>
      </c>
      <c r="P1480">
        <v>1479</v>
      </c>
    </row>
    <row r="1481" spans="1:16">
      <c r="A1481" s="1">
        <v>25</v>
      </c>
      <c r="B1481" s="84">
        <v>5</v>
      </c>
      <c r="C1481" s="85">
        <v>2018</v>
      </c>
      <c r="D1481" s="86">
        <v>43245</v>
      </c>
      <c r="E1481" s="117">
        <v>0</v>
      </c>
      <c r="F1481" s="117">
        <v>0</v>
      </c>
      <c r="G1481" s="117">
        <v>23</v>
      </c>
      <c r="H1481" s="117">
        <v>0</v>
      </c>
      <c r="I1481" s="117">
        <v>0</v>
      </c>
      <c r="J1481" s="117">
        <v>7</v>
      </c>
      <c r="K1481" s="117">
        <v>20</v>
      </c>
      <c r="L1481" s="117">
        <v>1500</v>
      </c>
      <c r="M1481" s="30" t="s">
        <v>16</v>
      </c>
      <c r="N1481">
        <v>5</v>
      </c>
      <c r="O1481" t="s">
        <v>22</v>
      </c>
      <c r="P1481">
        <v>1480</v>
      </c>
    </row>
    <row r="1482" spans="1:16">
      <c r="A1482" s="1">
        <v>26</v>
      </c>
      <c r="B1482" s="84">
        <v>6</v>
      </c>
      <c r="C1482" s="85">
        <v>2018</v>
      </c>
      <c r="D1482" s="86">
        <v>43277</v>
      </c>
      <c r="E1482" s="108">
        <v>0</v>
      </c>
      <c r="F1482" s="108">
        <v>0</v>
      </c>
      <c r="G1482" s="108">
        <v>1</v>
      </c>
      <c r="H1482" s="108">
        <v>40</v>
      </c>
      <c r="I1482" s="108">
        <v>70</v>
      </c>
      <c r="J1482" s="108">
        <v>20</v>
      </c>
      <c r="K1482" s="108">
        <v>20</v>
      </c>
      <c r="L1482" s="108">
        <v>200</v>
      </c>
      <c r="M1482" s="30" t="s">
        <v>16</v>
      </c>
      <c r="N1482">
        <v>5</v>
      </c>
      <c r="O1482" t="s">
        <v>22</v>
      </c>
      <c r="P1482">
        <v>1481</v>
      </c>
    </row>
    <row r="1483" spans="1:16">
      <c r="A1483" s="1">
        <v>18</v>
      </c>
      <c r="B1483" s="84">
        <v>7</v>
      </c>
      <c r="C1483" s="85">
        <v>2018</v>
      </c>
      <c r="D1483" s="86">
        <v>43299</v>
      </c>
      <c r="E1483" s="117">
        <v>0</v>
      </c>
      <c r="F1483" s="117">
        <v>0</v>
      </c>
      <c r="G1483" s="117">
        <v>0</v>
      </c>
      <c r="H1483" s="30">
        <v>0</v>
      </c>
      <c r="I1483" s="30">
        <v>0</v>
      </c>
      <c r="J1483" s="30">
        <v>0</v>
      </c>
      <c r="K1483" s="30">
        <v>0</v>
      </c>
      <c r="L1483" s="30">
        <v>0</v>
      </c>
      <c r="M1483" s="30" t="s">
        <v>16</v>
      </c>
      <c r="N1483">
        <v>5</v>
      </c>
      <c r="O1483" t="s">
        <v>22</v>
      </c>
      <c r="P1483">
        <v>1482</v>
      </c>
    </row>
    <row r="1484" spans="1:16">
      <c r="A1484" s="1">
        <v>21</v>
      </c>
      <c r="B1484" s="84">
        <v>8</v>
      </c>
      <c r="C1484" s="85">
        <v>2018</v>
      </c>
      <c r="D1484" s="86">
        <v>43333</v>
      </c>
      <c r="E1484" s="117">
        <v>0</v>
      </c>
      <c r="F1484" s="117">
        <v>0</v>
      </c>
      <c r="G1484" s="117">
        <v>0</v>
      </c>
      <c r="H1484" s="117">
        <v>0</v>
      </c>
      <c r="I1484" s="117">
        <v>0</v>
      </c>
      <c r="J1484" s="117">
        <v>0</v>
      </c>
      <c r="K1484" s="117">
        <v>0</v>
      </c>
      <c r="L1484" s="117">
        <v>0</v>
      </c>
      <c r="M1484" s="30" t="s">
        <v>16</v>
      </c>
      <c r="N1484">
        <v>5</v>
      </c>
      <c r="O1484" t="s">
        <v>22</v>
      </c>
      <c r="P1484">
        <v>1483</v>
      </c>
    </row>
    <row r="1485" spans="1:16">
      <c r="A1485" s="1">
        <v>19</v>
      </c>
      <c r="B1485" s="84">
        <v>9</v>
      </c>
      <c r="C1485" s="85">
        <v>2018</v>
      </c>
      <c r="D1485" s="60">
        <v>43362</v>
      </c>
      <c r="E1485" s="117">
        <v>0</v>
      </c>
      <c r="F1485" s="30">
        <v>0</v>
      </c>
      <c r="G1485" s="30">
        <v>0</v>
      </c>
      <c r="H1485" s="30">
        <v>0</v>
      </c>
      <c r="I1485" s="30">
        <v>0</v>
      </c>
      <c r="J1485" s="30">
        <v>0</v>
      </c>
      <c r="K1485" s="30">
        <v>0</v>
      </c>
      <c r="L1485" s="30">
        <v>0</v>
      </c>
      <c r="M1485" s="30" t="s">
        <v>16</v>
      </c>
      <c r="N1485">
        <v>5</v>
      </c>
      <c r="O1485" t="s">
        <v>22</v>
      </c>
      <c r="P1485">
        <v>1484</v>
      </c>
    </row>
    <row r="1486" spans="1:16">
      <c r="A1486" s="52">
        <v>3</v>
      </c>
      <c r="B1486" s="84">
        <v>11</v>
      </c>
      <c r="C1486" s="85">
        <v>2018</v>
      </c>
      <c r="D1486" s="60">
        <v>43407</v>
      </c>
      <c r="E1486" s="117">
        <v>0</v>
      </c>
      <c r="F1486" s="117">
        <v>0</v>
      </c>
      <c r="G1486" s="117">
        <v>0</v>
      </c>
      <c r="H1486" s="117">
        <v>0</v>
      </c>
      <c r="I1486" s="117">
        <v>0</v>
      </c>
      <c r="J1486" s="117">
        <v>0</v>
      </c>
      <c r="K1486" s="117">
        <v>0</v>
      </c>
      <c r="L1486" s="117">
        <v>0</v>
      </c>
      <c r="M1486" s="30" t="s">
        <v>16</v>
      </c>
      <c r="N1486">
        <v>5</v>
      </c>
      <c r="O1486" t="s">
        <v>22</v>
      </c>
      <c r="P1486">
        <v>1485</v>
      </c>
    </row>
    <row r="1487" spans="1:16">
      <c r="A1487" s="52">
        <v>18</v>
      </c>
      <c r="B1487" s="84">
        <v>6</v>
      </c>
      <c r="C1487" s="85">
        <v>2019</v>
      </c>
      <c r="D1487" s="60">
        <v>43634</v>
      </c>
      <c r="E1487" s="117">
        <v>0</v>
      </c>
      <c r="F1487" s="117">
        <v>0</v>
      </c>
      <c r="G1487" s="117">
        <v>0</v>
      </c>
      <c r="H1487" s="117">
        <v>0</v>
      </c>
      <c r="I1487" s="117">
        <v>0</v>
      </c>
      <c r="J1487" s="117">
        <v>0</v>
      </c>
      <c r="K1487" s="117">
        <v>1</v>
      </c>
      <c r="L1487" s="117">
        <v>200</v>
      </c>
      <c r="M1487" s="30" t="s">
        <v>16</v>
      </c>
      <c r="N1487">
        <v>5</v>
      </c>
      <c r="O1487" t="s">
        <v>22</v>
      </c>
      <c r="P1487">
        <v>1486</v>
      </c>
    </row>
    <row r="1488" spans="1:16">
      <c r="A1488" s="52">
        <v>25</v>
      </c>
      <c r="B1488" s="84">
        <v>8</v>
      </c>
      <c r="C1488" s="85">
        <v>2019</v>
      </c>
      <c r="D1488" s="60">
        <v>43702</v>
      </c>
      <c r="E1488" s="117">
        <v>0</v>
      </c>
      <c r="F1488" s="117">
        <v>0</v>
      </c>
      <c r="G1488" s="117">
        <v>0</v>
      </c>
      <c r="H1488" s="117">
        <v>0</v>
      </c>
      <c r="I1488" s="117">
        <v>0</v>
      </c>
      <c r="J1488" s="117">
        <v>0</v>
      </c>
      <c r="K1488" s="117">
        <v>0</v>
      </c>
      <c r="L1488" s="117">
        <v>0</v>
      </c>
      <c r="M1488" s="30" t="s">
        <v>16</v>
      </c>
      <c r="N1488">
        <v>5</v>
      </c>
      <c r="O1488" t="s">
        <v>22</v>
      </c>
      <c r="P1488">
        <v>1487</v>
      </c>
    </row>
    <row r="1489" spans="1:16">
      <c r="A1489" s="52">
        <v>17</v>
      </c>
      <c r="B1489" s="84">
        <v>10</v>
      </c>
      <c r="C1489" s="85">
        <v>2019</v>
      </c>
      <c r="D1489" s="60">
        <v>43755</v>
      </c>
      <c r="E1489" s="117">
        <v>0</v>
      </c>
      <c r="F1489" s="117">
        <v>0</v>
      </c>
      <c r="G1489" s="117">
        <v>0</v>
      </c>
      <c r="H1489" s="117">
        <v>0</v>
      </c>
      <c r="I1489" s="117">
        <v>0</v>
      </c>
      <c r="J1489" s="117">
        <v>0</v>
      </c>
      <c r="K1489" s="117">
        <v>0</v>
      </c>
      <c r="L1489" s="117">
        <v>0</v>
      </c>
      <c r="M1489" s="30" t="s">
        <v>16</v>
      </c>
      <c r="N1489">
        <v>5</v>
      </c>
      <c r="O1489" t="s">
        <v>22</v>
      </c>
      <c r="P1489">
        <v>1488</v>
      </c>
    </row>
    <row r="1490" spans="1:16">
      <c r="A1490" s="80">
        <v>18</v>
      </c>
      <c r="B1490" s="81">
        <v>7</v>
      </c>
      <c r="C1490" s="82">
        <v>2012</v>
      </c>
      <c r="D1490" s="83">
        <v>41108</v>
      </c>
      <c r="E1490" s="117">
        <v>0</v>
      </c>
      <c r="F1490" s="117">
        <v>0</v>
      </c>
      <c r="G1490" s="30">
        <v>0</v>
      </c>
      <c r="H1490" s="30">
        <v>0</v>
      </c>
      <c r="I1490" s="30">
        <v>0</v>
      </c>
      <c r="J1490" s="30">
        <v>0</v>
      </c>
      <c r="K1490" s="30">
        <v>0</v>
      </c>
      <c r="L1490" s="30">
        <v>0</v>
      </c>
      <c r="M1490" t="s">
        <v>20</v>
      </c>
      <c r="N1490" s="87" t="s">
        <v>23</v>
      </c>
      <c r="O1490" t="s">
        <v>22</v>
      </c>
      <c r="P1490">
        <v>1489</v>
      </c>
    </row>
    <row r="1491" spans="1:16">
      <c r="A1491" s="1">
        <v>20</v>
      </c>
      <c r="B1491" s="84">
        <v>8</v>
      </c>
      <c r="C1491" s="85">
        <v>2012</v>
      </c>
      <c r="D1491" s="86">
        <v>41141</v>
      </c>
      <c r="E1491" s="117">
        <v>0</v>
      </c>
      <c r="F1491" s="117">
        <v>0</v>
      </c>
      <c r="G1491" s="117">
        <v>0</v>
      </c>
      <c r="H1491" s="117">
        <v>0</v>
      </c>
      <c r="I1491" s="117">
        <v>0</v>
      </c>
      <c r="J1491" s="117">
        <v>0</v>
      </c>
      <c r="K1491" s="117">
        <v>0</v>
      </c>
      <c r="L1491" s="117">
        <v>0</v>
      </c>
      <c r="M1491" t="s">
        <v>20</v>
      </c>
      <c r="N1491" s="87" t="s">
        <v>23</v>
      </c>
      <c r="O1491" t="s">
        <v>22</v>
      </c>
      <c r="P1491">
        <v>1490</v>
      </c>
    </row>
    <row r="1492" spans="1:16">
      <c r="A1492" s="1">
        <v>19</v>
      </c>
      <c r="B1492" s="84">
        <v>9</v>
      </c>
      <c r="C1492" s="85">
        <v>2012</v>
      </c>
      <c r="D1492" s="86">
        <v>41171</v>
      </c>
      <c r="E1492" s="117">
        <v>0</v>
      </c>
      <c r="F1492" s="117">
        <v>0</v>
      </c>
      <c r="G1492" s="117">
        <v>0</v>
      </c>
      <c r="H1492" s="117">
        <v>0</v>
      </c>
      <c r="I1492" s="117">
        <v>0</v>
      </c>
      <c r="J1492" s="117">
        <v>0</v>
      </c>
      <c r="K1492" s="117">
        <v>0</v>
      </c>
      <c r="L1492" s="117">
        <v>0</v>
      </c>
      <c r="M1492" t="s">
        <v>20</v>
      </c>
      <c r="N1492" s="87" t="s">
        <v>23</v>
      </c>
      <c r="O1492" t="s">
        <v>22</v>
      </c>
      <c r="P1492">
        <v>1491</v>
      </c>
    </row>
    <row r="1493" spans="1:16">
      <c r="A1493" s="1">
        <v>10</v>
      </c>
      <c r="B1493" s="84">
        <v>10</v>
      </c>
      <c r="C1493" s="85">
        <v>2012</v>
      </c>
      <c r="D1493" s="86">
        <v>41192</v>
      </c>
      <c r="E1493" s="117">
        <v>0</v>
      </c>
      <c r="F1493" s="117">
        <v>0</v>
      </c>
      <c r="G1493" s="117">
        <v>0</v>
      </c>
      <c r="H1493" s="117">
        <v>0</v>
      </c>
      <c r="I1493" s="117">
        <v>0</v>
      </c>
      <c r="J1493" s="117">
        <v>0</v>
      </c>
      <c r="K1493" s="117">
        <v>0</v>
      </c>
      <c r="L1493" s="117">
        <v>0</v>
      </c>
      <c r="M1493" t="s">
        <v>20</v>
      </c>
      <c r="N1493" s="87" t="s">
        <v>23</v>
      </c>
      <c r="O1493" t="s">
        <v>22</v>
      </c>
      <c r="P1493">
        <v>1492</v>
      </c>
    </row>
    <row r="1494" spans="1:16">
      <c r="A1494" s="1">
        <v>19</v>
      </c>
      <c r="B1494" s="84">
        <v>6</v>
      </c>
      <c r="C1494" s="85">
        <v>2013</v>
      </c>
      <c r="D1494" s="86">
        <v>41444</v>
      </c>
      <c r="E1494" s="114">
        <v>0</v>
      </c>
      <c r="F1494" s="114">
        <v>0</v>
      </c>
      <c r="G1494" s="114">
        <v>0</v>
      </c>
      <c r="H1494" s="114">
        <v>0</v>
      </c>
      <c r="I1494" s="114">
        <v>140</v>
      </c>
      <c r="J1494" s="114">
        <v>70</v>
      </c>
      <c r="K1494" s="114">
        <v>0</v>
      </c>
      <c r="L1494" s="114">
        <v>0</v>
      </c>
      <c r="M1494" t="s">
        <v>20</v>
      </c>
      <c r="N1494" s="87" t="s">
        <v>23</v>
      </c>
      <c r="O1494" t="s">
        <v>22</v>
      </c>
      <c r="P1494">
        <v>1493</v>
      </c>
    </row>
    <row r="1495" spans="1:16">
      <c r="A1495" s="1">
        <v>9</v>
      </c>
      <c r="B1495" s="84">
        <v>11</v>
      </c>
      <c r="C1495" s="85">
        <v>2013</v>
      </c>
      <c r="D1495" s="86">
        <v>41587</v>
      </c>
      <c r="E1495" s="117">
        <v>0</v>
      </c>
      <c r="F1495" s="117">
        <v>0</v>
      </c>
      <c r="G1495" s="117">
        <v>0</v>
      </c>
      <c r="H1495" s="117">
        <v>0</v>
      </c>
      <c r="I1495" s="117">
        <v>0</v>
      </c>
      <c r="J1495" s="117">
        <v>0</v>
      </c>
      <c r="K1495" s="117">
        <v>0</v>
      </c>
      <c r="L1495" s="117">
        <v>0</v>
      </c>
      <c r="M1495" t="s">
        <v>20</v>
      </c>
      <c r="N1495" s="87" t="s">
        <v>23</v>
      </c>
      <c r="O1495" t="s">
        <v>22</v>
      </c>
      <c r="P1495">
        <v>1494</v>
      </c>
    </row>
    <row r="1496" spans="1:16">
      <c r="A1496" s="1">
        <v>21</v>
      </c>
      <c r="B1496" s="84">
        <v>8</v>
      </c>
      <c r="C1496" s="85">
        <v>2014</v>
      </c>
      <c r="D1496" s="86">
        <v>41872</v>
      </c>
      <c r="E1496" s="117">
        <v>0</v>
      </c>
      <c r="F1496" s="117">
        <v>0</v>
      </c>
      <c r="G1496" s="117">
        <v>0</v>
      </c>
      <c r="H1496" s="117">
        <v>0</v>
      </c>
      <c r="I1496" s="117">
        <v>0</v>
      </c>
      <c r="J1496" s="117">
        <v>0</v>
      </c>
      <c r="K1496" s="117">
        <v>0</v>
      </c>
      <c r="L1496" s="117">
        <v>0</v>
      </c>
      <c r="M1496" t="s">
        <v>20</v>
      </c>
      <c r="N1496" s="87" t="s">
        <v>23</v>
      </c>
      <c r="O1496" t="s">
        <v>22</v>
      </c>
      <c r="P1496">
        <v>1495</v>
      </c>
    </row>
    <row r="1497" spans="1:16">
      <c r="A1497" s="1">
        <v>18</v>
      </c>
      <c r="B1497" s="84">
        <v>10</v>
      </c>
      <c r="C1497" s="85">
        <v>2014</v>
      </c>
      <c r="D1497" s="86">
        <v>41930</v>
      </c>
      <c r="E1497" s="117">
        <v>0</v>
      </c>
      <c r="F1497" s="117">
        <v>0</v>
      </c>
      <c r="G1497" s="117">
        <v>0</v>
      </c>
      <c r="H1497" s="117">
        <v>0</v>
      </c>
      <c r="I1497" s="117">
        <v>0</v>
      </c>
      <c r="J1497" s="117">
        <v>0</v>
      </c>
      <c r="K1497" s="117">
        <v>0</v>
      </c>
      <c r="L1497" s="117">
        <v>0</v>
      </c>
      <c r="M1497" t="s">
        <v>20</v>
      </c>
      <c r="N1497" s="87" t="s">
        <v>23</v>
      </c>
      <c r="O1497" t="s">
        <v>22</v>
      </c>
      <c r="P1497">
        <v>1496</v>
      </c>
    </row>
    <row r="1498" spans="1:16">
      <c r="A1498" s="1">
        <v>17</v>
      </c>
      <c r="B1498" s="84">
        <v>11</v>
      </c>
      <c r="C1498" s="85">
        <v>2014</v>
      </c>
      <c r="D1498" s="86">
        <v>41960</v>
      </c>
      <c r="E1498" s="117">
        <v>0</v>
      </c>
      <c r="F1498" s="117">
        <v>0</v>
      </c>
      <c r="G1498" s="117">
        <v>0</v>
      </c>
      <c r="H1498" s="117">
        <v>0</v>
      </c>
      <c r="I1498" s="117">
        <v>0</v>
      </c>
      <c r="J1498" s="117">
        <v>0</v>
      </c>
      <c r="K1498" s="117">
        <v>0</v>
      </c>
      <c r="L1498" s="117">
        <v>0</v>
      </c>
      <c r="M1498" t="s">
        <v>20</v>
      </c>
      <c r="N1498" s="87" t="s">
        <v>23</v>
      </c>
      <c r="O1498" t="s">
        <v>22</v>
      </c>
      <c r="P1498">
        <v>1497</v>
      </c>
    </row>
    <row r="1499" spans="1:16">
      <c r="A1499" s="1">
        <v>20</v>
      </c>
      <c r="B1499" s="84">
        <v>6</v>
      </c>
      <c r="C1499" s="85">
        <v>2015</v>
      </c>
      <c r="D1499" s="86">
        <v>42175</v>
      </c>
      <c r="E1499" s="117">
        <v>0</v>
      </c>
      <c r="F1499" s="117">
        <v>0</v>
      </c>
      <c r="G1499" s="117">
        <v>7</v>
      </c>
      <c r="H1499" s="117">
        <v>28</v>
      </c>
      <c r="I1499" s="117">
        <v>67</v>
      </c>
      <c r="J1499" s="117">
        <v>13</v>
      </c>
      <c r="K1499" s="117">
        <v>0</v>
      </c>
      <c r="L1499" s="117">
        <v>0</v>
      </c>
      <c r="M1499" t="s">
        <v>20</v>
      </c>
      <c r="N1499" s="87" t="s">
        <v>23</v>
      </c>
      <c r="O1499" t="s">
        <v>22</v>
      </c>
      <c r="P1499">
        <v>1498</v>
      </c>
    </row>
    <row r="1500" spans="1:16">
      <c r="A1500" s="1">
        <v>20</v>
      </c>
      <c r="B1500" s="84">
        <v>7</v>
      </c>
      <c r="C1500" s="85">
        <v>2015</v>
      </c>
      <c r="D1500" s="86">
        <v>42205</v>
      </c>
      <c r="E1500" s="30">
        <v>0</v>
      </c>
      <c r="F1500" s="30">
        <v>0</v>
      </c>
      <c r="G1500" s="30">
        <v>0</v>
      </c>
      <c r="H1500" s="30">
        <v>7</v>
      </c>
      <c r="I1500" s="30">
        <v>0</v>
      </c>
      <c r="J1500" s="30">
        <v>0</v>
      </c>
      <c r="K1500" s="30">
        <v>0</v>
      </c>
      <c r="L1500" s="30">
        <v>0</v>
      </c>
      <c r="M1500" t="s">
        <v>20</v>
      </c>
      <c r="N1500" s="87" t="s">
        <v>23</v>
      </c>
      <c r="O1500" t="s">
        <v>22</v>
      </c>
      <c r="P1500">
        <v>1499</v>
      </c>
    </row>
    <row r="1501" spans="1:16">
      <c r="A1501" s="1">
        <v>19</v>
      </c>
      <c r="B1501" s="84">
        <v>8</v>
      </c>
      <c r="C1501" s="85">
        <v>2015</v>
      </c>
      <c r="D1501" s="86">
        <v>42235</v>
      </c>
      <c r="E1501" s="117">
        <v>0</v>
      </c>
      <c r="F1501" s="117">
        <v>0</v>
      </c>
      <c r="G1501" s="117">
        <v>0</v>
      </c>
      <c r="H1501" s="117">
        <v>0</v>
      </c>
      <c r="I1501" s="117">
        <v>0</v>
      </c>
      <c r="J1501" s="117">
        <v>0</v>
      </c>
      <c r="K1501" s="117">
        <v>0</v>
      </c>
      <c r="L1501" s="117">
        <v>0</v>
      </c>
      <c r="M1501" t="s">
        <v>20</v>
      </c>
      <c r="N1501" s="87" t="s">
        <v>23</v>
      </c>
      <c r="O1501" t="s">
        <v>22</v>
      </c>
      <c r="P1501">
        <v>1500</v>
      </c>
    </row>
    <row r="1502" spans="1:16">
      <c r="A1502" s="1">
        <v>21</v>
      </c>
      <c r="B1502" s="84">
        <v>9</v>
      </c>
      <c r="C1502" s="85">
        <v>2015</v>
      </c>
      <c r="D1502" s="86">
        <v>42268</v>
      </c>
      <c r="E1502" s="117">
        <v>0</v>
      </c>
      <c r="F1502" s="117">
        <v>0</v>
      </c>
      <c r="G1502" s="117">
        <v>0</v>
      </c>
      <c r="H1502" s="117">
        <v>0</v>
      </c>
      <c r="I1502" s="117">
        <v>0</v>
      </c>
      <c r="J1502" s="117">
        <v>0</v>
      </c>
      <c r="K1502" s="117">
        <v>0</v>
      </c>
      <c r="L1502" s="117">
        <v>0</v>
      </c>
      <c r="M1502" t="s">
        <v>20</v>
      </c>
      <c r="N1502" s="87" t="s">
        <v>23</v>
      </c>
      <c r="O1502" t="s">
        <v>22</v>
      </c>
      <c r="P1502">
        <v>1501</v>
      </c>
    </row>
    <row r="1503" spans="1:16">
      <c r="A1503" s="1">
        <v>20</v>
      </c>
      <c r="B1503" s="84">
        <v>10</v>
      </c>
      <c r="C1503" s="85">
        <v>2015</v>
      </c>
      <c r="D1503" s="86">
        <v>42297</v>
      </c>
      <c r="E1503" s="117">
        <v>0</v>
      </c>
      <c r="F1503" s="117">
        <v>0</v>
      </c>
      <c r="G1503" s="117">
        <v>0</v>
      </c>
      <c r="H1503" s="117">
        <v>0</v>
      </c>
      <c r="I1503" s="117">
        <v>0</v>
      </c>
      <c r="J1503" s="117">
        <v>0</v>
      </c>
      <c r="K1503" s="117">
        <v>0</v>
      </c>
      <c r="L1503" s="117">
        <v>0</v>
      </c>
      <c r="M1503" t="s">
        <v>20</v>
      </c>
      <c r="N1503" s="87" t="s">
        <v>23</v>
      </c>
      <c r="O1503" t="s">
        <v>22</v>
      </c>
      <c r="P1503">
        <v>1502</v>
      </c>
    </row>
    <row r="1504" spans="1:16">
      <c r="A1504" s="1">
        <v>14</v>
      </c>
      <c r="B1504" s="84">
        <v>8</v>
      </c>
      <c r="C1504" s="85">
        <v>2016</v>
      </c>
      <c r="D1504" s="86">
        <v>42596</v>
      </c>
      <c r="E1504" s="117">
        <v>0</v>
      </c>
      <c r="F1504" s="117">
        <v>0</v>
      </c>
      <c r="G1504" s="117">
        <v>0</v>
      </c>
      <c r="H1504" s="117">
        <v>0</v>
      </c>
      <c r="I1504" s="117">
        <v>0</v>
      </c>
      <c r="J1504" s="117">
        <v>0</v>
      </c>
      <c r="K1504" s="117">
        <v>0</v>
      </c>
      <c r="L1504" s="117">
        <v>0</v>
      </c>
      <c r="M1504" t="s">
        <v>20</v>
      </c>
      <c r="N1504" s="87" t="s">
        <v>23</v>
      </c>
      <c r="O1504" t="s">
        <v>22</v>
      </c>
      <c r="P1504">
        <v>1503</v>
      </c>
    </row>
    <row r="1505" spans="1:16">
      <c r="A1505" s="1">
        <v>20</v>
      </c>
      <c r="B1505" s="84">
        <v>9</v>
      </c>
      <c r="C1505" s="85">
        <v>2016</v>
      </c>
      <c r="D1505" s="86">
        <v>42633</v>
      </c>
      <c r="E1505" s="117">
        <v>0</v>
      </c>
      <c r="F1505" s="117">
        <v>0</v>
      </c>
      <c r="G1505" s="117">
        <v>0</v>
      </c>
      <c r="H1505" s="117">
        <v>0</v>
      </c>
      <c r="I1505" s="117">
        <v>0</v>
      </c>
      <c r="J1505" s="117">
        <v>0</v>
      </c>
      <c r="K1505" s="117">
        <v>0</v>
      </c>
      <c r="L1505" s="117">
        <v>0</v>
      </c>
      <c r="M1505" t="s">
        <v>20</v>
      </c>
      <c r="N1505" s="87" t="s">
        <v>23</v>
      </c>
      <c r="O1505" t="s">
        <v>22</v>
      </c>
      <c r="P1505">
        <v>1504</v>
      </c>
    </row>
    <row r="1506" spans="1:16">
      <c r="A1506" s="1">
        <v>13</v>
      </c>
      <c r="B1506" s="84">
        <v>11</v>
      </c>
      <c r="C1506" s="85">
        <v>2016</v>
      </c>
      <c r="D1506" s="86">
        <v>42687</v>
      </c>
      <c r="E1506" s="30">
        <v>0</v>
      </c>
      <c r="F1506" s="30">
        <v>0</v>
      </c>
      <c r="G1506" s="30">
        <v>0</v>
      </c>
      <c r="H1506" s="30">
        <v>0</v>
      </c>
      <c r="I1506" s="30">
        <v>0</v>
      </c>
      <c r="J1506" s="30">
        <v>0</v>
      </c>
      <c r="K1506" s="30">
        <v>0</v>
      </c>
      <c r="L1506" s="30">
        <v>0</v>
      </c>
      <c r="M1506" t="s">
        <v>20</v>
      </c>
      <c r="N1506" s="87" t="s">
        <v>23</v>
      </c>
      <c r="O1506" t="s">
        <v>22</v>
      </c>
      <c r="P1506">
        <v>1505</v>
      </c>
    </row>
    <row r="1507" spans="1:16">
      <c r="A1507" s="1">
        <v>20</v>
      </c>
      <c r="B1507" s="84">
        <v>5</v>
      </c>
      <c r="C1507" s="85">
        <v>2017</v>
      </c>
      <c r="D1507" s="86">
        <v>42875</v>
      </c>
      <c r="E1507" s="30">
        <v>34</v>
      </c>
      <c r="F1507" s="30">
        <v>0</v>
      </c>
      <c r="G1507" s="30">
        <v>62</v>
      </c>
      <c r="H1507" s="30">
        <v>4</v>
      </c>
      <c r="I1507" s="30">
        <v>0</v>
      </c>
      <c r="J1507" s="30">
        <v>0</v>
      </c>
      <c r="K1507" s="30">
        <v>0</v>
      </c>
      <c r="L1507" s="30">
        <v>3150</v>
      </c>
      <c r="M1507" t="s">
        <v>20</v>
      </c>
      <c r="N1507" s="87" t="s">
        <v>23</v>
      </c>
      <c r="O1507" t="s">
        <v>22</v>
      </c>
      <c r="P1507">
        <v>1506</v>
      </c>
    </row>
    <row r="1508" spans="1:16">
      <c r="A1508" s="1">
        <v>21</v>
      </c>
      <c r="B1508" s="84">
        <v>6</v>
      </c>
      <c r="C1508" s="85">
        <v>2017</v>
      </c>
      <c r="D1508" s="86">
        <v>42907</v>
      </c>
      <c r="E1508" s="117">
        <v>0</v>
      </c>
      <c r="F1508" s="117">
        <v>0</v>
      </c>
      <c r="G1508" s="117">
        <v>0</v>
      </c>
      <c r="H1508" s="117">
        <v>0</v>
      </c>
      <c r="I1508" s="117">
        <v>21</v>
      </c>
      <c r="J1508" s="117">
        <v>0</v>
      </c>
      <c r="K1508" s="117">
        <v>0</v>
      </c>
      <c r="L1508" s="117">
        <v>140</v>
      </c>
      <c r="M1508" t="s">
        <v>20</v>
      </c>
      <c r="N1508" s="87" t="s">
        <v>23</v>
      </c>
      <c r="O1508" t="s">
        <v>22</v>
      </c>
      <c r="P1508">
        <v>1507</v>
      </c>
    </row>
    <row r="1509" spans="1:16">
      <c r="A1509" s="1">
        <v>18</v>
      </c>
      <c r="B1509" s="84">
        <v>7</v>
      </c>
      <c r="C1509" s="85">
        <v>2017</v>
      </c>
      <c r="D1509" s="86">
        <v>42934</v>
      </c>
      <c r="E1509" s="108">
        <v>0</v>
      </c>
      <c r="F1509" s="108">
        <v>0</v>
      </c>
      <c r="G1509" s="30">
        <v>0</v>
      </c>
      <c r="H1509" s="108">
        <v>59</v>
      </c>
      <c r="I1509" s="108">
        <v>21</v>
      </c>
      <c r="J1509" s="117">
        <v>0</v>
      </c>
      <c r="K1509" s="117">
        <v>0</v>
      </c>
      <c r="L1509" s="117">
        <v>0</v>
      </c>
      <c r="M1509" t="s">
        <v>20</v>
      </c>
      <c r="N1509" s="87" t="s">
        <v>23</v>
      </c>
      <c r="O1509" t="s">
        <v>22</v>
      </c>
      <c r="P1509">
        <v>1508</v>
      </c>
    </row>
    <row r="1510" spans="1:16">
      <c r="A1510" s="1">
        <v>22</v>
      </c>
      <c r="B1510" s="84">
        <v>8</v>
      </c>
      <c r="C1510" s="85">
        <v>2017</v>
      </c>
      <c r="D1510" s="86">
        <v>42969</v>
      </c>
      <c r="E1510" s="30">
        <v>0</v>
      </c>
      <c r="F1510" s="30">
        <v>0</v>
      </c>
      <c r="G1510" s="30">
        <v>0</v>
      </c>
      <c r="H1510" s="30">
        <v>1</v>
      </c>
      <c r="I1510" s="30">
        <v>0</v>
      </c>
      <c r="J1510" s="30">
        <v>0</v>
      </c>
      <c r="K1510" s="30">
        <v>0</v>
      </c>
      <c r="L1510" s="30">
        <v>0</v>
      </c>
      <c r="M1510" t="s">
        <v>20</v>
      </c>
      <c r="N1510" s="87" t="s">
        <v>23</v>
      </c>
      <c r="O1510" t="s">
        <v>22</v>
      </c>
      <c r="P1510">
        <v>1509</v>
      </c>
    </row>
    <row r="1511" spans="1:16">
      <c r="A1511" s="1">
        <v>20</v>
      </c>
      <c r="B1511" s="84">
        <v>9</v>
      </c>
      <c r="C1511" s="85">
        <v>2017</v>
      </c>
      <c r="D1511" s="86">
        <v>42998</v>
      </c>
      <c r="E1511" s="117">
        <v>0</v>
      </c>
      <c r="F1511" s="117">
        <v>0</v>
      </c>
      <c r="G1511" s="117">
        <v>0</v>
      </c>
      <c r="H1511" s="117">
        <v>0</v>
      </c>
      <c r="I1511" s="117">
        <v>0</v>
      </c>
      <c r="J1511" s="117">
        <v>0</v>
      </c>
      <c r="K1511" s="117">
        <v>0</v>
      </c>
      <c r="L1511" s="117">
        <v>0</v>
      </c>
      <c r="M1511" t="s">
        <v>20</v>
      </c>
      <c r="N1511" s="87" t="s">
        <v>23</v>
      </c>
      <c r="O1511" t="s">
        <v>22</v>
      </c>
      <c r="P1511">
        <v>1510</v>
      </c>
    </row>
    <row r="1512" spans="1:16">
      <c r="A1512" s="1">
        <v>22</v>
      </c>
      <c r="B1512" s="84">
        <v>10</v>
      </c>
      <c r="C1512" s="85">
        <v>2017</v>
      </c>
      <c r="D1512" s="86">
        <v>43030</v>
      </c>
      <c r="E1512" s="124">
        <v>0</v>
      </c>
      <c r="F1512" s="124">
        <v>0</v>
      </c>
      <c r="G1512" s="124">
        <v>0</v>
      </c>
      <c r="H1512" s="124">
        <v>0</v>
      </c>
      <c r="I1512" s="124">
        <v>0</v>
      </c>
      <c r="J1512" s="124">
        <v>0</v>
      </c>
      <c r="K1512" s="124">
        <v>0</v>
      </c>
      <c r="L1512" s="124">
        <v>0</v>
      </c>
      <c r="M1512" t="s">
        <v>20</v>
      </c>
      <c r="N1512" s="87" t="s">
        <v>23</v>
      </c>
      <c r="O1512" t="s">
        <v>22</v>
      </c>
      <c r="P1512">
        <v>1511</v>
      </c>
    </row>
    <row r="1513" spans="1:16">
      <c r="A1513" s="1">
        <v>14</v>
      </c>
      <c r="B1513" s="84">
        <v>11</v>
      </c>
      <c r="C1513" s="85">
        <v>2017</v>
      </c>
      <c r="D1513" s="86">
        <v>43053</v>
      </c>
      <c r="E1513" s="124">
        <v>0</v>
      </c>
      <c r="F1513" s="124">
        <v>0</v>
      </c>
      <c r="G1513" s="124">
        <v>0</v>
      </c>
      <c r="H1513" s="124">
        <v>0</v>
      </c>
      <c r="I1513" s="124">
        <v>0</v>
      </c>
      <c r="J1513" s="124">
        <v>0</v>
      </c>
      <c r="K1513" s="124">
        <v>0</v>
      </c>
      <c r="L1513" s="124">
        <v>0</v>
      </c>
      <c r="M1513" t="s">
        <v>20</v>
      </c>
      <c r="N1513" s="87" t="s">
        <v>23</v>
      </c>
      <c r="O1513" t="s">
        <v>22</v>
      </c>
      <c r="P1513">
        <v>1512</v>
      </c>
    </row>
    <row r="1514" spans="1:16">
      <c r="A1514" s="1">
        <v>25</v>
      </c>
      <c r="B1514" s="84">
        <v>5</v>
      </c>
      <c r="C1514" s="85">
        <v>2018</v>
      </c>
      <c r="D1514" s="86">
        <v>43245</v>
      </c>
      <c r="E1514" s="117">
        <v>0</v>
      </c>
      <c r="F1514" s="117">
        <v>0</v>
      </c>
      <c r="G1514" s="117">
        <v>8</v>
      </c>
      <c r="H1514" s="117">
        <v>0</v>
      </c>
      <c r="I1514" s="117">
        <v>1</v>
      </c>
      <c r="J1514" s="117">
        <v>4</v>
      </c>
      <c r="K1514" s="117">
        <v>0</v>
      </c>
      <c r="L1514" s="117">
        <v>350</v>
      </c>
      <c r="M1514" t="s">
        <v>20</v>
      </c>
      <c r="N1514" s="87" t="s">
        <v>23</v>
      </c>
      <c r="O1514" t="s">
        <v>22</v>
      </c>
      <c r="P1514">
        <v>1513</v>
      </c>
    </row>
    <row r="1515" spans="1:16">
      <c r="A1515" s="1">
        <v>26</v>
      </c>
      <c r="B1515" s="84">
        <v>6</v>
      </c>
      <c r="C1515" s="85">
        <v>2018</v>
      </c>
      <c r="D1515" s="86">
        <v>43277</v>
      </c>
      <c r="E1515" s="117">
        <v>0</v>
      </c>
      <c r="F1515" s="117">
        <v>0</v>
      </c>
      <c r="G1515" s="117">
        <v>0</v>
      </c>
      <c r="H1515" s="117">
        <v>3</v>
      </c>
      <c r="I1515" s="117">
        <v>10</v>
      </c>
      <c r="J1515" s="117">
        <v>1</v>
      </c>
      <c r="K1515" s="117">
        <v>0</v>
      </c>
      <c r="L1515" s="117">
        <v>0</v>
      </c>
      <c r="M1515" t="s">
        <v>20</v>
      </c>
      <c r="N1515" s="87" t="s">
        <v>23</v>
      </c>
      <c r="O1515" t="s">
        <v>22</v>
      </c>
      <c r="P1515">
        <v>1514</v>
      </c>
    </row>
    <row r="1516" spans="1:16">
      <c r="A1516" s="1">
        <v>18</v>
      </c>
      <c r="B1516" s="84">
        <v>7</v>
      </c>
      <c r="C1516" s="85">
        <v>2018</v>
      </c>
      <c r="D1516" s="86">
        <v>43299</v>
      </c>
      <c r="E1516" s="117">
        <v>0</v>
      </c>
      <c r="F1516" s="117">
        <v>0</v>
      </c>
      <c r="G1516" s="117">
        <v>0</v>
      </c>
      <c r="H1516" s="117">
        <v>1740</v>
      </c>
      <c r="I1516" s="117">
        <v>7</v>
      </c>
      <c r="J1516" s="117">
        <v>0</v>
      </c>
      <c r="K1516" s="117">
        <v>0</v>
      </c>
      <c r="L1516" s="117">
        <v>0</v>
      </c>
      <c r="M1516" t="s">
        <v>20</v>
      </c>
      <c r="N1516" s="87" t="s">
        <v>23</v>
      </c>
      <c r="O1516" t="s">
        <v>22</v>
      </c>
      <c r="P1516">
        <v>1515</v>
      </c>
    </row>
    <row r="1517" spans="1:16">
      <c r="A1517" s="1">
        <v>21</v>
      </c>
      <c r="B1517" s="84">
        <v>8</v>
      </c>
      <c r="C1517" s="85">
        <v>2018</v>
      </c>
      <c r="D1517" s="86">
        <v>43333</v>
      </c>
      <c r="E1517" s="117">
        <v>0</v>
      </c>
      <c r="F1517" s="117">
        <v>0</v>
      </c>
      <c r="G1517" s="117">
        <v>0</v>
      </c>
      <c r="H1517" s="117">
        <v>0</v>
      </c>
      <c r="I1517" s="117">
        <v>0</v>
      </c>
      <c r="J1517" s="117">
        <v>0</v>
      </c>
      <c r="K1517" s="117">
        <v>0</v>
      </c>
      <c r="L1517" s="117">
        <v>0</v>
      </c>
      <c r="M1517" t="s">
        <v>20</v>
      </c>
      <c r="N1517" s="87" t="s">
        <v>23</v>
      </c>
      <c r="O1517" t="s">
        <v>22</v>
      </c>
      <c r="P1517">
        <v>1516</v>
      </c>
    </row>
    <row r="1518" spans="1:16">
      <c r="A1518" s="1">
        <v>19</v>
      </c>
      <c r="B1518" s="84">
        <v>9</v>
      </c>
      <c r="C1518" s="85">
        <v>2018</v>
      </c>
      <c r="D1518" s="60">
        <v>43362</v>
      </c>
      <c r="E1518" s="117">
        <v>0</v>
      </c>
      <c r="F1518" s="30">
        <v>0</v>
      </c>
      <c r="G1518" s="30">
        <v>0</v>
      </c>
      <c r="H1518" s="30">
        <v>0</v>
      </c>
      <c r="I1518" s="30">
        <v>0</v>
      </c>
      <c r="J1518" s="30">
        <v>0</v>
      </c>
      <c r="K1518" s="30">
        <v>0</v>
      </c>
      <c r="L1518" s="30">
        <v>0</v>
      </c>
      <c r="M1518" t="s">
        <v>20</v>
      </c>
      <c r="N1518" s="87" t="s">
        <v>23</v>
      </c>
      <c r="O1518" t="s">
        <v>22</v>
      </c>
      <c r="P1518">
        <v>1517</v>
      </c>
    </row>
    <row r="1519" spans="1:16">
      <c r="A1519" s="52">
        <v>3</v>
      </c>
      <c r="B1519" s="84">
        <v>11</v>
      </c>
      <c r="C1519" s="85">
        <v>2018</v>
      </c>
      <c r="D1519" s="60">
        <v>43407</v>
      </c>
      <c r="E1519" s="117">
        <v>0</v>
      </c>
      <c r="F1519" s="117">
        <v>0</v>
      </c>
      <c r="G1519" s="117">
        <v>0</v>
      </c>
      <c r="H1519" s="117">
        <v>0</v>
      </c>
      <c r="I1519" s="117">
        <v>0</v>
      </c>
      <c r="J1519" s="117">
        <v>0</v>
      </c>
      <c r="K1519" s="117">
        <v>0</v>
      </c>
      <c r="L1519" s="117">
        <v>0</v>
      </c>
      <c r="M1519" t="s">
        <v>20</v>
      </c>
      <c r="N1519" s="87" t="s">
        <v>23</v>
      </c>
      <c r="O1519" t="s">
        <v>22</v>
      </c>
      <c r="P1519">
        <v>1518</v>
      </c>
    </row>
    <row r="1520" spans="1:16">
      <c r="A1520" s="52">
        <v>18</v>
      </c>
      <c r="B1520" s="84">
        <v>6</v>
      </c>
      <c r="C1520" s="85">
        <v>2019</v>
      </c>
      <c r="D1520" s="60">
        <v>43634</v>
      </c>
      <c r="E1520" s="117">
        <v>0</v>
      </c>
      <c r="F1520" s="117">
        <v>0</v>
      </c>
      <c r="G1520" s="117">
        <v>0</v>
      </c>
      <c r="H1520" s="117">
        <v>0</v>
      </c>
      <c r="I1520" s="117">
        <v>4</v>
      </c>
      <c r="J1520" s="117">
        <v>42</v>
      </c>
      <c r="K1520" s="117">
        <v>210</v>
      </c>
      <c r="L1520" s="117">
        <v>70</v>
      </c>
      <c r="M1520" t="s">
        <v>20</v>
      </c>
      <c r="N1520" s="87" t="s">
        <v>23</v>
      </c>
      <c r="O1520" t="s">
        <v>22</v>
      </c>
      <c r="P1520">
        <v>1519</v>
      </c>
    </row>
    <row r="1521" spans="1:16">
      <c r="A1521" s="52">
        <v>25</v>
      </c>
      <c r="B1521" s="84">
        <v>8</v>
      </c>
      <c r="C1521" s="85">
        <v>2019</v>
      </c>
      <c r="D1521" s="60">
        <v>43702</v>
      </c>
      <c r="E1521" s="117">
        <v>0</v>
      </c>
      <c r="F1521" s="117">
        <v>0</v>
      </c>
      <c r="G1521" s="117">
        <v>0</v>
      </c>
      <c r="H1521" s="117">
        <v>0</v>
      </c>
      <c r="I1521" s="117">
        <v>0</v>
      </c>
      <c r="J1521" s="117">
        <v>0</v>
      </c>
      <c r="K1521" s="117">
        <v>0</v>
      </c>
      <c r="L1521" s="117">
        <v>0</v>
      </c>
      <c r="M1521" t="s">
        <v>20</v>
      </c>
      <c r="N1521" s="87" t="s">
        <v>23</v>
      </c>
      <c r="O1521" t="s">
        <v>22</v>
      </c>
      <c r="P1521">
        <v>1520</v>
      </c>
    </row>
    <row r="1522" spans="1:16">
      <c r="A1522" s="52">
        <v>17</v>
      </c>
      <c r="B1522" s="84">
        <v>10</v>
      </c>
      <c r="C1522" s="85">
        <v>2019</v>
      </c>
      <c r="D1522" s="60">
        <v>43755</v>
      </c>
      <c r="E1522" s="117">
        <v>0</v>
      </c>
      <c r="F1522" s="117">
        <v>0</v>
      </c>
      <c r="G1522" s="117">
        <v>0</v>
      </c>
      <c r="H1522" s="117">
        <v>0</v>
      </c>
      <c r="I1522" s="117">
        <v>0</v>
      </c>
      <c r="J1522" s="117">
        <v>0</v>
      </c>
      <c r="K1522" s="117">
        <v>0</v>
      </c>
      <c r="L1522" s="117">
        <v>0</v>
      </c>
      <c r="M1522" t="s">
        <v>20</v>
      </c>
      <c r="N1522" s="87" t="s">
        <v>23</v>
      </c>
      <c r="O1522" t="s">
        <v>22</v>
      </c>
      <c r="P1522">
        <v>1521</v>
      </c>
    </row>
    <row r="1523" spans="1:16">
      <c r="A1523" s="80">
        <v>18</v>
      </c>
      <c r="B1523" s="81">
        <v>7</v>
      </c>
      <c r="C1523" s="82">
        <v>2012</v>
      </c>
      <c r="D1523" s="83">
        <v>41108</v>
      </c>
      <c r="E1523" s="125">
        <v>0</v>
      </c>
      <c r="F1523" s="125">
        <v>0</v>
      </c>
      <c r="G1523" s="125">
        <v>0</v>
      </c>
      <c r="H1523" s="125">
        <v>10</v>
      </c>
      <c r="I1523" s="125">
        <v>4</v>
      </c>
      <c r="J1523" s="125">
        <v>0</v>
      </c>
      <c r="K1523" s="125">
        <v>0</v>
      </c>
      <c r="L1523" s="125">
        <v>0</v>
      </c>
      <c r="M1523" s="82" t="s">
        <v>24</v>
      </c>
      <c r="N1523">
        <f>85/2</f>
        <v>42.5</v>
      </c>
      <c r="O1523" t="s">
        <v>22</v>
      </c>
      <c r="P1523">
        <v>1522</v>
      </c>
    </row>
    <row r="1524" spans="1:16">
      <c r="A1524" s="1">
        <v>20</v>
      </c>
      <c r="B1524" s="84">
        <v>8</v>
      </c>
      <c r="C1524" s="85">
        <v>2012</v>
      </c>
      <c r="D1524" s="86">
        <v>41141</v>
      </c>
      <c r="E1524" s="117">
        <v>0</v>
      </c>
      <c r="F1524" s="117">
        <v>0</v>
      </c>
      <c r="G1524" s="117">
        <v>1</v>
      </c>
      <c r="H1524" s="117">
        <v>4</v>
      </c>
      <c r="I1524" s="117">
        <v>0</v>
      </c>
      <c r="J1524" s="117">
        <v>0</v>
      </c>
      <c r="K1524" s="117">
        <v>0</v>
      </c>
      <c r="L1524" s="117">
        <v>0</v>
      </c>
      <c r="M1524" s="86" t="s">
        <v>25</v>
      </c>
      <c r="N1524">
        <f>75/2</f>
        <v>37.5</v>
      </c>
      <c r="O1524" t="s">
        <v>22</v>
      </c>
      <c r="P1524">
        <v>1523</v>
      </c>
    </row>
    <row r="1525" spans="1:16">
      <c r="A1525" s="1">
        <v>19</v>
      </c>
      <c r="B1525" s="84">
        <v>9</v>
      </c>
      <c r="C1525" s="85">
        <v>2012</v>
      </c>
      <c r="D1525" s="86">
        <v>41171</v>
      </c>
      <c r="E1525" s="117">
        <v>0</v>
      </c>
      <c r="F1525" s="117">
        <v>0</v>
      </c>
      <c r="G1525" s="117">
        <v>1</v>
      </c>
      <c r="H1525" s="117">
        <v>0</v>
      </c>
      <c r="I1525" s="117">
        <v>0</v>
      </c>
      <c r="J1525" s="117">
        <v>0</v>
      </c>
      <c r="K1525" s="117">
        <v>0</v>
      </c>
      <c r="L1525" s="117">
        <v>0</v>
      </c>
      <c r="M1525" s="86" t="s">
        <v>25</v>
      </c>
      <c r="N1525">
        <f t="shared" ref="N1525:N1536" si="48">75/2</f>
        <v>37.5</v>
      </c>
      <c r="O1525" t="s">
        <v>22</v>
      </c>
      <c r="P1525">
        <v>1524</v>
      </c>
    </row>
    <row r="1526" spans="1:16">
      <c r="A1526" s="1">
        <v>10</v>
      </c>
      <c r="B1526" s="84">
        <v>10</v>
      </c>
      <c r="C1526" s="85">
        <v>2012</v>
      </c>
      <c r="D1526" s="86">
        <v>41192</v>
      </c>
      <c r="E1526" s="117">
        <v>0</v>
      </c>
      <c r="F1526" s="117">
        <v>0</v>
      </c>
      <c r="G1526" s="117">
        <v>0</v>
      </c>
      <c r="H1526" s="117">
        <v>0</v>
      </c>
      <c r="I1526" s="117">
        <v>0</v>
      </c>
      <c r="J1526" s="117">
        <v>0</v>
      </c>
      <c r="K1526" s="117">
        <v>0</v>
      </c>
      <c r="L1526" s="117">
        <v>0</v>
      </c>
      <c r="M1526" s="86" t="s">
        <v>25</v>
      </c>
      <c r="N1526">
        <f t="shared" si="48"/>
        <v>37.5</v>
      </c>
      <c r="O1526" t="s">
        <v>22</v>
      </c>
      <c r="P1526">
        <v>1525</v>
      </c>
    </row>
    <row r="1527" spans="1:16">
      <c r="A1527" s="1">
        <v>19</v>
      </c>
      <c r="B1527" s="84">
        <v>6</v>
      </c>
      <c r="C1527" s="85">
        <v>2013</v>
      </c>
      <c r="D1527" s="86">
        <v>41444</v>
      </c>
      <c r="E1527" s="117" t="s">
        <v>18</v>
      </c>
      <c r="F1527" s="117" t="s">
        <v>18</v>
      </c>
      <c r="G1527" s="117" t="s">
        <v>18</v>
      </c>
      <c r="H1527" s="117" t="s">
        <v>18</v>
      </c>
      <c r="I1527" s="117" t="s">
        <v>18</v>
      </c>
      <c r="J1527" s="117" t="s">
        <v>18</v>
      </c>
      <c r="K1527" s="117" t="s">
        <v>18</v>
      </c>
      <c r="L1527" s="117" t="s">
        <v>18</v>
      </c>
      <c r="M1527" s="86" t="s">
        <v>25</v>
      </c>
      <c r="N1527">
        <f t="shared" si="48"/>
        <v>37.5</v>
      </c>
      <c r="O1527" t="s">
        <v>22</v>
      </c>
      <c r="P1527">
        <v>1526</v>
      </c>
    </row>
    <row r="1528" spans="1:16">
      <c r="A1528" s="1">
        <v>9</v>
      </c>
      <c r="B1528" s="84">
        <v>11</v>
      </c>
      <c r="C1528" s="85">
        <v>2013</v>
      </c>
      <c r="D1528" s="86">
        <v>41587</v>
      </c>
      <c r="E1528" s="117">
        <v>0</v>
      </c>
      <c r="F1528" s="117">
        <v>0</v>
      </c>
      <c r="G1528" s="117">
        <v>1</v>
      </c>
      <c r="H1528" s="117">
        <v>0</v>
      </c>
      <c r="I1528" s="117">
        <v>0</v>
      </c>
      <c r="J1528" s="117">
        <v>0</v>
      </c>
      <c r="K1528" s="117">
        <v>0</v>
      </c>
      <c r="L1528" s="117">
        <v>0</v>
      </c>
      <c r="M1528" s="86" t="s">
        <v>25</v>
      </c>
      <c r="N1528">
        <f t="shared" si="48"/>
        <v>37.5</v>
      </c>
      <c r="O1528" t="s">
        <v>22</v>
      </c>
      <c r="P1528">
        <v>1527</v>
      </c>
    </row>
    <row r="1529" spans="1:16">
      <c r="A1529" s="1">
        <v>21</v>
      </c>
      <c r="B1529" s="84">
        <v>8</v>
      </c>
      <c r="C1529" s="85">
        <v>2014</v>
      </c>
      <c r="D1529" s="86">
        <v>41872</v>
      </c>
      <c r="E1529" s="117">
        <v>0</v>
      </c>
      <c r="F1529" s="117">
        <v>0</v>
      </c>
      <c r="G1529" s="117">
        <v>0</v>
      </c>
      <c r="H1529" s="117">
        <v>2</v>
      </c>
      <c r="I1529" s="117">
        <v>0</v>
      </c>
      <c r="J1529" s="117">
        <v>0</v>
      </c>
      <c r="K1529" s="117">
        <v>0</v>
      </c>
      <c r="L1529" s="117">
        <v>0</v>
      </c>
      <c r="M1529" s="86" t="s">
        <v>25</v>
      </c>
      <c r="N1529">
        <f t="shared" si="48"/>
        <v>37.5</v>
      </c>
      <c r="O1529" t="s">
        <v>22</v>
      </c>
      <c r="P1529">
        <v>1528</v>
      </c>
    </row>
    <row r="1530" spans="1:16">
      <c r="A1530" s="1">
        <v>18</v>
      </c>
      <c r="B1530" s="84">
        <v>10</v>
      </c>
      <c r="C1530" s="85">
        <v>2014</v>
      </c>
      <c r="D1530" s="86">
        <v>41930</v>
      </c>
      <c r="E1530" s="117">
        <v>1</v>
      </c>
      <c r="F1530" s="117">
        <v>1</v>
      </c>
      <c r="G1530" s="30">
        <v>0</v>
      </c>
      <c r="H1530" s="117">
        <v>1</v>
      </c>
      <c r="I1530" s="117">
        <v>0</v>
      </c>
      <c r="J1530" s="117">
        <v>0</v>
      </c>
      <c r="K1530" s="117">
        <v>0</v>
      </c>
      <c r="L1530" s="117">
        <v>0</v>
      </c>
      <c r="M1530" s="86" t="s">
        <v>25</v>
      </c>
      <c r="N1530">
        <f t="shared" si="48"/>
        <v>37.5</v>
      </c>
      <c r="O1530" t="s">
        <v>22</v>
      </c>
      <c r="P1530">
        <v>1529</v>
      </c>
    </row>
    <row r="1531" spans="1:16">
      <c r="A1531" s="1">
        <v>17</v>
      </c>
      <c r="B1531" s="84">
        <v>11</v>
      </c>
      <c r="C1531" s="85">
        <v>2014</v>
      </c>
      <c r="D1531" s="86">
        <v>41960</v>
      </c>
      <c r="E1531" s="117">
        <v>1</v>
      </c>
      <c r="F1531" s="117">
        <v>0</v>
      </c>
      <c r="G1531" s="117">
        <v>1</v>
      </c>
      <c r="H1531" s="117">
        <v>0</v>
      </c>
      <c r="I1531" s="117">
        <v>0</v>
      </c>
      <c r="J1531" s="117">
        <v>0</v>
      </c>
      <c r="K1531" s="117">
        <v>0</v>
      </c>
      <c r="L1531" s="117">
        <v>0</v>
      </c>
      <c r="M1531" s="86" t="s">
        <v>25</v>
      </c>
      <c r="N1531">
        <f t="shared" si="48"/>
        <v>37.5</v>
      </c>
      <c r="O1531" t="s">
        <v>22</v>
      </c>
      <c r="P1531">
        <v>1530</v>
      </c>
    </row>
    <row r="1532" spans="1:16">
      <c r="A1532" s="1">
        <v>20</v>
      </c>
      <c r="B1532" s="84">
        <v>6</v>
      </c>
      <c r="C1532" s="85">
        <v>2015</v>
      </c>
      <c r="D1532" s="86">
        <v>42175</v>
      </c>
      <c r="E1532" s="117">
        <v>0</v>
      </c>
      <c r="F1532" s="117">
        <v>0</v>
      </c>
      <c r="G1532" s="117">
        <v>2</v>
      </c>
      <c r="H1532" s="117">
        <v>0</v>
      </c>
      <c r="I1532" s="117">
        <v>0</v>
      </c>
      <c r="J1532" s="117">
        <v>0</v>
      </c>
      <c r="K1532" s="117">
        <v>0</v>
      </c>
      <c r="L1532" s="117">
        <v>0</v>
      </c>
      <c r="M1532" s="86" t="s">
        <v>25</v>
      </c>
      <c r="N1532">
        <f t="shared" si="48"/>
        <v>37.5</v>
      </c>
      <c r="O1532" t="s">
        <v>22</v>
      </c>
      <c r="P1532">
        <v>1531</v>
      </c>
    </row>
    <row r="1533" spans="1:16">
      <c r="A1533" s="1">
        <v>20</v>
      </c>
      <c r="B1533" s="84">
        <v>7</v>
      </c>
      <c r="C1533" s="85">
        <v>2015</v>
      </c>
      <c r="D1533" s="86">
        <v>42205</v>
      </c>
      <c r="E1533" s="117">
        <v>0</v>
      </c>
      <c r="F1533" s="117">
        <v>0</v>
      </c>
      <c r="G1533" s="117">
        <v>0</v>
      </c>
      <c r="H1533" s="117">
        <v>80</v>
      </c>
      <c r="I1533" s="117">
        <v>1</v>
      </c>
      <c r="J1533" s="117">
        <v>0</v>
      </c>
      <c r="K1533" s="117">
        <v>0</v>
      </c>
      <c r="L1533" s="117">
        <v>0</v>
      </c>
      <c r="M1533" s="86" t="s">
        <v>25</v>
      </c>
      <c r="N1533">
        <f t="shared" si="48"/>
        <v>37.5</v>
      </c>
      <c r="O1533" t="s">
        <v>22</v>
      </c>
      <c r="P1533">
        <v>1532</v>
      </c>
    </row>
    <row r="1534" spans="1:16">
      <c r="A1534" s="1">
        <v>19</v>
      </c>
      <c r="B1534" s="84">
        <v>8</v>
      </c>
      <c r="C1534" s="85">
        <v>2015</v>
      </c>
      <c r="D1534" s="86">
        <v>42235</v>
      </c>
      <c r="E1534" s="117">
        <v>1</v>
      </c>
      <c r="F1534" s="117">
        <v>0</v>
      </c>
      <c r="G1534" s="117">
        <v>0</v>
      </c>
      <c r="H1534" s="117">
        <v>10</v>
      </c>
      <c r="I1534" s="117">
        <v>4</v>
      </c>
      <c r="J1534" s="117">
        <v>0</v>
      </c>
      <c r="K1534" s="117">
        <v>0</v>
      </c>
      <c r="L1534" s="117">
        <v>0</v>
      </c>
      <c r="M1534" s="86" t="s">
        <v>25</v>
      </c>
      <c r="N1534">
        <f t="shared" si="48"/>
        <v>37.5</v>
      </c>
      <c r="O1534" t="s">
        <v>22</v>
      </c>
      <c r="P1534">
        <v>1533</v>
      </c>
    </row>
    <row r="1535" spans="1:16">
      <c r="A1535" s="1">
        <v>21</v>
      </c>
      <c r="B1535" s="84">
        <v>9</v>
      </c>
      <c r="C1535" s="85">
        <v>2015</v>
      </c>
      <c r="D1535" s="86">
        <v>42268</v>
      </c>
      <c r="E1535" s="117">
        <v>0</v>
      </c>
      <c r="F1535" s="117">
        <v>0</v>
      </c>
      <c r="G1535" s="117">
        <v>0</v>
      </c>
      <c r="H1535" s="117">
        <v>0</v>
      </c>
      <c r="I1535" s="117">
        <v>0</v>
      </c>
      <c r="J1535" s="117">
        <v>0</v>
      </c>
      <c r="K1535" s="117">
        <v>0</v>
      </c>
      <c r="L1535" s="117">
        <v>0</v>
      </c>
      <c r="M1535" s="86" t="s">
        <v>25</v>
      </c>
      <c r="N1535">
        <f t="shared" si="48"/>
        <v>37.5</v>
      </c>
      <c r="O1535" t="s">
        <v>22</v>
      </c>
      <c r="P1535">
        <v>1534</v>
      </c>
    </row>
    <row r="1536" spans="1:16">
      <c r="A1536" s="1">
        <v>20</v>
      </c>
      <c r="B1536" s="84">
        <v>10</v>
      </c>
      <c r="C1536" s="85">
        <v>2015</v>
      </c>
      <c r="D1536" s="86">
        <v>42297</v>
      </c>
      <c r="E1536" s="117">
        <v>0</v>
      </c>
      <c r="F1536" s="117">
        <v>0</v>
      </c>
      <c r="G1536" s="117">
        <v>0</v>
      </c>
      <c r="H1536" s="117">
        <v>0</v>
      </c>
      <c r="I1536" s="117">
        <v>0</v>
      </c>
      <c r="J1536" s="117">
        <v>0</v>
      </c>
      <c r="K1536" s="117">
        <v>0</v>
      </c>
      <c r="L1536" s="117">
        <v>0</v>
      </c>
      <c r="M1536" s="86" t="s">
        <v>25</v>
      </c>
      <c r="N1536">
        <f t="shared" si="48"/>
        <v>37.5</v>
      </c>
      <c r="O1536" t="s">
        <v>22</v>
      </c>
      <c r="P1536">
        <v>1535</v>
      </c>
    </row>
    <row r="1537" spans="1:16">
      <c r="A1537" s="1">
        <v>14</v>
      </c>
      <c r="B1537" s="84">
        <v>8</v>
      </c>
      <c r="C1537" s="85">
        <v>2016</v>
      </c>
      <c r="D1537" s="86">
        <v>42596</v>
      </c>
      <c r="E1537" s="117">
        <v>0</v>
      </c>
      <c r="F1537" s="117">
        <v>0</v>
      </c>
      <c r="G1537" s="117">
        <v>0</v>
      </c>
      <c r="H1537" s="117">
        <v>8</v>
      </c>
      <c r="I1537" s="117">
        <v>0</v>
      </c>
      <c r="J1537" s="117">
        <v>0</v>
      </c>
      <c r="K1537" s="117">
        <v>0</v>
      </c>
      <c r="L1537" s="117">
        <v>0</v>
      </c>
      <c r="M1537" s="85" t="s">
        <v>26</v>
      </c>
      <c r="N1537">
        <f>62/2</f>
        <v>31</v>
      </c>
      <c r="O1537" t="s">
        <v>22</v>
      </c>
      <c r="P1537">
        <v>1536</v>
      </c>
    </row>
    <row r="1538" spans="1:16">
      <c r="A1538" s="1">
        <v>20</v>
      </c>
      <c r="B1538" s="84">
        <v>9</v>
      </c>
      <c r="C1538" s="85">
        <v>2016</v>
      </c>
      <c r="D1538" s="86">
        <v>42633</v>
      </c>
      <c r="E1538" s="117">
        <v>0</v>
      </c>
      <c r="F1538" s="117">
        <v>0</v>
      </c>
      <c r="G1538" s="117">
        <v>0</v>
      </c>
      <c r="H1538" s="117">
        <v>0</v>
      </c>
      <c r="I1538" s="117">
        <v>0</v>
      </c>
      <c r="J1538" s="117">
        <v>0</v>
      </c>
      <c r="K1538" s="117">
        <v>0</v>
      </c>
      <c r="L1538" s="117">
        <v>0</v>
      </c>
      <c r="M1538" s="85" t="s">
        <v>25</v>
      </c>
      <c r="N1538">
        <f>75/2</f>
        <v>37.5</v>
      </c>
      <c r="O1538" t="s">
        <v>22</v>
      </c>
      <c r="P1538">
        <v>1537</v>
      </c>
    </row>
    <row r="1539" spans="1:16">
      <c r="A1539" s="1">
        <v>13</v>
      </c>
      <c r="B1539" s="84">
        <v>11</v>
      </c>
      <c r="C1539" s="85">
        <v>2016</v>
      </c>
      <c r="D1539" s="86">
        <v>42687</v>
      </c>
      <c r="E1539" s="117">
        <v>1</v>
      </c>
      <c r="F1539" s="117">
        <v>0</v>
      </c>
      <c r="G1539" s="117">
        <v>0</v>
      </c>
      <c r="H1539" s="117">
        <v>0</v>
      </c>
      <c r="I1539" s="117">
        <v>0</v>
      </c>
      <c r="J1539" s="117">
        <v>0</v>
      </c>
      <c r="K1539" s="30">
        <v>0</v>
      </c>
      <c r="L1539" s="30">
        <v>0</v>
      </c>
      <c r="M1539" s="85" t="s">
        <v>25</v>
      </c>
      <c r="N1539">
        <f t="shared" ref="N1539:N1551" si="49">75/2</f>
        <v>37.5</v>
      </c>
      <c r="O1539" t="s">
        <v>22</v>
      </c>
      <c r="P1539">
        <v>1538</v>
      </c>
    </row>
    <row r="1540" spans="1:16">
      <c r="A1540" s="1">
        <v>20</v>
      </c>
      <c r="B1540" s="84">
        <v>5</v>
      </c>
      <c r="C1540" s="85">
        <v>2017</v>
      </c>
      <c r="D1540" s="86">
        <v>42875</v>
      </c>
      <c r="E1540" s="117">
        <v>26</v>
      </c>
      <c r="F1540" s="117">
        <v>0</v>
      </c>
      <c r="G1540" s="117">
        <v>64</v>
      </c>
      <c r="H1540" s="117">
        <v>2</v>
      </c>
      <c r="I1540" s="117">
        <v>0</v>
      </c>
      <c r="J1540" s="117">
        <v>0</v>
      </c>
      <c r="K1540" s="30">
        <v>0</v>
      </c>
      <c r="L1540" s="30">
        <v>2120</v>
      </c>
      <c r="M1540" s="85" t="s">
        <v>25</v>
      </c>
      <c r="N1540">
        <f t="shared" si="49"/>
        <v>37.5</v>
      </c>
      <c r="O1540" t="s">
        <v>22</v>
      </c>
      <c r="P1540">
        <v>1539</v>
      </c>
    </row>
    <row r="1541" spans="1:16">
      <c r="A1541" s="1">
        <v>21</v>
      </c>
      <c r="B1541" s="84">
        <v>6</v>
      </c>
      <c r="C1541" s="85">
        <v>2017</v>
      </c>
      <c r="D1541" s="86">
        <v>42907</v>
      </c>
      <c r="E1541" s="117">
        <v>1</v>
      </c>
      <c r="F1541" s="117">
        <v>0</v>
      </c>
      <c r="G1541" s="117">
        <v>1</v>
      </c>
      <c r="H1541" s="117">
        <v>1</v>
      </c>
      <c r="I1541" s="117">
        <v>0</v>
      </c>
      <c r="J1541" s="117">
        <v>0</v>
      </c>
      <c r="K1541" s="117">
        <v>0</v>
      </c>
      <c r="L1541" s="117">
        <v>2</v>
      </c>
      <c r="M1541" s="85" t="s">
        <v>25</v>
      </c>
      <c r="N1541">
        <f t="shared" si="49"/>
        <v>37.5</v>
      </c>
      <c r="O1541" t="s">
        <v>22</v>
      </c>
      <c r="P1541">
        <v>1540</v>
      </c>
    </row>
    <row r="1542" spans="1:16">
      <c r="A1542" s="1">
        <v>18</v>
      </c>
      <c r="B1542" s="84">
        <v>7</v>
      </c>
      <c r="C1542" s="85">
        <v>2017</v>
      </c>
      <c r="D1542" s="86">
        <v>42934</v>
      </c>
      <c r="E1542" s="117">
        <v>0</v>
      </c>
      <c r="F1542" s="117">
        <v>0</v>
      </c>
      <c r="G1542" s="117">
        <v>1</v>
      </c>
      <c r="H1542" s="117">
        <v>60</v>
      </c>
      <c r="I1542" s="117">
        <v>13</v>
      </c>
      <c r="J1542" s="117">
        <v>0</v>
      </c>
      <c r="K1542" s="117">
        <v>0</v>
      </c>
      <c r="L1542" s="108">
        <v>0</v>
      </c>
      <c r="M1542" s="85" t="s">
        <v>25</v>
      </c>
      <c r="N1542">
        <f t="shared" si="49"/>
        <v>37.5</v>
      </c>
      <c r="O1542" t="s">
        <v>22</v>
      </c>
      <c r="P1542">
        <v>1541</v>
      </c>
    </row>
    <row r="1543" spans="1:16">
      <c r="A1543" s="1">
        <v>22</v>
      </c>
      <c r="B1543" s="84">
        <v>8</v>
      </c>
      <c r="C1543" s="85">
        <v>2017</v>
      </c>
      <c r="D1543" s="86">
        <v>42969</v>
      </c>
      <c r="E1543" s="117">
        <v>0</v>
      </c>
      <c r="F1543" s="117">
        <v>0</v>
      </c>
      <c r="G1543" s="117">
        <v>0</v>
      </c>
      <c r="H1543" s="117">
        <v>52</v>
      </c>
      <c r="I1543" s="117">
        <v>1</v>
      </c>
      <c r="J1543" s="117">
        <v>0</v>
      </c>
      <c r="K1543" s="117">
        <v>0</v>
      </c>
      <c r="L1543" s="108">
        <v>0</v>
      </c>
      <c r="M1543" s="85" t="s">
        <v>25</v>
      </c>
      <c r="N1543">
        <f t="shared" si="49"/>
        <v>37.5</v>
      </c>
      <c r="O1543" t="s">
        <v>22</v>
      </c>
      <c r="P1543">
        <v>1542</v>
      </c>
    </row>
    <row r="1544" spans="1:16">
      <c r="A1544" s="1">
        <v>20</v>
      </c>
      <c r="B1544" s="84">
        <v>9</v>
      </c>
      <c r="C1544" s="85">
        <v>2017</v>
      </c>
      <c r="D1544" s="86">
        <v>42998</v>
      </c>
      <c r="E1544" s="117">
        <v>0</v>
      </c>
      <c r="F1544" s="117">
        <v>0</v>
      </c>
      <c r="G1544" s="117">
        <v>0</v>
      </c>
      <c r="H1544" s="117">
        <v>0</v>
      </c>
      <c r="I1544" s="117">
        <v>0</v>
      </c>
      <c r="J1544" s="117">
        <v>0</v>
      </c>
      <c r="K1544" s="117">
        <v>0</v>
      </c>
      <c r="L1544" s="117">
        <v>0</v>
      </c>
      <c r="M1544" s="85" t="s">
        <v>25</v>
      </c>
      <c r="N1544">
        <f t="shared" si="49"/>
        <v>37.5</v>
      </c>
      <c r="O1544" t="s">
        <v>22</v>
      </c>
      <c r="P1544">
        <v>1543</v>
      </c>
    </row>
    <row r="1545" spans="1:16">
      <c r="A1545" s="1">
        <v>22</v>
      </c>
      <c r="B1545" s="84">
        <v>10</v>
      </c>
      <c r="C1545" s="85">
        <v>2017</v>
      </c>
      <c r="D1545" s="86">
        <v>43030</v>
      </c>
      <c r="E1545" s="117">
        <v>0</v>
      </c>
      <c r="F1545" s="117">
        <v>0</v>
      </c>
      <c r="G1545" s="117">
        <v>0</v>
      </c>
      <c r="H1545" s="117">
        <v>1</v>
      </c>
      <c r="I1545" s="117">
        <v>0</v>
      </c>
      <c r="J1545" s="117">
        <v>0</v>
      </c>
      <c r="K1545" s="117">
        <v>0</v>
      </c>
      <c r="L1545" s="117">
        <v>0</v>
      </c>
      <c r="M1545" s="85" t="s">
        <v>25</v>
      </c>
      <c r="N1545">
        <f t="shared" si="49"/>
        <v>37.5</v>
      </c>
      <c r="O1545" t="s">
        <v>22</v>
      </c>
      <c r="P1545">
        <v>1544</v>
      </c>
    </row>
    <row r="1546" spans="1:16">
      <c r="A1546" s="1">
        <v>14</v>
      </c>
      <c r="B1546" s="84">
        <v>11</v>
      </c>
      <c r="C1546" s="85">
        <v>2017</v>
      </c>
      <c r="D1546" s="86">
        <v>43053</v>
      </c>
      <c r="E1546" s="117">
        <v>6</v>
      </c>
      <c r="F1546" s="117">
        <v>2</v>
      </c>
      <c r="G1546" s="117">
        <v>6</v>
      </c>
      <c r="H1546" s="117">
        <v>2</v>
      </c>
      <c r="I1546" s="117">
        <v>0</v>
      </c>
      <c r="J1546" s="117">
        <v>0</v>
      </c>
      <c r="K1546" s="117">
        <v>0</v>
      </c>
      <c r="L1546" s="117">
        <v>0</v>
      </c>
      <c r="M1546" s="85" t="s">
        <v>25</v>
      </c>
      <c r="N1546">
        <f t="shared" si="49"/>
        <v>37.5</v>
      </c>
      <c r="O1546" t="s">
        <v>22</v>
      </c>
      <c r="P1546">
        <v>1545</v>
      </c>
    </row>
    <row r="1547" spans="1:16">
      <c r="A1547" s="1">
        <v>25</v>
      </c>
      <c r="B1547" s="84">
        <v>5</v>
      </c>
      <c r="C1547" s="85">
        <v>2018</v>
      </c>
      <c r="D1547" s="86">
        <v>43245</v>
      </c>
      <c r="E1547" s="117">
        <v>1</v>
      </c>
      <c r="F1547" s="117">
        <v>0</v>
      </c>
      <c r="G1547" s="117">
        <v>6</v>
      </c>
      <c r="H1547" s="117">
        <v>0</v>
      </c>
      <c r="I1547" s="117">
        <v>0</v>
      </c>
      <c r="J1547" s="117">
        <v>0</v>
      </c>
      <c r="K1547" s="117">
        <v>0</v>
      </c>
      <c r="L1547" s="117">
        <v>0</v>
      </c>
      <c r="M1547" s="85" t="s">
        <v>25</v>
      </c>
      <c r="N1547">
        <f t="shared" si="49"/>
        <v>37.5</v>
      </c>
      <c r="O1547" t="s">
        <v>22</v>
      </c>
      <c r="P1547">
        <v>1546</v>
      </c>
    </row>
    <row r="1548" spans="1:16">
      <c r="A1548" s="1">
        <v>26</v>
      </c>
      <c r="B1548" s="84">
        <v>6</v>
      </c>
      <c r="C1548" s="85">
        <v>2018</v>
      </c>
      <c r="D1548" s="86">
        <v>43277</v>
      </c>
      <c r="E1548" s="117">
        <v>1</v>
      </c>
      <c r="F1548" s="117">
        <v>0</v>
      </c>
      <c r="G1548" s="117">
        <v>1</v>
      </c>
      <c r="H1548" s="117">
        <v>2</v>
      </c>
      <c r="I1548" s="117">
        <v>1</v>
      </c>
      <c r="J1548" s="117">
        <v>0</v>
      </c>
      <c r="K1548" s="117">
        <v>0</v>
      </c>
      <c r="L1548" s="117">
        <v>0</v>
      </c>
      <c r="M1548" s="85" t="s">
        <v>25</v>
      </c>
      <c r="N1548">
        <f t="shared" si="49"/>
        <v>37.5</v>
      </c>
      <c r="O1548" t="s">
        <v>22</v>
      </c>
      <c r="P1548">
        <v>1547</v>
      </c>
    </row>
    <row r="1549" spans="1:16">
      <c r="A1549" s="1">
        <v>18</v>
      </c>
      <c r="B1549" s="84">
        <v>7</v>
      </c>
      <c r="C1549" s="85">
        <v>2018</v>
      </c>
      <c r="D1549" s="86">
        <v>43299</v>
      </c>
      <c r="E1549" s="117">
        <v>0</v>
      </c>
      <c r="F1549" s="117">
        <v>0</v>
      </c>
      <c r="G1549" s="117">
        <v>0</v>
      </c>
      <c r="H1549" s="117">
        <v>208</v>
      </c>
      <c r="I1549" s="117">
        <v>1</v>
      </c>
      <c r="J1549" s="117">
        <v>0</v>
      </c>
      <c r="K1549" s="117">
        <v>0</v>
      </c>
      <c r="L1549" s="117">
        <v>0</v>
      </c>
      <c r="M1549" s="85" t="s">
        <v>25</v>
      </c>
      <c r="N1549">
        <f t="shared" si="49"/>
        <v>37.5</v>
      </c>
      <c r="O1549" t="s">
        <v>22</v>
      </c>
      <c r="P1549">
        <v>1548</v>
      </c>
    </row>
    <row r="1550" spans="1:16">
      <c r="A1550" s="1">
        <v>21</v>
      </c>
      <c r="B1550" s="84">
        <v>8</v>
      </c>
      <c r="C1550" s="85">
        <v>2018</v>
      </c>
      <c r="D1550" s="86">
        <v>43333</v>
      </c>
      <c r="E1550" s="117">
        <v>1</v>
      </c>
      <c r="F1550" s="117">
        <v>0</v>
      </c>
      <c r="G1550" s="117">
        <v>2</v>
      </c>
      <c r="H1550" s="117">
        <v>16</v>
      </c>
      <c r="I1550" s="117">
        <v>0</v>
      </c>
      <c r="J1550" s="117">
        <v>0</v>
      </c>
      <c r="K1550" s="117">
        <v>0</v>
      </c>
      <c r="L1550" s="117">
        <v>0</v>
      </c>
      <c r="M1550" s="85" t="s">
        <v>25</v>
      </c>
      <c r="N1550">
        <f t="shared" si="49"/>
        <v>37.5</v>
      </c>
      <c r="O1550" t="s">
        <v>22</v>
      </c>
      <c r="P1550">
        <v>1549</v>
      </c>
    </row>
    <row r="1551" spans="1:16">
      <c r="A1551" s="1">
        <v>19</v>
      </c>
      <c r="B1551" s="84">
        <v>9</v>
      </c>
      <c r="C1551" s="85">
        <v>2018</v>
      </c>
      <c r="D1551" s="60">
        <v>43362</v>
      </c>
      <c r="E1551" s="117">
        <v>0</v>
      </c>
      <c r="F1551" s="117">
        <v>0</v>
      </c>
      <c r="G1551" s="117">
        <v>1</v>
      </c>
      <c r="H1551" s="117">
        <v>8</v>
      </c>
      <c r="I1551" s="117">
        <v>0</v>
      </c>
      <c r="J1551" s="117">
        <v>0</v>
      </c>
      <c r="K1551" s="117">
        <v>0</v>
      </c>
      <c r="L1551" s="117">
        <v>0</v>
      </c>
      <c r="M1551" s="85" t="s">
        <v>25</v>
      </c>
      <c r="N1551">
        <f t="shared" si="49"/>
        <v>37.5</v>
      </c>
      <c r="O1551" t="s">
        <v>22</v>
      </c>
      <c r="P1551">
        <v>1550</v>
      </c>
    </row>
    <row r="1552" spans="1:16">
      <c r="A1552" s="52">
        <v>3</v>
      </c>
      <c r="B1552" s="84">
        <v>11</v>
      </c>
      <c r="C1552" s="85">
        <v>2018</v>
      </c>
      <c r="D1552" s="60">
        <v>43407</v>
      </c>
      <c r="E1552" s="117">
        <v>1</v>
      </c>
      <c r="F1552" s="117">
        <v>0</v>
      </c>
      <c r="G1552" s="117">
        <v>0</v>
      </c>
      <c r="H1552" s="117">
        <v>1</v>
      </c>
      <c r="I1552" s="117">
        <v>0</v>
      </c>
      <c r="J1552" s="117">
        <v>0</v>
      </c>
      <c r="K1552" s="117">
        <v>0</v>
      </c>
      <c r="L1552" s="117">
        <v>0</v>
      </c>
      <c r="M1552" s="85" t="s">
        <v>27</v>
      </c>
      <c r="N1552">
        <f>70/2</f>
        <v>35</v>
      </c>
      <c r="O1552" t="s">
        <v>22</v>
      </c>
      <c r="P1552">
        <v>1551</v>
      </c>
    </row>
    <row r="1553" spans="1:16">
      <c r="A1553" s="52">
        <v>18</v>
      </c>
      <c r="B1553" s="84">
        <v>6</v>
      </c>
      <c r="C1553" s="85">
        <v>2019</v>
      </c>
      <c r="D1553" s="60">
        <v>43634</v>
      </c>
      <c r="E1553" s="117">
        <v>0</v>
      </c>
      <c r="F1553" s="117">
        <v>0</v>
      </c>
      <c r="G1553" s="117">
        <v>0</v>
      </c>
      <c r="H1553" s="117">
        <v>0</v>
      </c>
      <c r="I1553" s="117">
        <v>0</v>
      </c>
      <c r="J1553" s="117">
        <v>0</v>
      </c>
      <c r="K1553" s="117">
        <v>0</v>
      </c>
      <c r="L1553" s="117">
        <v>0</v>
      </c>
      <c r="M1553" s="85" t="s">
        <v>25</v>
      </c>
      <c r="N1553">
        <f t="shared" ref="N1553:N1555" si="50">75/2</f>
        <v>37.5</v>
      </c>
      <c r="O1553" t="s">
        <v>22</v>
      </c>
      <c r="P1553">
        <v>1552</v>
      </c>
    </row>
    <row r="1554" spans="1:16">
      <c r="A1554" s="52">
        <v>25</v>
      </c>
      <c r="B1554" s="84">
        <v>8</v>
      </c>
      <c r="C1554" s="85">
        <v>2019</v>
      </c>
      <c r="D1554" s="60">
        <v>43702</v>
      </c>
      <c r="E1554" s="117">
        <v>0</v>
      </c>
      <c r="F1554" s="117">
        <v>0</v>
      </c>
      <c r="G1554" s="117">
        <v>1</v>
      </c>
      <c r="H1554" s="117">
        <v>2</v>
      </c>
      <c r="I1554" s="117">
        <v>0</v>
      </c>
      <c r="J1554" s="117">
        <v>0</v>
      </c>
      <c r="K1554" s="117">
        <v>0</v>
      </c>
      <c r="L1554" s="117">
        <v>0</v>
      </c>
      <c r="M1554" s="85" t="s">
        <v>25</v>
      </c>
      <c r="N1554">
        <f t="shared" si="50"/>
        <v>37.5</v>
      </c>
      <c r="O1554" t="s">
        <v>22</v>
      </c>
      <c r="P1554">
        <v>1553</v>
      </c>
    </row>
    <row r="1555" spans="1:16">
      <c r="A1555" s="52">
        <v>17</v>
      </c>
      <c r="B1555" s="84">
        <v>10</v>
      </c>
      <c r="C1555" s="85">
        <v>2019</v>
      </c>
      <c r="D1555" s="60">
        <v>43755</v>
      </c>
      <c r="E1555" s="117">
        <v>0</v>
      </c>
      <c r="F1555" s="117">
        <v>0</v>
      </c>
      <c r="G1555" s="117">
        <v>0</v>
      </c>
      <c r="H1555" s="117">
        <v>0</v>
      </c>
      <c r="I1555" s="117">
        <v>0</v>
      </c>
      <c r="J1555" s="117">
        <v>0</v>
      </c>
      <c r="K1555" s="117">
        <v>0</v>
      </c>
      <c r="L1555" s="117">
        <v>0</v>
      </c>
      <c r="M1555" s="85" t="s">
        <v>25</v>
      </c>
      <c r="N1555">
        <f t="shared" si="50"/>
        <v>37.5</v>
      </c>
      <c r="O1555" t="s">
        <v>22</v>
      </c>
      <c r="P1555">
        <v>1554</v>
      </c>
    </row>
    <row r="1556" spans="1:16">
      <c r="A1556" s="80">
        <v>18</v>
      </c>
      <c r="B1556" s="81">
        <v>7</v>
      </c>
      <c r="C1556" s="82">
        <v>2012</v>
      </c>
      <c r="D1556" s="83">
        <v>41108</v>
      </c>
      <c r="E1556" s="125">
        <v>1</v>
      </c>
      <c r="F1556" s="125">
        <v>0</v>
      </c>
      <c r="G1556" s="125">
        <v>2</v>
      </c>
      <c r="H1556" s="125">
        <v>7</v>
      </c>
      <c r="I1556" s="125">
        <v>3</v>
      </c>
      <c r="J1556" s="125">
        <v>0</v>
      </c>
      <c r="K1556" s="125">
        <v>0</v>
      </c>
      <c r="L1556" s="125">
        <v>1</v>
      </c>
      <c r="M1556" s="82" t="s">
        <v>28</v>
      </c>
      <c r="N1556">
        <f>(51+110)/2</f>
        <v>80.5</v>
      </c>
      <c r="O1556" t="s">
        <v>22</v>
      </c>
      <c r="P1556">
        <v>1555</v>
      </c>
    </row>
    <row r="1557" spans="1:16">
      <c r="A1557" s="1">
        <v>20</v>
      </c>
      <c r="B1557" s="84">
        <v>8</v>
      </c>
      <c r="C1557" s="85">
        <v>2012</v>
      </c>
      <c r="D1557" s="86">
        <v>41141</v>
      </c>
      <c r="E1557" s="117">
        <v>1</v>
      </c>
      <c r="F1557" s="117">
        <v>0</v>
      </c>
      <c r="G1557" s="117">
        <v>2</v>
      </c>
      <c r="H1557" s="117">
        <v>6</v>
      </c>
      <c r="I1557" s="117">
        <v>0</v>
      </c>
      <c r="J1557" s="117">
        <v>0</v>
      </c>
      <c r="K1557" s="117">
        <v>0</v>
      </c>
      <c r="L1557" s="117">
        <v>0</v>
      </c>
      <c r="M1557" s="86" t="s">
        <v>29</v>
      </c>
      <c r="N1557">
        <f>(50+100)/2</f>
        <v>75</v>
      </c>
      <c r="O1557" t="s">
        <v>22</v>
      </c>
      <c r="P1557">
        <v>1556</v>
      </c>
    </row>
    <row r="1558" spans="1:16">
      <c r="A1558" s="1">
        <v>19</v>
      </c>
      <c r="B1558" s="84">
        <v>9</v>
      </c>
      <c r="C1558" s="85">
        <v>2012</v>
      </c>
      <c r="D1558" s="86">
        <v>41171</v>
      </c>
      <c r="E1558" s="117">
        <v>1</v>
      </c>
      <c r="F1558" s="117">
        <v>0</v>
      </c>
      <c r="G1558" s="117">
        <v>1</v>
      </c>
      <c r="H1558" s="117">
        <v>3</v>
      </c>
      <c r="I1558" s="117">
        <v>0</v>
      </c>
      <c r="J1558" s="117">
        <v>0</v>
      </c>
      <c r="K1558" s="117">
        <v>0</v>
      </c>
      <c r="L1558" s="117">
        <v>0</v>
      </c>
      <c r="M1558" s="85" t="s">
        <v>30</v>
      </c>
      <c r="N1558">
        <f>(54+100)/2</f>
        <v>77</v>
      </c>
      <c r="O1558" t="s">
        <v>22</v>
      </c>
      <c r="P1558">
        <v>1557</v>
      </c>
    </row>
    <row r="1559" spans="1:16">
      <c r="A1559" s="1">
        <v>10</v>
      </c>
      <c r="B1559" s="84">
        <v>10</v>
      </c>
      <c r="C1559" s="85">
        <v>2012</v>
      </c>
      <c r="D1559" s="86">
        <v>41192</v>
      </c>
      <c r="E1559" s="117">
        <v>1</v>
      </c>
      <c r="F1559" s="117">
        <v>0</v>
      </c>
      <c r="G1559" s="117">
        <v>1</v>
      </c>
      <c r="H1559" s="117">
        <v>2</v>
      </c>
      <c r="I1559" s="117">
        <v>0</v>
      </c>
      <c r="J1559" s="117">
        <v>0</v>
      </c>
      <c r="K1559" s="117">
        <v>0</v>
      </c>
      <c r="L1559" s="117">
        <v>0</v>
      </c>
      <c r="M1559" s="85" t="s">
        <v>30</v>
      </c>
      <c r="N1559">
        <f>(54+100)/2</f>
        <v>77</v>
      </c>
      <c r="O1559" t="s">
        <v>22</v>
      </c>
      <c r="P1559">
        <v>1558</v>
      </c>
    </row>
    <row r="1560" spans="1:16">
      <c r="A1560" s="1">
        <v>19</v>
      </c>
      <c r="B1560" s="84">
        <v>6</v>
      </c>
      <c r="C1560" s="85">
        <v>2013</v>
      </c>
      <c r="D1560" s="86">
        <v>41444</v>
      </c>
      <c r="E1560" s="117">
        <v>0</v>
      </c>
      <c r="F1560" s="117">
        <v>0</v>
      </c>
      <c r="G1560" s="117">
        <v>1</v>
      </c>
      <c r="H1560" s="117">
        <v>5</v>
      </c>
      <c r="I1560" s="117">
        <v>7</v>
      </c>
      <c r="J1560" s="117">
        <v>0</v>
      </c>
      <c r="K1560" s="117">
        <v>0</v>
      </c>
      <c r="L1560" s="117">
        <v>0</v>
      </c>
      <c r="M1560" s="85" t="s">
        <v>29</v>
      </c>
      <c r="N1560">
        <f>(50+100)/2</f>
        <v>75</v>
      </c>
      <c r="O1560" t="s">
        <v>22</v>
      </c>
      <c r="P1560">
        <v>1559</v>
      </c>
    </row>
    <row r="1561" spans="1:16">
      <c r="A1561" s="1">
        <v>9</v>
      </c>
      <c r="B1561" s="84">
        <v>11</v>
      </c>
      <c r="C1561" s="85">
        <v>2013</v>
      </c>
      <c r="D1561" s="86">
        <v>41587</v>
      </c>
      <c r="E1561" s="117">
        <v>1</v>
      </c>
      <c r="F1561" s="117">
        <v>0</v>
      </c>
      <c r="G1561" s="30">
        <v>1</v>
      </c>
      <c r="H1561" s="117">
        <v>1</v>
      </c>
      <c r="I1561" s="117">
        <v>0</v>
      </c>
      <c r="J1561" s="117">
        <v>0</v>
      </c>
      <c r="K1561" s="117">
        <v>0</v>
      </c>
      <c r="L1561" s="117">
        <v>0</v>
      </c>
      <c r="M1561" s="85" t="s">
        <v>29</v>
      </c>
      <c r="N1561">
        <f t="shared" ref="N1561:N1569" si="51">(50+100)/2</f>
        <v>75</v>
      </c>
      <c r="O1561" t="s">
        <v>22</v>
      </c>
      <c r="P1561">
        <v>1560</v>
      </c>
    </row>
    <row r="1562" spans="1:16">
      <c r="A1562" s="1">
        <v>21</v>
      </c>
      <c r="B1562" s="84">
        <v>8</v>
      </c>
      <c r="C1562" s="85">
        <v>2014</v>
      </c>
      <c r="D1562" s="86">
        <v>41872</v>
      </c>
      <c r="E1562" s="117">
        <v>1</v>
      </c>
      <c r="F1562" s="117">
        <v>0</v>
      </c>
      <c r="G1562" s="117">
        <v>1</v>
      </c>
      <c r="H1562" s="117">
        <v>4</v>
      </c>
      <c r="I1562" s="117">
        <v>0</v>
      </c>
      <c r="J1562" s="117">
        <v>0</v>
      </c>
      <c r="K1562" s="117">
        <v>0</v>
      </c>
      <c r="L1562" s="117">
        <v>0</v>
      </c>
      <c r="M1562" s="85" t="s">
        <v>29</v>
      </c>
      <c r="N1562">
        <f t="shared" si="51"/>
        <v>75</v>
      </c>
      <c r="O1562" t="s">
        <v>22</v>
      </c>
      <c r="P1562">
        <v>1561</v>
      </c>
    </row>
    <row r="1563" spans="1:16">
      <c r="A1563" s="1">
        <v>18</v>
      </c>
      <c r="B1563" s="84">
        <v>10</v>
      </c>
      <c r="C1563" s="85">
        <v>2014</v>
      </c>
      <c r="D1563" s="86">
        <v>41930</v>
      </c>
      <c r="E1563" s="117">
        <v>1</v>
      </c>
      <c r="F1563" s="117">
        <v>0</v>
      </c>
      <c r="G1563" s="117">
        <v>1</v>
      </c>
      <c r="H1563" s="117">
        <v>1</v>
      </c>
      <c r="I1563" s="117">
        <v>0</v>
      </c>
      <c r="J1563" s="117">
        <v>0</v>
      </c>
      <c r="K1563" s="117">
        <v>0</v>
      </c>
      <c r="L1563" s="117">
        <v>0</v>
      </c>
      <c r="M1563" s="85" t="s">
        <v>29</v>
      </c>
      <c r="N1563">
        <f t="shared" si="51"/>
        <v>75</v>
      </c>
      <c r="O1563" t="s">
        <v>22</v>
      </c>
      <c r="P1563">
        <v>1562</v>
      </c>
    </row>
    <row r="1564" spans="1:16">
      <c r="A1564" s="1">
        <v>17</v>
      </c>
      <c r="B1564" s="84">
        <v>11</v>
      </c>
      <c r="C1564" s="85">
        <v>2014</v>
      </c>
      <c r="D1564" s="86">
        <v>41960</v>
      </c>
      <c r="E1564" s="117">
        <v>2</v>
      </c>
      <c r="F1564" s="117">
        <v>1</v>
      </c>
      <c r="G1564" s="117">
        <v>4</v>
      </c>
      <c r="H1564" s="117">
        <v>1</v>
      </c>
      <c r="I1564" s="117">
        <v>0</v>
      </c>
      <c r="J1564" s="117">
        <v>0</v>
      </c>
      <c r="K1564" s="117">
        <v>0</v>
      </c>
      <c r="L1564" s="117">
        <v>0</v>
      </c>
      <c r="M1564" s="85" t="s">
        <v>29</v>
      </c>
      <c r="N1564">
        <f t="shared" si="51"/>
        <v>75</v>
      </c>
      <c r="O1564" t="s">
        <v>22</v>
      </c>
      <c r="P1564">
        <v>1563</v>
      </c>
    </row>
    <row r="1565" spans="1:16">
      <c r="A1565" s="1">
        <v>20</v>
      </c>
      <c r="B1565" s="84">
        <v>6</v>
      </c>
      <c r="C1565" s="85">
        <v>2015</v>
      </c>
      <c r="D1565" s="86">
        <v>42175</v>
      </c>
      <c r="E1565" s="117">
        <v>1</v>
      </c>
      <c r="F1565" s="117">
        <v>0</v>
      </c>
      <c r="G1565" s="117">
        <v>2</v>
      </c>
      <c r="H1565" s="117">
        <v>1</v>
      </c>
      <c r="I1565" s="117">
        <v>1</v>
      </c>
      <c r="J1565" s="117">
        <v>0</v>
      </c>
      <c r="K1565" s="117">
        <v>1</v>
      </c>
      <c r="L1565" s="117">
        <v>0</v>
      </c>
      <c r="M1565" s="85" t="s">
        <v>29</v>
      </c>
      <c r="N1565">
        <f t="shared" si="51"/>
        <v>75</v>
      </c>
      <c r="O1565" t="s">
        <v>22</v>
      </c>
      <c r="P1565">
        <v>1564</v>
      </c>
    </row>
    <row r="1566" spans="1:16">
      <c r="A1566" s="1">
        <v>20</v>
      </c>
      <c r="B1566" s="84">
        <v>7</v>
      </c>
      <c r="C1566" s="85">
        <v>2015</v>
      </c>
      <c r="D1566" s="86">
        <v>42205</v>
      </c>
      <c r="E1566" s="117">
        <v>1</v>
      </c>
      <c r="F1566" s="117">
        <v>0</v>
      </c>
      <c r="G1566" s="117">
        <v>1</v>
      </c>
      <c r="H1566" s="117">
        <v>6</v>
      </c>
      <c r="I1566" s="117">
        <v>0</v>
      </c>
      <c r="J1566" s="117">
        <v>0</v>
      </c>
      <c r="K1566" s="117">
        <v>0</v>
      </c>
      <c r="L1566" s="117">
        <v>0</v>
      </c>
      <c r="M1566" s="85" t="s">
        <v>29</v>
      </c>
      <c r="N1566">
        <f t="shared" si="51"/>
        <v>75</v>
      </c>
      <c r="O1566" t="s">
        <v>22</v>
      </c>
      <c r="P1566">
        <v>1565</v>
      </c>
    </row>
    <row r="1567" spans="1:16">
      <c r="A1567" s="1">
        <v>19</v>
      </c>
      <c r="B1567" s="84">
        <v>8</v>
      </c>
      <c r="C1567" s="85">
        <v>2015</v>
      </c>
      <c r="D1567" s="86">
        <v>42235</v>
      </c>
      <c r="E1567" s="117">
        <v>0.2</v>
      </c>
      <c r="F1567" s="117">
        <v>0</v>
      </c>
      <c r="G1567" s="117">
        <v>1</v>
      </c>
      <c r="H1567" s="117">
        <v>7</v>
      </c>
      <c r="I1567" s="117">
        <v>0</v>
      </c>
      <c r="J1567" s="117">
        <v>0</v>
      </c>
      <c r="K1567" s="117">
        <v>0</v>
      </c>
      <c r="L1567" s="117">
        <v>0</v>
      </c>
      <c r="M1567" s="85" t="s">
        <v>29</v>
      </c>
      <c r="N1567">
        <f t="shared" si="51"/>
        <v>75</v>
      </c>
      <c r="O1567" t="s">
        <v>22</v>
      </c>
      <c r="P1567">
        <v>1566</v>
      </c>
    </row>
    <row r="1568" spans="1:16">
      <c r="A1568" s="1">
        <v>21</v>
      </c>
      <c r="B1568" s="84">
        <v>9</v>
      </c>
      <c r="C1568" s="85">
        <v>2015</v>
      </c>
      <c r="D1568" s="86">
        <v>42268</v>
      </c>
      <c r="E1568" s="117">
        <v>0</v>
      </c>
      <c r="F1568" s="117">
        <v>0</v>
      </c>
      <c r="G1568" s="117">
        <v>0</v>
      </c>
      <c r="H1568" s="117">
        <v>1</v>
      </c>
      <c r="I1568" s="117">
        <v>0</v>
      </c>
      <c r="J1568" s="117">
        <v>0</v>
      </c>
      <c r="K1568" s="117">
        <v>0</v>
      </c>
      <c r="L1568" s="117">
        <v>0</v>
      </c>
      <c r="M1568" s="85" t="s">
        <v>29</v>
      </c>
      <c r="N1568">
        <f t="shared" si="51"/>
        <v>75</v>
      </c>
      <c r="O1568" t="s">
        <v>22</v>
      </c>
      <c r="P1568">
        <v>1567</v>
      </c>
    </row>
    <row r="1569" spans="1:16">
      <c r="A1569" s="1">
        <v>20</v>
      </c>
      <c r="B1569" s="84">
        <v>10</v>
      </c>
      <c r="C1569" s="85">
        <v>2015</v>
      </c>
      <c r="D1569" s="86">
        <v>42297</v>
      </c>
      <c r="E1569" s="117">
        <v>1</v>
      </c>
      <c r="F1569" s="117">
        <v>0</v>
      </c>
      <c r="G1569" s="117">
        <v>1</v>
      </c>
      <c r="H1569" s="117">
        <v>4</v>
      </c>
      <c r="I1569" s="117">
        <v>0</v>
      </c>
      <c r="J1569" s="117">
        <v>0</v>
      </c>
      <c r="K1569" s="117">
        <v>0</v>
      </c>
      <c r="L1569" s="117">
        <v>0</v>
      </c>
      <c r="M1569" s="85" t="s">
        <v>29</v>
      </c>
      <c r="N1569">
        <f t="shared" si="51"/>
        <v>75</v>
      </c>
      <c r="O1569" t="s">
        <v>22</v>
      </c>
      <c r="P1569">
        <v>1568</v>
      </c>
    </row>
    <row r="1570" spans="1:16">
      <c r="A1570" s="1">
        <v>14</v>
      </c>
      <c r="B1570" s="84">
        <v>8</v>
      </c>
      <c r="C1570" s="85">
        <v>2016</v>
      </c>
      <c r="D1570" s="86">
        <v>42596</v>
      </c>
      <c r="E1570" s="117">
        <v>0</v>
      </c>
      <c r="F1570" s="117">
        <v>0</v>
      </c>
      <c r="G1570" s="117">
        <v>1</v>
      </c>
      <c r="H1570" s="117">
        <v>15</v>
      </c>
      <c r="I1570" s="117">
        <v>0</v>
      </c>
      <c r="J1570" s="117">
        <v>0</v>
      </c>
      <c r="K1570" s="117">
        <v>0</v>
      </c>
      <c r="L1570" s="117">
        <v>0</v>
      </c>
      <c r="M1570" s="85" t="s">
        <v>31</v>
      </c>
      <c r="N1570">
        <f>(41+82)/2</f>
        <v>61.5</v>
      </c>
      <c r="O1570" t="s">
        <v>22</v>
      </c>
      <c r="P1570">
        <v>1569</v>
      </c>
    </row>
    <row r="1571" spans="1:16">
      <c r="A1571" s="1">
        <v>20</v>
      </c>
      <c r="B1571" s="84">
        <v>9</v>
      </c>
      <c r="C1571" s="85">
        <v>2016</v>
      </c>
      <c r="D1571" s="86">
        <v>42633</v>
      </c>
      <c r="E1571" s="117">
        <v>0</v>
      </c>
      <c r="F1571" s="117">
        <v>1</v>
      </c>
      <c r="G1571" s="117">
        <v>1</v>
      </c>
      <c r="H1571" s="117">
        <v>2</v>
      </c>
      <c r="I1571" s="117">
        <v>0</v>
      </c>
      <c r="J1571" s="117">
        <v>0</v>
      </c>
      <c r="K1571" s="117">
        <v>0</v>
      </c>
      <c r="L1571" s="117">
        <v>0</v>
      </c>
      <c r="M1571" s="85" t="s">
        <v>29</v>
      </c>
      <c r="N1571">
        <f>(50+100)/2</f>
        <v>75</v>
      </c>
      <c r="O1571" t="s">
        <v>22</v>
      </c>
      <c r="P1571">
        <v>1570</v>
      </c>
    </row>
    <row r="1572" spans="1:16">
      <c r="A1572" s="1">
        <v>13</v>
      </c>
      <c r="B1572" s="84">
        <v>11</v>
      </c>
      <c r="C1572" s="85">
        <v>2016</v>
      </c>
      <c r="D1572" s="86">
        <v>42687</v>
      </c>
      <c r="E1572" s="30">
        <v>1</v>
      </c>
      <c r="F1572" s="30">
        <v>1</v>
      </c>
      <c r="G1572" s="30">
        <v>1</v>
      </c>
      <c r="H1572" s="30">
        <v>1</v>
      </c>
      <c r="I1572" s="30">
        <v>0</v>
      </c>
      <c r="J1572" s="30">
        <v>0</v>
      </c>
      <c r="K1572" s="30">
        <v>0</v>
      </c>
      <c r="L1572" s="30">
        <v>0</v>
      </c>
      <c r="M1572" s="85" t="s">
        <v>29</v>
      </c>
      <c r="N1572">
        <f t="shared" ref="N1572:N1582" si="52">(50+100)/2</f>
        <v>75</v>
      </c>
      <c r="O1572" t="s">
        <v>22</v>
      </c>
      <c r="P1572">
        <v>1571</v>
      </c>
    </row>
    <row r="1573" spans="1:16">
      <c r="A1573" s="1">
        <v>20</v>
      </c>
      <c r="B1573" s="84">
        <v>5</v>
      </c>
      <c r="C1573" s="85">
        <v>2017</v>
      </c>
      <c r="D1573" s="86">
        <v>42875</v>
      </c>
      <c r="E1573" s="30">
        <v>0</v>
      </c>
      <c r="F1573" s="30">
        <v>1</v>
      </c>
      <c r="G1573" s="30">
        <v>1</v>
      </c>
      <c r="H1573" s="30">
        <v>0</v>
      </c>
      <c r="I1573" s="30">
        <v>0</v>
      </c>
      <c r="J1573" s="30">
        <v>0</v>
      </c>
      <c r="K1573" s="30">
        <v>0</v>
      </c>
      <c r="L1573" s="30">
        <v>1</v>
      </c>
      <c r="M1573" s="85" t="s">
        <v>29</v>
      </c>
      <c r="N1573">
        <f t="shared" si="52"/>
        <v>75</v>
      </c>
      <c r="O1573" t="s">
        <v>22</v>
      </c>
      <c r="P1573">
        <v>1572</v>
      </c>
    </row>
    <row r="1574" spans="1:16">
      <c r="A1574" s="1">
        <v>21</v>
      </c>
      <c r="B1574" s="84">
        <v>6</v>
      </c>
      <c r="C1574" s="85">
        <v>2017</v>
      </c>
      <c r="D1574" s="86">
        <v>42907</v>
      </c>
      <c r="E1574" s="30">
        <v>1</v>
      </c>
      <c r="F1574" s="30">
        <v>0</v>
      </c>
      <c r="G1574" s="30">
        <v>4</v>
      </c>
      <c r="H1574" s="30">
        <v>0</v>
      </c>
      <c r="I1574" s="30">
        <v>1</v>
      </c>
      <c r="J1574" s="30">
        <v>0</v>
      </c>
      <c r="K1574" s="30">
        <v>1</v>
      </c>
      <c r="L1574" s="30">
        <v>1</v>
      </c>
      <c r="M1574" s="85" t="s">
        <v>29</v>
      </c>
      <c r="N1574">
        <f t="shared" si="52"/>
        <v>75</v>
      </c>
      <c r="O1574" t="s">
        <v>22</v>
      </c>
      <c r="P1574">
        <v>1573</v>
      </c>
    </row>
    <row r="1575" spans="1:16">
      <c r="A1575" s="1">
        <v>18</v>
      </c>
      <c r="B1575" s="84">
        <v>7</v>
      </c>
      <c r="C1575" s="85">
        <v>2017</v>
      </c>
      <c r="D1575" s="86">
        <v>42934</v>
      </c>
      <c r="E1575" s="117">
        <v>1</v>
      </c>
      <c r="F1575" s="117">
        <v>0</v>
      </c>
      <c r="G1575" s="117">
        <v>1</v>
      </c>
      <c r="H1575" s="117">
        <v>108</v>
      </c>
      <c r="I1575" s="117">
        <v>0</v>
      </c>
      <c r="J1575" s="117">
        <v>0</v>
      </c>
      <c r="K1575" s="117">
        <v>0</v>
      </c>
      <c r="L1575" s="117">
        <v>0</v>
      </c>
      <c r="M1575" s="85" t="s">
        <v>29</v>
      </c>
      <c r="N1575">
        <f t="shared" si="52"/>
        <v>75</v>
      </c>
      <c r="O1575" t="s">
        <v>22</v>
      </c>
      <c r="P1575">
        <v>1574</v>
      </c>
    </row>
    <row r="1576" spans="1:16">
      <c r="A1576" s="1">
        <v>22</v>
      </c>
      <c r="B1576" s="84">
        <v>8</v>
      </c>
      <c r="C1576" s="85">
        <v>2017</v>
      </c>
      <c r="D1576" s="86">
        <v>42969</v>
      </c>
      <c r="E1576" s="108">
        <v>1</v>
      </c>
      <c r="F1576" s="117">
        <v>0</v>
      </c>
      <c r="G1576" s="117">
        <v>0</v>
      </c>
      <c r="H1576" s="117">
        <v>17</v>
      </c>
      <c r="I1576" s="117">
        <v>0</v>
      </c>
      <c r="J1576" s="117">
        <v>0</v>
      </c>
      <c r="K1576" s="117">
        <v>0</v>
      </c>
      <c r="L1576" s="117">
        <v>0</v>
      </c>
      <c r="M1576" s="85" t="s">
        <v>29</v>
      </c>
      <c r="N1576">
        <f t="shared" si="52"/>
        <v>75</v>
      </c>
      <c r="O1576" t="s">
        <v>22</v>
      </c>
      <c r="P1576">
        <v>1575</v>
      </c>
    </row>
    <row r="1577" spans="1:16">
      <c r="A1577" s="1">
        <v>20</v>
      </c>
      <c r="B1577" s="84">
        <v>9</v>
      </c>
      <c r="C1577" s="85">
        <v>2017</v>
      </c>
      <c r="D1577" s="86">
        <v>42998</v>
      </c>
      <c r="E1577" s="117">
        <v>0</v>
      </c>
      <c r="F1577" s="117">
        <v>0</v>
      </c>
      <c r="G1577" s="117">
        <v>1</v>
      </c>
      <c r="H1577" s="117">
        <v>4</v>
      </c>
      <c r="I1577" s="117">
        <v>0</v>
      </c>
      <c r="J1577" s="117">
        <v>0</v>
      </c>
      <c r="K1577" s="117">
        <v>0</v>
      </c>
      <c r="L1577" s="117">
        <v>0</v>
      </c>
      <c r="M1577" s="85" t="s">
        <v>29</v>
      </c>
      <c r="N1577">
        <f t="shared" si="52"/>
        <v>75</v>
      </c>
      <c r="O1577" t="s">
        <v>22</v>
      </c>
      <c r="P1577">
        <v>1576</v>
      </c>
    </row>
    <row r="1578" spans="1:16">
      <c r="A1578" s="1">
        <v>22</v>
      </c>
      <c r="B1578" s="84">
        <v>10</v>
      </c>
      <c r="C1578" s="85">
        <v>2017</v>
      </c>
      <c r="D1578" s="86">
        <v>43030</v>
      </c>
      <c r="E1578" s="108">
        <v>1</v>
      </c>
      <c r="F1578" s="117">
        <v>1</v>
      </c>
      <c r="G1578" s="117">
        <v>1</v>
      </c>
      <c r="H1578" s="117">
        <v>1</v>
      </c>
      <c r="I1578" s="117">
        <v>0</v>
      </c>
      <c r="J1578" s="117">
        <v>0</v>
      </c>
      <c r="K1578" s="117">
        <v>0</v>
      </c>
      <c r="L1578" s="117">
        <v>0</v>
      </c>
      <c r="M1578" s="85" t="s">
        <v>29</v>
      </c>
      <c r="N1578">
        <f t="shared" si="52"/>
        <v>75</v>
      </c>
      <c r="O1578" t="s">
        <v>22</v>
      </c>
      <c r="P1578">
        <v>1577</v>
      </c>
    </row>
    <row r="1579" spans="1:16">
      <c r="A1579" s="1">
        <v>14</v>
      </c>
      <c r="B1579" s="84">
        <v>11</v>
      </c>
      <c r="C1579" s="85">
        <v>2017</v>
      </c>
      <c r="D1579" s="86">
        <v>43053</v>
      </c>
      <c r="E1579" s="117">
        <v>4</v>
      </c>
      <c r="F1579" s="117">
        <v>1</v>
      </c>
      <c r="G1579" s="117">
        <v>13</v>
      </c>
      <c r="H1579" s="117">
        <v>18</v>
      </c>
      <c r="I1579" s="117">
        <v>0</v>
      </c>
      <c r="J1579" s="117">
        <v>0</v>
      </c>
      <c r="K1579" s="117">
        <v>0</v>
      </c>
      <c r="L1579" s="117">
        <v>0</v>
      </c>
      <c r="M1579" s="85" t="s">
        <v>29</v>
      </c>
      <c r="N1579">
        <f t="shared" si="52"/>
        <v>75</v>
      </c>
      <c r="O1579" t="s">
        <v>22</v>
      </c>
      <c r="P1579">
        <v>1578</v>
      </c>
    </row>
    <row r="1580" spans="1:16">
      <c r="A1580" s="1">
        <v>25</v>
      </c>
      <c r="B1580" s="84">
        <v>5</v>
      </c>
      <c r="C1580" s="85">
        <v>2018</v>
      </c>
      <c r="D1580" s="86">
        <v>43245</v>
      </c>
      <c r="E1580" s="117">
        <v>1</v>
      </c>
      <c r="F1580" s="117">
        <v>0</v>
      </c>
      <c r="G1580" s="117">
        <v>5</v>
      </c>
      <c r="H1580" s="117">
        <v>0</v>
      </c>
      <c r="I1580" s="117">
        <v>0</v>
      </c>
      <c r="J1580" s="117">
        <v>1</v>
      </c>
      <c r="K1580" s="117">
        <v>0</v>
      </c>
      <c r="L1580" s="117">
        <v>0</v>
      </c>
      <c r="M1580" s="85" t="s">
        <v>29</v>
      </c>
      <c r="N1580">
        <f t="shared" si="52"/>
        <v>75</v>
      </c>
      <c r="O1580" t="s">
        <v>22</v>
      </c>
      <c r="P1580">
        <v>1579</v>
      </c>
    </row>
    <row r="1581" spans="1:16">
      <c r="A1581" s="1">
        <v>26</v>
      </c>
      <c r="B1581" s="84">
        <v>6</v>
      </c>
      <c r="C1581" s="85">
        <v>2018</v>
      </c>
      <c r="D1581" s="86">
        <v>43277</v>
      </c>
      <c r="E1581" s="117">
        <v>1</v>
      </c>
      <c r="F1581" s="117">
        <v>0</v>
      </c>
      <c r="G1581" s="117">
        <v>3</v>
      </c>
      <c r="H1581" s="117">
        <v>4</v>
      </c>
      <c r="I1581" s="117">
        <v>2</v>
      </c>
      <c r="J1581" s="117">
        <v>0</v>
      </c>
      <c r="K1581" s="117">
        <v>1</v>
      </c>
      <c r="L1581" s="117">
        <v>0</v>
      </c>
      <c r="M1581" s="85" t="s">
        <v>29</v>
      </c>
      <c r="N1581">
        <f t="shared" si="52"/>
        <v>75</v>
      </c>
      <c r="O1581" t="s">
        <v>22</v>
      </c>
      <c r="P1581">
        <v>1580</v>
      </c>
    </row>
    <row r="1582" spans="1:16">
      <c r="A1582" s="1">
        <v>18</v>
      </c>
      <c r="B1582" s="84">
        <v>7</v>
      </c>
      <c r="C1582" s="85">
        <v>2018</v>
      </c>
      <c r="D1582" s="86">
        <v>43299</v>
      </c>
      <c r="E1582" s="117">
        <v>1</v>
      </c>
      <c r="F1582" s="117">
        <v>0</v>
      </c>
      <c r="G1582" s="117">
        <v>2</v>
      </c>
      <c r="H1582" s="117">
        <v>7</v>
      </c>
      <c r="I1582" s="117">
        <v>0</v>
      </c>
      <c r="J1582" s="117">
        <v>0</v>
      </c>
      <c r="K1582" s="117">
        <v>0</v>
      </c>
      <c r="L1582" s="117">
        <v>0</v>
      </c>
      <c r="M1582" s="85" t="s">
        <v>29</v>
      </c>
      <c r="N1582">
        <f t="shared" si="52"/>
        <v>75</v>
      </c>
      <c r="O1582" t="s">
        <v>22</v>
      </c>
      <c r="P1582">
        <v>1581</v>
      </c>
    </row>
    <row r="1583" spans="1:16">
      <c r="A1583" s="1">
        <v>21</v>
      </c>
      <c r="B1583" s="84">
        <v>8</v>
      </c>
      <c r="C1583" s="85">
        <v>2018</v>
      </c>
      <c r="D1583" s="86">
        <v>43333</v>
      </c>
      <c r="E1583" s="117">
        <v>1</v>
      </c>
      <c r="F1583" s="117">
        <v>0</v>
      </c>
      <c r="G1583" s="117">
        <v>1</v>
      </c>
      <c r="H1583" s="117">
        <v>8</v>
      </c>
      <c r="I1583" s="117">
        <v>0</v>
      </c>
      <c r="J1583" s="117">
        <v>0</v>
      </c>
      <c r="K1583" s="117">
        <v>0</v>
      </c>
      <c r="L1583" s="117">
        <v>0</v>
      </c>
      <c r="M1583" s="85" t="s">
        <v>32</v>
      </c>
      <c r="N1583">
        <f>(47+100)/2</f>
        <v>73.5</v>
      </c>
      <c r="O1583" t="s">
        <v>22</v>
      </c>
      <c r="P1583">
        <v>1582</v>
      </c>
    </row>
    <row r="1584" spans="1:16">
      <c r="A1584" s="1">
        <v>19</v>
      </c>
      <c r="B1584" s="84">
        <v>9</v>
      </c>
      <c r="C1584" s="85">
        <v>2018</v>
      </c>
      <c r="D1584" s="60">
        <v>43362</v>
      </c>
      <c r="E1584" s="117">
        <v>1</v>
      </c>
      <c r="F1584" s="117">
        <v>0</v>
      </c>
      <c r="G1584" s="117">
        <v>4</v>
      </c>
      <c r="H1584" s="117">
        <v>13</v>
      </c>
      <c r="I1584" s="117">
        <v>0</v>
      </c>
      <c r="J1584" s="117">
        <v>0</v>
      </c>
      <c r="K1584" s="117">
        <v>0</v>
      </c>
      <c r="L1584" s="117">
        <v>0</v>
      </c>
      <c r="M1584" s="85" t="s">
        <v>29</v>
      </c>
      <c r="N1584">
        <f>(51+100)/2</f>
        <v>75.5</v>
      </c>
      <c r="O1584" t="s">
        <v>22</v>
      </c>
      <c r="P1584">
        <v>1583</v>
      </c>
    </row>
    <row r="1585" spans="1:16">
      <c r="A1585" s="52">
        <v>3</v>
      </c>
      <c r="B1585" s="84">
        <v>11</v>
      </c>
      <c r="C1585" s="85">
        <v>2018</v>
      </c>
      <c r="D1585" s="60">
        <v>43407</v>
      </c>
      <c r="E1585" s="117">
        <v>1</v>
      </c>
      <c r="F1585" s="117">
        <v>1</v>
      </c>
      <c r="G1585" s="117">
        <v>2</v>
      </c>
      <c r="H1585" s="117">
        <v>4</v>
      </c>
      <c r="I1585" s="117">
        <v>0</v>
      </c>
      <c r="J1585" s="117">
        <v>0</v>
      </c>
      <c r="K1585" s="117">
        <v>0</v>
      </c>
      <c r="L1585" s="117">
        <v>0</v>
      </c>
      <c r="M1585" s="85" t="s">
        <v>33</v>
      </c>
      <c r="N1585">
        <f>(47+94)/2</f>
        <v>70.5</v>
      </c>
      <c r="O1585" t="s">
        <v>22</v>
      </c>
      <c r="P1585">
        <v>1584</v>
      </c>
    </row>
    <row r="1586" spans="1:16">
      <c r="A1586" s="52">
        <v>18</v>
      </c>
      <c r="B1586" s="84">
        <v>6</v>
      </c>
      <c r="C1586" s="85">
        <v>2019</v>
      </c>
      <c r="D1586" s="60">
        <v>43634</v>
      </c>
      <c r="E1586" s="117">
        <v>1</v>
      </c>
      <c r="F1586" s="117">
        <v>0</v>
      </c>
      <c r="G1586" s="117">
        <v>10</v>
      </c>
      <c r="H1586" s="117">
        <v>1</v>
      </c>
      <c r="I1586" s="117">
        <v>0</v>
      </c>
      <c r="J1586" s="117">
        <v>0</v>
      </c>
      <c r="K1586" s="117">
        <v>0</v>
      </c>
      <c r="L1586" s="117">
        <v>0</v>
      </c>
      <c r="M1586" s="85" t="s">
        <v>29</v>
      </c>
      <c r="N1586">
        <f>(50+100)/2</f>
        <v>75</v>
      </c>
      <c r="O1586" t="s">
        <v>22</v>
      </c>
      <c r="P1586">
        <v>1585</v>
      </c>
    </row>
    <row r="1587" spans="1:16">
      <c r="A1587" s="52">
        <v>25</v>
      </c>
      <c r="B1587" s="84">
        <v>8</v>
      </c>
      <c r="C1587" s="85">
        <v>2019</v>
      </c>
      <c r="D1587" s="60">
        <v>43702</v>
      </c>
      <c r="E1587" s="117">
        <v>0</v>
      </c>
      <c r="F1587" s="117">
        <v>0</v>
      </c>
      <c r="G1587" s="117">
        <v>2</v>
      </c>
      <c r="H1587" s="117">
        <v>10</v>
      </c>
      <c r="I1587" s="117">
        <v>0</v>
      </c>
      <c r="J1587" s="117">
        <v>0</v>
      </c>
      <c r="K1587" s="117">
        <v>0</v>
      </c>
      <c r="L1587" s="117">
        <v>0</v>
      </c>
      <c r="M1587" s="85" t="s">
        <v>29</v>
      </c>
      <c r="N1587">
        <f>(50+100)/2</f>
        <v>75</v>
      </c>
      <c r="O1587" t="s">
        <v>22</v>
      </c>
      <c r="P1587">
        <v>1586</v>
      </c>
    </row>
    <row r="1588" spans="1:16">
      <c r="A1588" s="52">
        <v>17</v>
      </c>
      <c r="B1588" s="84">
        <v>10</v>
      </c>
      <c r="C1588" s="85">
        <v>2019</v>
      </c>
      <c r="D1588" s="60">
        <v>43755</v>
      </c>
      <c r="E1588" s="117">
        <v>1</v>
      </c>
      <c r="F1588" s="117">
        <v>1</v>
      </c>
      <c r="G1588" s="117">
        <v>4</v>
      </c>
      <c r="H1588" s="117">
        <v>3</v>
      </c>
      <c r="I1588" s="117">
        <v>0</v>
      </c>
      <c r="J1588" s="117">
        <v>0</v>
      </c>
      <c r="K1588" s="117">
        <v>0</v>
      </c>
      <c r="L1588" s="117">
        <v>0</v>
      </c>
      <c r="M1588" s="85" t="s">
        <v>29</v>
      </c>
      <c r="N1588">
        <f>(50+100)/2</f>
        <v>75</v>
      </c>
      <c r="O1588" t="s">
        <v>22</v>
      </c>
      <c r="P1588">
        <v>1587</v>
      </c>
    </row>
    <row r="1589" spans="1:16">
      <c r="A1589" s="80">
        <v>18</v>
      </c>
      <c r="B1589" s="81">
        <v>7</v>
      </c>
      <c r="C1589" s="82">
        <v>2012</v>
      </c>
      <c r="D1589" s="83">
        <v>41108</v>
      </c>
      <c r="E1589" s="125">
        <v>2</v>
      </c>
      <c r="F1589" s="125">
        <v>0</v>
      </c>
      <c r="G1589" s="125">
        <v>3</v>
      </c>
      <c r="H1589" s="125">
        <v>5</v>
      </c>
      <c r="I1589" s="125">
        <v>2</v>
      </c>
      <c r="J1589" s="125">
        <v>0</v>
      </c>
      <c r="K1589" s="125">
        <v>0</v>
      </c>
      <c r="L1589" s="125">
        <v>0</v>
      </c>
      <c r="M1589" s="82" t="s">
        <v>34</v>
      </c>
      <c r="N1589">
        <f>(104+180)/2</f>
        <v>142</v>
      </c>
      <c r="O1589" t="s">
        <v>22</v>
      </c>
      <c r="P1589">
        <v>1588</v>
      </c>
    </row>
    <row r="1590" spans="1:16">
      <c r="A1590" s="1">
        <v>20</v>
      </c>
      <c r="B1590" s="84">
        <v>8</v>
      </c>
      <c r="C1590" s="85">
        <v>2012</v>
      </c>
      <c r="D1590" s="86">
        <v>41141</v>
      </c>
      <c r="E1590" s="117">
        <v>1</v>
      </c>
      <c r="F1590" s="117">
        <v>0</v>
      </c>
      <c r="G1590" s="117">
        <v>6</v>
      </c>
      <c r="H1590" s="117">
        <v>11</v>
      </c>
      <c r="I1590" s="117">
        <v>0</v>
      </c>
      <c r="J1590" s="117">
        <v>0</v>
      </c>
      <c r="K1590" s="117">
        <v>0</v>
      </c>
      <c r="L1590" s="117">
        <v>0</v>
      </c>
      <c r="M1590" s="86" t="s">
        <v>35</v>
      </c>
      <c r="N1590">
        <f t="shared" ref="N1590:N1596" si="53">(100+170)/2</f>
        <v>135</v>
      </c>
      <c r="O1590" t="s">
        <v>22</v>
      </c>
      <c r="P1590">
        <v>1589</v>
      </c>
    </row>
    <row r="1591" spans="1:16">
      <c r="A1591" s="1">
        <v>19</v>
      </c>
      <c r="B1591" s="84">
        <v>9</v>
      </c>
      <c r="C1591" s="85">
        <v>2012</v>
      </c>
      <c r="D1591" s="86">
        <v>41171</v>
      </c>
      <c r="E1591" s="117">
        <v>4</v>
      </c>
      <c r="F1591" s="117">
        <v>0</v>
      </c>
      <c r="G1591" s="117">
        <v>11</v>
      </c>
      <c r="H1591" s="117">
        <v>15</v>
      </c>
      <c r="I1591" s="117">
        <v>0</v>
      </c>
      <c r="J1591" s="117">
        <v>0</v>
      </c>
      <c r="K1591" s="117">
        <v>0</v>
      </c>
      <c r="L1591" s="117">
        <v>0</v>
      </c>
      <c r="M1591" s="86" t="s">
        <v>35</v>
      </c>
      <c r="N1591">
        <f t="shared" si="53"/>
        <v>135</v>
      </c>
      <c r="O1591" t="s">
        <v>22</v>
      </c>
      <c r="P1591">
        <v>1590</v>
      </c>
    </row>
    <row r="1592" spans="1:16">
      <c r="A1592" s="1">
        <v>10</v>
      </c>
      <c r="B1592" s="84">
        <v>10</v>
      </c>
      <c r="C1592" s="85">
        <v>2012</v>
      </c>
      <c r="D1592" s="86">
        <v>41192</v>
      </c>
      <c r="E1592" s="117">
        <v>6</v>
      </c>
      <c r="F1592" s="117">
        <v>0</v>
      </c>
      <c r="G1592" s="117">
        <v>13</v>
      </c>
      <c r="H1592" s="117">
        <v>16</v>
      </c>
      <c r="I1592" s="117">
        <v>0</v>
      </c>
      <c r="J1592" s="117">
        <v>0</v>
      </c>
      <c r="K1592" s="117">
        <v>0</v>
      </c>
      <c r="L1592" s="117">
        <v>0</v>
      </c>
      <c r="M1592" s="85" t="s">
        <v>36</v>
      </c>
      <c r="N1592">
        <f>(101+165)/2</f>
        <v>133</v>
      </c>
      <c r="O1592" t="s">
        <v>22</v>
      </c>
      <c r="P1592">
        <v>1591</v>
      </c>
    </row>
    <row r="1593" spans="1:16">
      <c r="A1593" s="1">
        <v>19</v>
      </c>
      <c r="B1593" s="84">
        <v>6</v>
      </c>
      <c r="C1593" s="85">
        <v>2013</v>
      </c>
      <c r="D1593" s="86">
        <v>41444</v>
      </c>
      <c r="E1593" s="117">
        <v>3</v>
      </c>
      <c r="F1593" s="117">
        <v>0</v>
      </c>
      <c r="G1593" s="117">
        <v>8</v>
      </c>
      <c r="H1593" s="117">
        <v>4</v>
      </c>
      <c r="I1593" s="117">
        <v>1</v>
      </c>
      <c r="J1593" s="117">
        <v>0</v>
      </c>
      <c r="K1593" s="117">
        <v>0</v>
      </c>
      <c r="L1593" s="117">
        <v>0</v>
      </c>
      <c r="M1593" s="85" t="s">
        <v>37</v>
      </c>
      <c r="N1593">
        <f>(100+190)/2</f>
        <v>145</v>
      </c>
      <c r="O1593" t="s">
        <v>22</v>
      </c>
      <c r="P1593">
        <v>1592</v>
      </c>
    </row>
    <row r="1594" spans="1:16">
      <c r="A1594" s="1">
        <v>9</v>
      </c>
      <c r="B1594" s="84">
        <v>11</v>
      </c>
      <c r="C1594" s="85">
        <v>2013</v>
      </c>
      <c r="D1594" s="86">
        <v>41587</v>
      </c>
      <c r="E1594" s="117" t="s">
        <v>18</v>
      </c>
      <c r="F1594" s="117" t="s">
        <v>18</v>
      </c>
      <c r="G1594" s="117" t="s">
        <v>18</v>
      </c>
      <c r="H1594" s="117" t="s">
        <v>18</v>
      </c>
      <c r="I1594" s="117" t="s">
        <v>18</v>
      </c>
      <c r="J1594" s="117" t="s">
        <v>18</v>
      </c>
      <c r="K1594" s="117" t="s">
        <v>18</v>
      </c>
      <c r="L1594" s="117" t="s">
        <v>18</v>
      </c>
      <c r="M1594" s="85" t="s">
        <v>37</v>
      </c>
      <c r="N1594">
        <f>(100+190)/2</f>
        <v>145</v>
      </c>
      <c r="O1594" t="s">
        <v>22</v>
      </c>
      <c r="P1594">
        <v>1593</v>
      </c>
    </row>
    <row r="1595" spans="1:16">
      <c r="A1595" s="1">
        <v>21</v>
      </c>
      <c r="B1595" s="84">
        <v>8</v>
      </c>
      <c r="C1595" s="85">
        <v>2014</v>
      </c>
      <c r="D1595" s="86">
        <v>41872</v>
      </c>
      <c r="E1595" s="117">
        <v>1</v>
      </c>
      <c r="F1595" s="117">
        <v>0</v>
      </c>
      <c r="G1595" s="117">
        <v>8</v>
      </c>
      <c r="H1595" s="117">
        <v>15</v>
      </c>
      <c r="I1595" s="117">
        <v>0</v>
      </c>
      <c r="J1595" s="117">
        <v>0</v>
      </c>
      <c r="K1595" s="117">
        <v>0</v>
      </c>
      <c r="L1595" s="117">
        <v>0</v>
      </c>
      <c r="M1595" s="85" t="s">
        <v>35</v>
      </c>
      <c r="N1595">
        <f t="shared" si="53"/>
        <v>135</v>
      </c>
      <c r="O1595" t="s">
        <v>22</v>
      </c>
      <c r="P1595">
        <v>1594</v>
      </c>
    </row>
    <row r="1596" spans="1:16">
      <c r="A1596" s="1">
        <v>18</v>
      </c>
      <c r="B1596" s="84">
        <v>10</v>
      </c>
      <c r="C1596" s="85">
        <v>2014</v>
      </c>
      <c r="D1596" s="86">
        <v>41930</v>
      </c>
      <c r="E1596" s="117">
        <v>2</v>
      </c>
      <c r="F1596" s="117">
        <v>1</v>
      </c>
      <c r="G1596" s="117">
        <v>7</v>
      </c>
      <c r="H1596" s="117">
        <v>10</v>
      </c>
      <c r="I1596" s="117">
        <v>0</v>
      </c>
      <c r="J1596" s="117">
        <v>0</v>
      </c>
      <c r="K1596" s="117">
        <v>0</v>
      </c>
      <c r="L1596" s="117">
        <v>0</v>
      </c>
      <c r="M1596" s="85" t="s">
        <v>35</v>
      </c>
      <c r="N1596">
        <f t="shared" si="53"/>
        <v>135</v>
      </c>
      <c r="O1596" t="s">
        <v>22</v>
      </c>
      <c r="P1596">
        <v>1595</v>
      </c>
    </row>
    <row r="1597" spans="1:16">
      <c r="A1597" s="1">
        <v>17</v>
      </c>
      <c r="B1597" s="84">
        <v>11</v>
      </c>
      <c r="C1597" s="85">
        <v>2014</v>
      </c>
      <c r="D1597" s="86">
        <v>41960</v>
      </c>
      <c r="E1597" s="117">
        <v>5</v>
      </c>
      <c r="F1597" s="117">
        <v>1</v>
      </c>
      <c r="G1597" s="117">
        <v>15</v>
      </c>
      <c r="H1597" s="117">
        <v>10</v>
      </c>
      <c r="I1597" s="117">
        <v>0</v>
      </c>
      <c r="J1597" s="117">
        <v>0</v>
      </c>
      <c r="K1597" s="117">
        <v>0</v>
      </c>
      <c r="L1597" s="117">
        <v>0</v>
      </c>
      <c r="M1597" s="85" t="s">
        <v>38</v>
      </c>
      <c r="N1597">
        <f>(100+180)/2</f>
        <v>140</v>
      </c>
      <c r="O1597" t="s">
        <v>22</v>
      </c>
      <c r="P1597">
        <v>1596</v>
      </c>
    </row>
    <row r="1598" spans="1:16">
      <c r="A1598" s="1">
        <v>20</v>
      </c>
      <c r="B1598" s="84">
        <v>6</v>
      </c>
      <c r="C1598" s="85">
        <v>2015</v>
      </c>
      <c r="D1598" s="86">
        <v>42175</v>
      </c>
      <c r="E1598" s="117">
        <v>1</v>
      </c>
      <c r="F1598" s="117">
        <v>0</v>
      </c>
      <c r="G1598" s="117">
        <v>3</v>
      </c>
      <c r="H1598" s="117">
        <v>1</v>
      </c>
      <c r="I1598" s="117">
        <v>0</v>
      </c>
      <c r="J1598" s="117">
        <v>1</v>
      </c>
      <c r="K1598" s="117">
        <v>0</v>
      </c>
      <c r="L1598" s="117">
        <v>0</v>
      </c>
      <c r="M1598" s="85" t="s">
        <v>38</v>
      </c>
      <c r="N1598">
        <f>(100+180)/2</f>
        <v>140</v>
      </c>
      <c r="O1598" t="s">
        <v>22</v>
      </c>
      <c r="P1598">
        <v>1597</v>
      </c>
    </row>
    <row r="1599" spans="1:16">
      <c r="A1599" s="1">
        <v>20</v>
      </c>
      <c r="B1599" s="84">
        <v>7</v>
      </c>
      <c r="C1599" s="85">
        <v>2015</v>
      </c>
      <c r="D1599" s="86">
        <v>42205</v>
      </c>
      <c r="E1599" s="30">
        <v>2</v>
      </c>
      <c r="F1599" s="30">
        <v>0</v>
      </c>
      <c r="G1599" s="30">
        <v>5</v>
      </c>
      <c r="H1599" s="30">
        <v>26</v>
      </c>
      <c r="I1599" s="30">
        <v>0</v>
      </c>
      <c r="J1599" s="30">
        <v>0</v>
      </c>
      <c r="K1599" s="30">
        <v>0</v>
      </c>
      <c r="L1599" s="30">
        <v>0</v>
      </c>
      <c r="M1599" s="85" t="s">
        <v>39</v>
      </c>
      <c r="N1599">
        <f>(100+165)/2</f>
        <v>132.5</v>
      </c>
      <c r="O1599" t="s">
        <v>22</v>
      </c>
      <c r="P1599">
        <v>1598</v>
      </c>
    </row>
    <row r="1600" spans="1:16">
      <c r="A1600" s="1">
        <v>19</v>
      </c>
      <c r="B1600" s="84">
        <v>8</v>
      </c>
      <c r="C1600" s="85">
        <v>2015</v>
      </c>
      <c r="D1600" s="86">
        <v>42235</v>
      </c>
      <c r="E1600" s="117">
        <v>1</v>
      </c>
      <c r="F1600" s="117">
        <v>0</v>
      </c>
      <c r="G1600" s="117">
        <v>1</v>
      </c>
      <c r="H1600" s="117">
        <v>3</v>
      </c>
      <c r="I1600" s="117">
        <v>0</v>
      </c>
      <c r="J1600" s="117">
        <v>0</v>
      </c>
      <c r="K1600" s="117">
        <v>0</v>
      </c>
      <c r="L1600" s="117">
        <v>0</v>
      </c>
      <c r="M1600" s="85" t="s">
        <v>40</v>
      </c>
      <c r="N1600">
        <f>(100+135)/2</f>
        <v>117.5</v>
      </c>
      <c r="O1600" t="s">
        <v>22</v>
      </c>
      <c r="P1600">
        <v>1599</v>
      </c>
    </row>
    <row r="1601" spans="1:16">
      <c r="A1601" s="1">
        <v>21</v>
      </c>
      <c r="B1601" s="84">
        <v>9</v>
      </c>
      <c r="C1601" s="85">
        <v>2015</v>
      </c>
      <c r="D1601" s="86">
        <v>42268</v>
      </c>
      <c r="E1601" s="117">
        <v>1</v>
      </c>
      <c r="F1601" s="117">
        <v>0</v>
      </c>
      <c r="G1601" s="117">
        <v>1</v>
      </c>
      <c r="H1601" s="117">
        <v>2</v>
      </c>
      <c r="I1601" s="117">
        <v>0</v>
      </c>
      <c r="J1601" s="117">
        <v>0</v>
      </c>
      <c r="K1601" s="117">
        <v>0</v>
      </c>
      <c r="L1601" s="117">
        <v>0</v>
      </c>
      <c r="M1601" s="85" t="s">
        <v>40</v>
      </c>
      <c r="N1601">
        <f>(100+135)/2</f>
        <v>117.5</v>
      </c>
      <c r="O1601" t="s">
        <v>22</v>
      </c>
      <c r="P1601">
        <v>1600</v>
      </c>
    </row>
    <row r="1602" spans="1:16">
      <c r="A1602" s="1">
        <v>20</v>
      </c>
      <c r="B1602" s="84">
        <v>10</v>
      </c>
      <c r="C1602" s="85">
        <v>2015</v>
      </c>
      <c r="D1602" s="86">
        <v>42297</v>
      </c>
      <c r="E1602" s="117">
        <v>1</v>
      </c>
      <c r="F1602" s="117">
        <v>0</v>
      </c>
      <c r="G1602" s="117">
        <v>1</v>
      </c>
      <c r="H1602" s="117">
        <v>1</v>
      </c>
      <c r="I1602" s="117">
        <v>0</v>
      </c>
      <c r="J1602" s="117">
        <v>0</v>
      </c>
      <c r="K1602" s="117">
        <v>0</v>
      </c>
      <c r="L1602" s="117">
        <v>0</v>
      </c>
      <c r="M1602" s="85" t="s">
        <v>41</v>
      </c>
      <c r="N1602">
        <f>(100+130)/2</f>
        <v>115</v>
      </c>
      <c r="O1602" t="s">
        <v>22</v>
      </c>
      <c r="P1602">
        <v>1601</v>
      </c>
    </row>
    <row r="1603" spans="1:16">
      <c r="A1603" s="1">
        <v>14</v>
      </c>
      <c r="B1603" s="84">
        <v>8</v>
      </c>
      <c r="C1603" s="85">
        <v>2016</v>
      </c>
      <c r="D1603" s="86">
        <v>42596</v>
      </c>
      <c r="E1603" s="117">
        <v>0</v>
      </c>
      <c r="F1603" s="117">
        <v>0</v>
      </c>
      <c r="G1603" s="117">
        <v>1</v>
      </c>
      <c r="H1603" s="117">
        <v>2</v>
      </c>
      <c r="I1603" s="117">
        <v>0</v>
      </c>
      <c r="J1603" s="117">
        <v>0</v>
      </c>
      <c r="K1603" s="117">
        <v>0</v>
      </c>
      <c r="L1603" s="117">
        <v>0</v>
      </c>
      <c r="M1603" s="85" t="s">
        <v>42</v>
      </c>
      <c r="N1603">
        <f>(82+123)/2</f>
        <v>102.5</v>
      </c>
      <c r="O1603" t="s">
        <v>22</v>
      </c>
      <c r="P1603">
        <v>1602</v>
      </c>
    </row>
    <row r="1604" spans="1:16">
      <c r="A1604" s="1">
        <v>20</v>
      </c>
      <c r="B1604" s="84">
        <v>9</v>
      </c>
      <c r="C1604" s="85">
        <v>2016</v>
      </c>
      <c r="D1604" s="86">
        <v>42633</v>
      </c>
      <c r="E1604" s="117">
        <v>1</v>
      </c>
      <c r="F1604" s="117">
        <v>0</v>
      </c>
      <c r="G1604" s="117">
        <v>2</v>
      </c>
      <c r="H1604" s="117">
        <v>7</v>
      </c>
      <c r="I1604" s="117">
        <v>0</v>
      </c>
      <c r="J1604" s="117">
        <v>0</v>
      </c>
      <c r="K1604" s="117">
        <v>0</v>
      </c>
      <c r="L1604" s="117">
        <v>0</v>
      </c>
      <c r="M1604" s="85" t="s">
        <v>43</v>
      </c>
      <c r="N1604">
        <f>(100+140)/2</f>
        <v>120</v>
      </c>
      <c r="O1604" t="s">
        <v>22</v>
      </c>
      <c r="P1604">
        <v>1603</v>
      </c>
    </row>
    <row r="1605" spans="1:16">
      <c r="A1605" s="1">
        <v>13</v>
      </c>
      <c r="B1605" s="84">
        <v>11</v>
      </c>
      <c r="C1605" s="85">
        <v>2016</v>
      </c>
      <c r="D1605" s="86">
        <v>42687</v>
      </c>
      <c r="E1605" s="30">
        <v>1</v>
      </c>
      <c r="F1605" s="30">
        <v>1</v>
      </c>
      <c r="G1605" s="30">
        <v>2</v>
      </c>
      <c r="H1605" s="30">
        <v>5</v>
      </c>
      <c r="I1605" s="30">
        <v>0</v>
      </c>
      <c r="J1605" s="30">
        <v>0</v>
      </c>
      <c r="K1605" s="30">
        <v>0</v>
      </c>
      <c r="L1605" s="30">
        <v>0</v>
      </c>
      <c r="M1605" s="85" t="s">
        <v>44</v>
      </c>
      <c r="N1605">
        <f>(100+145)/2</f>
        <v>122.5</v>
      </c>
      <c r="O1605" t="s">
        <v>22</v>
      </c>
      <c r="P1605">
        <v>1604</v>
      </c>
    </row>
    <row r="1606" spans="1:16">
      <c r="A1606" s="1">
        <v>20</v>
      </c>
      <c r="B1606" s="84">
        <v>5</v>
      </c>
      <c r="C1606" s="85">
        <v>2017</v>
      </c>
      <c r="D1606" s="86">
        <v>42875</v>
      </c>
      <c r="E1606" s="30">
        <v>0</v>
      </c>
      <c r="F1606" s="30">
        <v>0</v>
      </c>
      <c r="G1606" s="30">
        <v>1</v>
      </c>
      <c r="H1606" s="30">
        <v>1</v>
      </c>
      <c r="I1606" s="30">
        <v>0</v>
      </c>
      <c r="J1606" s="30">
        <v>0</v>
      </c>
      <c r="K1606" s="30">
        <v>0</v>
      </c>
      <c r="L1606" s="30">
        <v>0</v>
      </c>
      <c r="M1606" s="85" t="s">
        <v>35</v>
      </c>
      <c r="N1606">
        <f t="shared" ref="N1606:N1609" si="54">(100+170)/2</f>
        <v>135</v>
      </c>
      <c r="O1606" t="s">
        <v>22</v>
      </c>
      <c r="P1606">
        <v>1605</v>
      </c>
    </row>
    <row r="1607" spans="1:16">
      <c r="A1607" s="1">
        <v>21</v>
      </c>
      <c r="B1607" s="84">
        <v>6</v>
      </c>
      <c r="C1607" s="85">
        <v>2017</v>
      </c>
      <c r="D1607" s="86">
        <v>42907</v>
      </c>
      <c r="E1607" s="30">
        <v>3</v>
      </c>
      <c r="F1607" s="30">
        <v>1</v>
      </c>
      <c r="G1607" s="30">
        <v>10</v>
      </c>
      <c r="H1607" s="30">
        <v>0</v>
      </c>
      <c r="I1607" s="30">
        <v>1</v>
      </c>
      <c r="J1607" s="30">
        <v>1</v>
      </c>
      <c r="K1607" s="30">
        <v>1</v>
      </c>
      <c r="L1607" s="30">
        <v>56</v>
      </c>
      <c r="M1607" s="85" t="s">
        <v>35</v>
      </c>
      <c r="N1607">
        <f t="shared" si="54"/>
        <v>135</v>
      </c>
      <c r="O1607" t="s">
        <v>22</v>
      </c>
      <c r="P1607">
        <v>1606</v>
      </c>
    </row>
    <row r="1608" spans="1:16">
      <c r="A1608" s="1">
        <v>18</v>
      </c>
      <c r="B1608" s="84">
        <v>7</v>
      </c>
      <c r="C1608" s="85">
        <v>2017</v>
      </c>
      <c r="D1608" s="86">
        <v>42934</v>
      </c>
      <c r="E1608" s="117">
        <v>1</v>
      </c>
      <c r="F1608" s="117">
        <v>0</v>
      </c>
      <c r="G1608" s="117">
        <v>5</v>
      </c>
      <c r="H1608" s="117">
        <v>24</v>
      </c>
      <c r="I1608" s="117">
        <v>1</v>
      </c>
      <c r="J1608" s="117">
        <v>0</v>
      </c>
      <c r="K1608" s="117">
        <v>0</v>
      </c>
      <c r="L1608" s="117">
        <v>0</v>
      </c>
      <c r="M1608" s="85" t="s">
        <v>38</v>
      </c>
      <c r="N1608">
        <f>(100+180)/2</f>
        <v>140</v>
      </c>
      <c r="O1608" t="s">
        <v>22</v>
      </c>
      <c r="P1608">
        <v>1607</v>
      </c>
    </row>
    <row r="1609" spans="1:16">
      <c r="A1609" s="1">
        <v>22</v>
      </c>
      <c r="B1609" s="84">
        <v>8</v>
      </c>
      <c r="C1609" s="85">
        <v>2017</v>
      </c>
      <c r="D1609" s="86">
        <v>42969</v>
      </c>
      <c r="E1609" s="108">
        <v>2</v>
      </c>
      <c r="F1609" s="117">
        <v>0</v>
      </c>
      <c r="G1609" s="117">
        <v>5</v>
      </c>
      <c r="H1609" s="117">
        <v>21</v>
      </c>
      <c r="I1609" s="117">
        <v>0</v>
      </c>
      <c r="J1609" s="117">
        <v>0</v>
      </c>
      <c r="K1609" s="117">
        <v>0</v>
      </c>
      <c r="L1609" s="117">
        <v>0</v>
      </c>
      <c r="M1609" s="85" t="s">
        <v>35</v>
      </c>
      <c r="N1609">
        <f t="shared" si="54"/>
        <v>135</v>
      </c>
      <c r="O1609" t="s">
        <v>22</v>
      </c>
      <c r="P1609">
        <v>1608</v>
      </c>
    </row>
    <row r="1610" spans="1:16">
      <c r="A1610" s="1">
        <v>20</v>
      </c>
      <c r="B1610" s="84">
        <v>9</v>
      </c>
      <c r="C1610" s="85">
        <v>2017</v>
      </c>
      <c r="D1610" s="86">
        <v>42998</v>
      </c>
      <c r="E1610" s="117">
        <v>1</v>
      </c>
      <c r="F1610" s="117">
        <v>0</v>
      </c>
      <c r="G1610" s="117">
        <v>1</v>
      </c>
      <c r="H1610" s="117">
        <v>3</v>
      </c>
      <c r="I1610" s="117">
        <v>0</v>
      </c>
      <c r="J1610" s="117">
        <v>0</v>
      </c>
      <c r="K1610" s="117">
        <v>0</v>
      </c>
      <c r="L1610" s="117">
        <v>0</v>
      </c>
      <c r="M1610" s="85" t="s">
        <v>39</v>
      </c>
      <c r="N1610">
        <f t="shared" ref="N1610:N1614" si="55">(100+165)/2</f>
        <v>132.5</v>
      </c>
      <c r="O1610" t="s">
        <v>22</v>
      </c>
      <c r="P1610">
        <v>1609</v>
      </c>
    </row>
    <row r="1611" spans="1:16">
      <c r="A1611" s="1">
        <v>22</v>
      </c>
      <c r="B1611" s="84">
        <v>10</v>
      </c>
      <c r="C1611" s="85">
        <v>2017</v>
      </c>
      <c r="D1611" s="86">
        <v>43030</v>
      </c>
      <c r="E1611" s="117">
        <v>4</v>
      </c>
      <c r="F1611" s="117">
        <v>1</v>
      </c>
      <c r="G1611" s="117">
        <v>11</v>
      </c>
      <c r="H1611" s="117">
        <v>18</v>
      </c>
      <c r="I1611" s="117">
        <v>0</v>
      </c>
      <c r="J1611" s="117">
        <v>0</v>
      </c>
      <c r="K1611" s="117">
        <v>0</v>
      </c>
      <c r="L1611" s="117">
        <v>0</v>
      </c>
      <c r="M1611" s="85" t="s">
        <v>38</v>
      </c>
      <c r="N1611">
        <f>(100+180)/2</f>
        <v>140</v>
      </c>
      <c r="O1611" t="s">
        <v>22</v>
      </c>
      <c r="P1611">
        <v>1610</v>
      </c>
    </row>
    <row r="1612" spans="1:16">
      <c r="A1612" s="1">
        <v>14</v>
      </c>
      <c r="B1612" s="84">
        <v>11</v>
      </c>
      <c r="C1612" s="85">
        <v>2017</v>
      </c>
      <c r="D1612" s="86">
        <v>43053</v>
      </c>
      <c r="E1612" s="108">
        <v>4</v>
      </c>
      <c r="F1612" s="108">
        <v>1</v>
      </c>
      <c r="G1612" s="117">
        <v>22</v>
      </c>
      <c r="H1612" s="117">
        <v>29</v>
      </c>
      <c r="I1612" s="117">
        <v>0</v>
      </c>
      <c r="J1612" s="117">
        <v>0</v>
      </c>
      <c r="K1612" s="117">
        <v>0</v>
      </c>
      <c r="L1612" s="117">
        <v>0</v>
      </c>
      <c r="M1612" s="85" t="s">
        <v>39</v>
      </c>
      <c r="N1612">
        <f t="shared" si="55"/>
        <v>132.5</v>
      </c>
      <c r="O1612" t="s">
        <v>22</v>
      </c>
      <c r="P1612">
        <v>1611</v>
      </c>
    </row>
    <row r="1613" spans="1:16">
      <c r="A1613" s="1">
        <v>25</v>
      </c>
      <c r="B1613" s="84">
        <v>5</v>
      </c>
      <c r="C1613" s="85">
        <v>2018</v>
      </c>
      <c r="D1613" s="86">
        <v>43245</v>
      </c>
      <c r="E1613" s="117">
        <v>1</v>
      </c>
      <c r="F1613" s="117">
        <v>1</v>
      </c>
      <c r="G1613" s="117">
        <v>4</v>
      </c>
      <c r="H1613" s="117">
        <v>0</v>
      </c>
      <c r="I1613" s="117">
        <v>0</v>
      </c>
      <c r="J1613" s="117">
        <v>0</v>
      </c>
      <c r="K1613" s="117">
        <v>0</v>
      </c>
      <c r="L1613" s="117">
        <v>0</v>
      </c>
      <c r="M1613" s="85" t="s">
        <v>45</v>
      </c>
      <c r="N1613">
        <f>(100+150)/2</f>
        <v>125</v>
      </c>
      <c r="O1613" t="s">
        <v>22</v>
      </c>
      <c r="P1613">
        <v>1612</v>
      </c>
    </row>
    <row r="1614" spans="1:16">
      <c r="A1614" s="1">
        <v>26</v>
      </c>
      <c r="B1614" s="84">
        <v>6</v>
      </c>
      <c r="C1614" s="85">
        <v>2018</v>
      </c>
      <c r="D1614" s="86">
        <v>43277</v>
      </c>
      <c r="E1614" s="117">
        <v>2</v>
      </c>
      <c r="F1614" s="117">
        <v>1</v>
      </c>
      <c r="G1614" s="117">
        <v>3</v>
      </c>
      <c r="H1614" s="117">
        <v>1</v>
      </c>
      <c r="I1614" s="117">
        <v>0</v>
      </c>
      <c r="J1614" s="117">
        <v>0</v>
      </c>
      <c r="K1614" s="117">
        <v>0</v>
      </c>
      <c r="L1614" s="117">
        <v>0</v>
      </c>
      <c r="M1614" s="85" t="s">
        <v>39</v>
      </c>
      <c r="N1614">
        <f t="shared" si="55"/>
        <v>132.5</v>
      </c>
      <c r="O1614" t="s">
        <v>22</v>
      </c>
      <c r="P1614">
        <v>1613</v>
      </c>
    </row>
    <row r="1615" spans="1:16">
      <c r="A1615" s="1">
        <v>18</v>
      </c>
      <c r="B1615" s="84">
        <v>7</v>
      </c>
      <c r="C1615" s="85">
        <v>2018</v>
      </c>
      <c r="D1615" s="86">
        <v>43299</v>
      </c>
      <c r="E1615" s="117">
        <v>7</v>
      </c>
      <c r="F1615" s="117">
        <v>1</v>
      </c>
      <c r="G1615" s="117">
        <v>15</v>
      </c>
      <c r="H1615" s="117">
        <v>19</v>
      </c>
      <c r="I1615" s="117">
        <v>0</v>
      </c>
      <c r="J1615" s="117">
        <v>0</v>
      </c>
      <c r="K1615" s="117">
        <v>0</v>
      </c>
      <c r="L1615" s="117">
        <v>0</v>
      </c>
      <c r="M1615" s="85" t="s">
        <v>38</v>
      </c>
      <c r="N1615">
        <f>(100+180)/2</f>
        <v>140</v>
      </c>
      <c r="O1615" t="s">
        <v>22</v>
      </c>
      <c r="P1615">
        <v>1614</v>
      </c>
    </row>
    <row r="1616" spans="1:16">
      <c r="A1616" s="1">
        <v>21</v>
      </c>
      <c r="B1616" s="84">
        <v>8</v>
      </c>
      <c r="C1616" s="85">
        <v>2018</v>
      </c>
      <c r="D1616" s="86">
        <v>43333</v>
      </c>
      <c r="E1616" s="117">
        <v>6</v>
      </c>
      <c r="F1616" s="117">
        <v>0</v>
      </c>
      <c r="G1616" s="117">
        <v>7</v>
      </c>
      <c r="H1616" s="117">
        <v>18</v>
      </c>
      <c r="I1616" s="117">
        <v>0</v>
      </c>
      <c r="J1616" s="117">
        <v>0</v>
      </c>
      <c r="K1616" s="117">
        <v>0</v>
      </c>
      <c r="L1616" s="117">
        <v>0</v>
      </c>
      <c r="M1616" s="85" t="s">
        <v>46</v>
      </c>
      <c r="N1616">
        <f>(100+180)/2</f>
        <v>140</v>
      </c>
      <c r="O1616" t="s">
        <v>22</v>
      </c>
      <c r="P1616">
        <v>1615</v>
      </c>
    </row>
    <row r="1617" spans="1:16">
      <c r="A1617" s="1">
        <v>19</v>
      </c>
      <c r="B1617" s="84">
        <v>9</v>
      </c>
      <c r="C1617" s="85">
        <v>2018</v>
      </c>
      <c r="D1617" s="60">
        <v>43362</v>
      </c>
      <c r="E1617" s="117">
        <v>5</v>
      </c>
      <c r="F1617" s="117">
        <v>0</v>
      </c>
      <c r="G1617" s="117">
        <v>6</v>
      </c>
      <c r="H1617" s="117">
        <v>28</v>
      </c>
      <c r="I1617" s="117">
        <v>0</v>
      </c>
      <c r="J1617" s="117">
        <v>0</v>
      </c>
      <c r="K1617" s="117">
        <v>0</v>
      </c>
      <c r="L1617" s="117">
        <v>0</v>
      </c>
      <c r="M1617" s="85" t="s">
        <v>35</v>
      </c>
      <c r="N1617">
        <f>(100+170)/2</f>
        <v>135</v>
      </c>
      <c r="O1617" t="s">
        <v>22</v>
      </c>
      <c r="P1617">
        <v>1616</v>
      </c>
    </row>
    <row r="1618" spans="1:16">
      <c r="A1618" s="52">
        <v>3</v>
      </c>
      <c r="B1618" s="84">
        <v>11</v>
      </c>
      <c r="C1618" s="85">
        <v>2018</v>
      </c>
      <c r="D1618" s="60">
        <v>43407</v>
      </c>
      <c r="E1618" s="117">
        <v>4</v>
      </c>
      <c r="F1618" s="117">
        <v>0</v>
      </c>
      <c r="G1618" s="117">
        <v>6</v>
      </c>
      <c r="H1618" s="117">
        <v>15</v>
      </c>
      <c r="I1618" s="117">
        <v>0</v>
      </c>
      <c r="J1618" s="117">
        <v>0</v>
      </c>
      <c r="K1618" s="117">
        <v>0</v>
      </c>
      <c r="L1618" s="117">
        <v>0</v>
      </c>
      <c r="M1618" s="89" t="s">
        <v>47</v>
      </c>
      <c r="N1618">
        <f>(94+160)/2</f>
        <v>127</v>
      </c>
      <c r="O1618" t="s">
        <v>22</v>
      </c>
      <c r="P1618">
        <v>1617</v>
      </c>
    </row>
    <row r="1619" spans="1:16">
      <c r="A1619" s="52">
        <v>18</v>
      </c>
      <c r="B1619" s="84">
        <v>6</v>
      </c>
      <c r="C1619" s="85">
        <v>2019</v>
      </c>
      <c r="D1619" s="60">
        <v>43634</v>
      </c>
      <c r="E1619" s="126">
        <v>2</v>
      </c>
      <c r="F1619" s="117">
        <v>1</v>
      </c>
      <c r="G1619" s="117">
        <v>28</v>
      </c>
      <c r="H1619" s="117">
        <v>0</v>
      </c>
      <c r="I1619" s="117">
        <v>0</v>
      </c>
      <c r="J1619" s="117">
        <v>0</v>
      </c>
      <c r="K1619" s="117">
        <v>1</v>
      </c>
      <c r="L1619" s="117">
        <v>0</v>
      </c>
      <c r="M1619" s="52" t="s">
        <v>45</v>
      </c>
      <c r="N1619">
        <f>(100+150)/2</f>
        <v>125</v>
      </c>
      <c r="O1619" t="s">
        <v>22</v>
      </c>
      <c r="P1619">
        <v>1618</v>
      </c>
    </row>
    <row r="1620" spans="1:16">
      <c r="A1620" s="52">
        <v>25</v>
      </c>
      <c r="B1620" s="84">
        <v>8</v>
      </c>
      <c r="C1620" s="85">
        <v>2019</v>
      </c>
      <c r="D1620" s="60">
        <v>43702</v>
      </c>
      <c r="E1620" s="117">
        <v>1</v>
      </c>
      <c r="F1620" s="117">
        <v>0</v>
      </c>
      <c r="G1620" s="117">
        <v>7</v>
      </c>
      <c r="H1620" s="117">
        <v>9</v>
      </c>
      <c r="I1620" s="117">
        <v>0</v>
      </c>
      <c r="J1620" s="117">
        <v>0</v>
      </c>
      <c r="K1620" s="117">
        <v>0</v>
      </c>
      <c r="L1620" s="117">
        <v>0</v>
      </c>
      <c r="M1620" s="52" t="s">
        <v>45</v>
      </c>
      <c r="N1620">
        <f>(100+150)/2</f>
        <v>125</v>
      </c>
      <c r="O1620" t="s">
        <v>22</v>
      </c>
      <c r="P1620">
        <v>1619</v>
      </c>
    </row>
    <row r="1621" spans="1:16">
      <c r="A1621" s="52">
        <v>17</v>
      </c>
      <c r="B1621" s="84">
        <v>10</v>
      </c>
      <c r="C1621" s="85">
        <v>2019</v>
      </c>
      <c r="D1621" s="60">
        <v>43755</v>
      </c>
      <c r="E1621" s="117">
        <v>7</v>
      </c>
      <c r="F1621" s="117">
        <v>1</v>
      </c>
      <c r="G1621" s="117">
        <v>36</v>
      </c>
      <c r="H1621" s="117">
        <v>25</v>
      </c>
      <c r="I1621" s="117">
        <v>0</v>
      </c>
      <c r="J1621" s="117">
        <v>0</v>
      </c>
      <c r="K1621" s="117">
        <v>0</v>
      </c>
      <c r="L1621" s="117">
        <v>0</v>
      </c>
      <c r="M1621" s="52" t="s">
        <v>45</v>
      </c>
      <c r="N1621">
        <f>(100+150)/2</f>
        <v>125</v>
      </c>
      <c r="O1621" t="s">
        <v>22</v>
      </c>
      <c r="P1621">
        <v>1620</v>
      </c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621"/>
  <sheetViews>
    <sheetView tabSelected="1" workbookViewId="0">
      <pane ySplit="1" topLeftCell="A2" activePane="bottomLeft" state="frozenSplit"/>
      <selection/>
      <selection pane="bottomLeft" activeCell="J22" sqref="J22"/>
    </sheetView>
  </sheetViews>
  <sheetFormatPr defaultColWidth="8.88888888888889" defaultRowHeight="14.4"/>
  <cols>
    <col min="1" max="8" width="10"/>
  </cols>
  <sheetData>
    <row r="1" ht="15.15" spans="1:20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13</v>
      </c>
      <c r="G1" t="s">
        <v>14</v>
      </c>
      <c r="H1" t="s">
        <v>15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</row>
    <row r="2" spans="1:20">
      <c r="A2" s="1">
        <v>20</v>
      </c>
      <c r="B2" s="2">
        <v>6</v>
      </c>
      <c r="C2" s="3">
        <v>1998</v>
      </c>
      <c r="D2" s="4">
        <v>35966</v>
      </c>
      <c r="E2" t="s">
        <v>16</v>
      </c>
      <c r="F2">
        <v>5</v>
      </c>
      <c r="G2" t="s">
        <v>17</v>
      </c>
      <c r="H2">
        <v>1</v>
      </c>
      <c r="I2" s="15">
        <v>7.8</v>
      </c>
      <c r="J2" s="16">
        <v>7.7</v>
      </c>
      <c r="K2" s="16">
        <v>6</v>
      </c>
      <c r="L2" s="17">
        <f>AVERAGE(I2:K2)</f>
        <v>7.16666666666667</v>
      </c>
      <c r="M2" s="18">
        <v>23.31</v>
      </c>
      <c r="N2" s="18" t="s">
        <v>18</v>
      </c>
      <c r="O2" s="18">
        <v>24.11</v>
      </c>
      <c r="P2" s="17">
        <f t="shared" ref="P2:P65" si="0">AVERAGE(M2:O2)</f>
        <v>23.71</v>
      </c>
      <c r="Q2" s="30" t="s">
        <v>18</v>
      </c>
      <c r="R2" s="30" t="s">
        <v>18</v>
      </c>
      <c r="S2" s="30" t="s">
        <v>18</v>
      </c>
      <c r="T2" s="17" t="e">
        <f t="shared" ref="T2:T65" si="1">AVERAGE(Q2:S2)</f>
        <v>#DIV/0!</v>
      </c>
    </row>
    <row r="3" spans="1:20">
      <c r="A3" s="1">
        <v>30</v>
      </c>
      <c r="B3" s="2">
        <v>6</v>
      </c>
      <c r="C3" s="5">
        <v>1998</v>
      </c>
      <c r="D3" s="6">
        <v>35976</v>
      </c>
      <c r="E3" t="s">
        <v>16</v>
      </c>
      <c r="F3">
        <v>5</v>
      </c>
      <c r="G3" t="s">
        <v>17</v>
      </c>
      <c r="H3">
        <v>2</v>
      </c>
      <c r="I3" s="15">
        <v>12.7</v>
      </c>
      <c r="J3" s="16">
        <v>11.1</v>
      </c>
      <c r="K3" s="16">
        <v>8.8</v>
      </c>
      <c r="L3" s="17">
        <f t="shared" ref="L3:L66" si="2">AVERAGE(I3:K3)</f>
        <v>10.8666666666667</v>
      </c>
      <c r="M3" s="18">
        <v>23.67</v>
      </c>
      <c r="N3" s="18" t="s">
        <v>18</v>
      </c>
      <c r="O3" s="18">
        <v>25.15</v>
      </c>
      <c r="P3" s="17">
        <f t="shared" si="0"/>
        <v>24.41</v>
      </c>
      <c r="Q3" s="30" t="s">
        <v>18</v>
      </c>
      <c r="R3" s="30" t="s">
        <v>18</v>
      </c>
      <c r="S3" s="30" t="s">
        <v>18</v>
      </c>
      <c r="T3" s="17" t="e">
        <f t="shared" si="1"/>
        <v>#DIV/0!</v>
      </c>
    </row>
    <row r="4" spans="1:20">
      <c r="A4" s="1">
        <v>9</v>
      </c>
      <c r="B4" s="2">
        <v>7</v>
      </c>
      <c r="C4" s="5">
        <v>1998</v>
      </c>
      <c r="D4" s="6">
        <v>35985</v>
      </c>
      <c r="E4" t="s">
        <v>16</v>
      </c>
      <c r="F4">
        <v>5</v>
      </c>
      <c r="G4" t="s">
        <v>17</v>
      </c>
      <c r="H4">
        <v>3</v>
      </c>
      <c r="I4" s="15">
        <v>16.2</v>
      </c>
      <c r="J4" s="16">
        <v>16.2</v>
      </c>
      <c r="K4" s="16">
        <v>13.6</v>
      </c>
      <c r="L4" s="17">
        <f t="shared" si="2"/>
        <v>15.3333333333333</v>
      </c>
      <c r="M4" s="18">
        <v>23.43</v>
      </c>
      <c r="N4" s="18" t="s">
        <v>18</v>
      </c>
      <c r="O4" s="18" t="s">
        <v>18</v>
      </c>
      <c r="P4" s="17">
        <f t="shared" si="0"/>
        <v>23.43</v>
      </c>
      <c r="Q4" s="30" t="s">
        <v>18</v>
      </c>
      <c r="R4" s="30" t="s">
        <v>18</v>
      </c>
      <c r="S4" s="30" t="s">
        <v>18</v>
      </c>
      <c r="T4" s="17" t="e">
        <f t="shared" si="1"/>
        <v>#DIV/0!</v>
      </c>
    </row>
    <row r="5" spans="1:20">
      <c r="A5" s="1">
        <v>20</v>
      </c>
      <c r="B5" s="2">
        <v>7</v>
      </c>
      <c r="C5" s="5">
        <v>1998</v>
      </c>
      <c r="D5" s="6">
        <v>35996</v>
      </c>
      <c r="E5" t="s">
        <v>16</v>
      </c>
      <c r="F5">
        <v>5</v>
      </c>
      <c r="G5" t="s">
        <v>17</v>
      </c>
      <c r="H5">
        <v>4</v>
      </c>
      <c r="I5" s="15">
        <v>14.7</v>
      </c>
      <c r="J5" s="16">
        <v>14.6</v>
      </c>
      <c r="K5" s="16">
        <v>12.5</v>
      </c>
      <c r="L5" s="17">
        <f t="shared" si="2"/>
        <v>13.9333333333333</v>
      </c>
      <c r="M5" s="18">
        <v>24.16</v>
      </c>
      <c r="N5" s="18" t="s">
        <v>18</v>
      </c>
      <c r="O5" s="18">
        <v>24.83</v>
      </c>
      <c r="P5" s="17">
        <f t="shared" si="0"/>
        <v>24.495</v>
      </c>
      <c r="Q5" s="30" t="s">
        <v>18</v>
      </c>
      <c r="R5" s="30" t="s">
        <v>18</v>
      </c>
      <c r="S5" s="30" t="s">
        <v>18</v>
      </c>
      <c r="T5" s="17" t="e">
        <f t="shared" si="1"/>
        <v>#DIV/0!</v>
      </c>
    </row>
    <row r="6" spans="1:20">
      <c r="A6" s="1">
        <v>30</v>
      </c>
      <c r="B6" s="2">
        <v>7</v>
      </c>
      <c r="C6" s="5">
        <v>1998</v>
      </c>
      <c r="D6" s="6">
        <v>36006</v>
      </c>
      <c r="E6" t="s">
        <v>16</v>
      </c>
      <c r="F6">
        <v>5</v>
      </c>
      <c r="G6" t="s">
        <v>17</v>
      </c>
      <c r="H6">
        <v>5</v>
      </c>
      <c r="I6" s="15">
        <v>14.4</v>
      </c>
      <c r="J6" s="16">
        <v>14.5</v>
      </c>
      <c r="K6" s="16">
        <v>14.5</v>
      </c>
      <c r="L6" s="17">
        <f t="shared" si="2"/>
        <v>14.4666666666667</v>
      </c>
      <c r="M6" s="18">
        <v>25.28</v>
      </c>
      <c r="N6" s="18" t="s">
        <v>18</v>
      </c>
      <c r="O6" s="18">
        <v>26.43</v>
      </c>
      <c r="P6" s="17">
        <f t="shared" si="0"/>
        <v>25.855</v>
      </c>
      <c r="Q6" s="30" t="s">
        <v>18</v>
      </c>
      <c r="R6" s="30" t="s">
        <v>18</v>
      </c>
      <c r="S6" s="30" t="s">
        <v>18</v>
      </c>
      <c r="T6" s="17" t="e">
        <f t="shared" si="1"/>
        <v>#DIV/0!</v>
      </c>
    </row>
    <row r="7" spans="1:20">
      <c r="A7" s="1">
        <v>9</v>
      </c>
      <c r="B7" s="2">
        <v>8</v>
      </c>
      <c r="C7" s="5">
        <v>1998</v>
      </c>
      <c r="D7" s="7">
        <v>36016</v>
      </c>
      <c r="E7" t="s">
        <v>16</v>
      </c>
      <c r="F7">
        <v>5</v>
      </c>
      <c r="G7" t="s">
        <v>17</v>
      </c>
      <c r="H7">
        <v>6</v>
      </c>
      <c r="I7" s="15">
        <v>13.6</v>
      </c>
      <c r="J7" s="16">
        <v>13.5</v>
      </c>
      <c r="K7" s="16">
        <v>13.5</v>
      </c>
      <c r="L7" s="17">
        <f t="shared" si="2"/>
        <v>13.5333333333333</v>
      </c>
      <c r="M7" s="18">
        <v>26</v>
      </c>
      <c r="N7" s="18" t="s">
        <v>18</v>
      </c>
      <c r="O7" s="18">
        <v>26.13</v>
      </c>
      <c r="P7" s="17">
        <f t="shared" si="0"/>
        <v>26.065</v>
      </c>
      <c r="Q7" s="30" t="s">
        <v>18</v>
      </c>
      <c r="R7" s="30" t="s">
        <v>18</v>
      </c>
      <c r="S7" s="30" t="s">
        <v>18</v>
      </c>
      <c r="T7" s="17" t="e">
        <f t="shared" si="1"/>
        <v>#DIV/0!</v>
      </c>
    </row>
    <row r="8" spans="1:20">
      <c r="A8" s="1">
        <v>20</v>
      </c>
      <c r="B8" s="2">
        <v>8</v>
      </c>
      <c r="C8" s="5">
        <v>1998</v>
      </c>
      <c r="D8" s="7">
        <v>36027</v>
      </c>
      <c r="E8" t="s">
        <v>16</v>
      </c>
      <c r="F8">
        <v>5</v>
      </c>
      <c r="G8" t="s">
        <v>17</v>
      </c>
      <c r="H8">
        <v>7</v>
      </c>
      <c r="I8" s="15">
        <v>11.9</v>
      </c>
      <c r="J8" s="16">
        <v>12</v>
      </c>
      <c r="K8" s="16">
        <v>12</v>
      </c>
      <c r="L8" s="17">
        <f t="shared" si="2"/>
        <v>11.9666666666667</v>
      </c>
      <c r="M8" s="18">
        <v>25.44</v>
      </c>
      <c r="N8" s="18" t="s">
        <v>18</v>
      </c>
      <c r="O8" s="18">
        <v>25.63</v>
      </c>
      <c r="P8" s="17">
        <f t="shared" si="0"/>
        <v>25.535</v>
      </c>
      <c r="Q8" s="30" t="s">
        <v>18</v>
      </c>
      <c r="R8" s="30" t="s">
        <v>18</v>
      </c>
      <c r="S8" s="30" t="s">
        <v>18</v>
      </c>
      <c r="T8" s="17" t="e">
        <f t="shared" si="1"/>
        <v>#DIV/0!</v>
      </c>
    </row>
    <row r="9" spans="1:20">
      <c r="A9" s="1">
        <v>30</v>
      </c>
      <c r="B9" s="2">
        <v>8</v>
      </c>
      <c r="C9" s="5">
        <v>1998</v>
      </c>
      <c r="D9" s="7">
        <v>36037</v>
      </c>
      <c r="E9" t="s">
        <v>16</v>
      </c>
      <c r="F9">
        <v>5</v>
      </c>
      <c r="G9" t="s">
        <v>17</v>
      </c>
      <c r="H9">
        <v>8</v>
      </c>
      <c r="I9" s="15">
        <v>11.7</v>
      </c>
      <c r="J9" s="16">
        <v>11.7</v>
      </c>
      <c r="K9" s="16">
        <v>11.7</v>
      </c>
      <c r="L9" s="17">
        <f t="shared" si="2"/>
        <v>11.7</v>
      </c>
      <c r="M9" s="18">
        <v>26.08</v>
      </c>
      <c r="N9" s="18" t="s">
        <v>18</v>
      </c>
      <c r="O9" s="18">
        <v>26.51</v>
      </c>
      <c r="P9" s="17">
        <f t="shared" si="0"/>
        <v>26.295</v>
      </c>
      <c r="Q9" s="30" t="s">
        <v>18</v>
      </c>
      <c r="R9" s="30" t="s">
        <v>18</v>
      </c>
      <c r="S9" s="30" t="s">
        <v>18</v>
      </c>
      <c r="T9" s="17" t="e">
        <f t="shared" si="1"/>
        <v>#DIV/0!</v>
      </c>
    </row>
    <row r="10" spans="1:20">
      <c r="A10" s="1">
        <v>10</v>
      </c>
      <c r="B10" s="2">
        <v>9</v>
      </c>
      <c r="C10" s="5">
        <v>1998</v>
      </c>
      <c r="D10" s="7">
        <v>36048</v>
      </c>
      <c r="E10" t="s">
        <v>16</v>
      </c>
      <c r="F10">
        <v>5</v>
      </c>
      <c r="G10" t="s">
        <v>17</v>
      </c>
      <c r="H10">
        <v>9</v>
      </c>
      <c r="I10" s="15">
        <v>11.2</v>
      </c>
      <c r="J10" s="16">
        <v>11.1</v>
      </c>
      <c r="K10" s="16">
        <v>10.7</v>
      </c>
      <c r="L10" s="17">
        <f t="shared" si="2"/>
        <v>11</v>
      </c>
      <c r="M10" s="19">
        <v>23.4</v>
      </c>
      <c r="N10" s="18" t="s">
        <v>18</v>
      </c>
      <c r="O10" s="19">
        <v>24.8</v>
      </c>
      <c r="P10" s="17">
        <f t="shared" si="0"/>
        <v>24.1</v>
      </c>
      <c r="Q10" s="30" t="s">
        <v>18</v>
      </c>
      <c r="R10" s="30" t="s">
        <v>18</v>
      </c>
      <c r="S10" s="30" t="s">
        <v>18</v>
      </c>
      <c r="T10" s="17" t="e">
        <f t="shared" si="1"/>
        <v>#DIV/0!</v>
      </c>
    </row>
    <row r="11" spans="1:20">
      <c r="A11" s="1">
        <v>21</v>
      </c>
      <c r="B11" s="2">
        <v>9</v>
      </c>
      <c r="C11" s="5">
        <v>1998</v>
      </c>
      <c r="D11" s="7">
        <v>36059</v>
      </c>
      <c r="E11" t="s">
        <v>16</v>
      </c>
      <c r="F11">
        <v>5</v>
      </c>
      <c r="G11" t="s">
        <v>17</v>
      </c>
      <c r="H11">
        <v>10</v>
      </c>
      <c r="I11" s="15">
        <v>9.2</v>
      </c>
      <c r="J11" s="16">
        <v>9.3</v>
      </c>
      <c r="K11" s="16">
        <v>9.3</v>
      </c>
      <c r="L11" s="17">
        <f t="shared" si="2"/>
        <v>9.26666666666667</v>
      </c>
      <c r="M11" s="19">
        <v>23.1</v>
      </c>
      <c r="N11" s="18" t="s">
        <v>18</v>
      </c>
      <c r="O11" s="19">
        <v>25.3</v>
      </c>
      <c r="P11" s="17">
        <f t="shared" si="0"/>
        <v>24.2</v>
      </c>
      <c r="Q11" s="30" t="s">
        <v>18</v>
      </c>
      <c r="R11" s="30" t="s">
        <v>18</v>
      </c>
      <c r="S11" s="30" t="s">
        <v>18</v>
      </c>
      <c r="T11" s="17" t="e">
        <f t="shared" si="1"/>
        <v>#DIV/0!</v>
      </c>
    </row>
    <row r="12" spans="1:20">
      <c r="A12" s="1">
        <v>30</v>
      </c>
      <c r="B12" s="2">
        <v>9</v>
      </c>
      <c r="C12" s="5">
        <v>1998</v>
      </c>
      <c r="D12" s="7">
        <v>36068</v>
      </c>
      <c r="E12" t="s">
        <v>16</v>
      </c>
      <c r="F12">
        <v>5</v>
      </c>
      <c r="G12" t="s">
        <v>17</v>
      </c>
      <c r="H12">
        <v>11</v>
      </c>
      <c r="I12" s="15">
        <v>7.9</v>
      </c>
      <c r="J12" s="16">
        <v>7.9</v>
      </c>
      <c r="K12" s="16">
        <v>7.9</v>
      </c>
      <c r="L12" s="17">
        <f t="shared" si="2"/>
        <v>7.9</v>
      </c>
      <c r="M12" s="19">
        <v>24.7</v>
      </c>
      <c r="N12" s="18" t="s">
        <v>18</v>
      </c>
      <c r="O12" s="19">
        <v>25</v>
      </c>
      <c r="P12" s="17">
        <f t="shared" si="0"/>
        <v>24.85</v>
      </c>
      <c r="Q12" s="30" t="s">
        <v>18</v>
      </c>
      <c r="R12" s="30" t="s">
        <v>18</v>
      </c>
      <c r="S12" s="30" t="s">
        <v>18</v>
      </c>
      <c r="T12" s="17" t="e">
        <f t="shared" si="1"/>
        <v>#DIV/0!</v>
      </c>
    </row>
    <row r="13" spans="1:20">
      <c r="A13" s="1">
        <v>9</v>
      </c>
      <c r="B13" s="2">
        <v>10</v>
      </c>
      <c r="C13" s="5">
        <v>1998</v>
      </c>
      <c r="D13" s="7">
        <v>36077</v>
      </c>
      <c r="E13" t="s">
        <v>16</v>
      </c>
      <c r="F13">
        <v>5</v>
      </c>
      <c r="G13" t="s">
        <v>17</v>
      </c>
      <c r="H13">
        <v>12</v>
      </c>
      <c r="I13" s="15">
        <v>6.5</v>
      </c>
      <c r="J13" s="16">
        <v>6.5</v>
      </c>
      <c r="K13" s="16">
        <v>6.5</v>
      </c>
      <c r="L13" s="17">
        <f t="shared" si="2"/>
        <v>6.5</v>
      </c>
      <c r="M13" s="19">
        <v>25.5</v>
      </c>
      <c r="N13" s="18" t="s">
        <v>18</v>
      </c>
      <c r="O13" s="19">
        <v>25.4</v>
      </c>
      <c r="P13" s="17">
        <f t="shared" si="0"/>
        <v>25.45</v>
      </c>
      <c r="Q13" s="30" t="s">
        <v>18</v>
      </c>
      <c r="R13" s="30" t="s">
        <v>18</v>
      </c>
      <c r="S13" s="30" t="s">
        <v>18</v>
      </c>
      <c r="T13" s="17" t="e">
        <f t="shared" si="1"/>
        <v>#DIV/0!</v>
      </c>
    </row>
    <row r="14" spans="1:20">
      <c r="A14" s="1">
        <v>20</v>
      </c>
      <c r="B14" s="2">
        <v>10</v>
      </c>
      <c r="C14" s="5">
        <v>1998</v>
      </c>
      <c r="D14" s="7">
        <v>36088</v>
      </c>
      <c r="E14" t="s">
        <v>16</v>
      </c>
      <c r="F14">
        <v>5</v>
      </c>
      <c r="G14" t="s">
        <v>17</v>
      </c>
      <c r="H14">
        <v>13</v>
      </c>
      <c r="I14" s="15">
        <v>4.7</v>
      </c>
      <c r="J14" s="16">
        <v>4.6</v>
      </c>
      <c r="K14" s="16">
        <v>4.5</v>
      </c>
      <c r="L14" s="17">
        <f t="shared" si="2"/>
        <v>4.6</v>
      </c>
      <c r="M14" s="19">
        <v>23.6</v>
      </c>
      <c r="N14" s="18" t="s">
        <v>18</v>
      </c>
      <c r="O14" s="19">
        <v>25.6</v>
      </c>
      <c r="P14" s="17">
        <f t="shared" si="0"/>
        <v>24.6</v>
      </c>
      <c r="Q14" s="30" t="s">
        <v>18</v>
      </c>
      <c r="R14" s="30" t="s">
        <v>18</v>
      </c>
      <c r="S14" s="30" t="s">
        <v>18</v>
      </c>
      <c r="T14" s="17" t="e">
        <f t="shared" si="1"/>
        <v>#DIV/0!</v>
      </c>
    </row>
    <row r="15" spans="1:20">
      <c r="A15" s="1">
        <v>1</v>
      </c>
      <c r="B15" s="2">
        <v>11</v>
      </c>
      <c r="C15" s="5">
        <v>1998</v>
      </c>
      <c r="D15" s="7">
        <v>36100</v>
      </c>
      <c r="E15" t="s">
        <v>16</v>
      </c>
      <c r="F15">
        <v>5</v>
      </c>
      <c r="G15" t="s">
        <v>17</v>
      </c>
      <c r="H15">
        <v>14</v>
      </c>
      <c r="I15" s="15">
        <v>3.8</v>
      </c>
      <c r="J15" s="16">
        <v>3.8</v>
      </c>
      <c r="K15" s="16">
        <v>3.8</v>
      </c>
      <c r="L15" s="17">
        <f t="shared" si="2"/>
        <v>3.8</v>
      </c>
      <c r="M15" s="19">
        <v>24.8</v>
      </c>
      <c r="N15" s="18" t="s">
        <v>18</v>
      </c>
      <c r="O15" s="19">
        <v>24.6</v>
      </c>
      <c r="P15" s="17">
        <f t="shared" si="0"/>
        <v>24.7</v>
      </c>
      <c r="Q15" s="30" t="s">
        <v>18</v>
      </c>
      <c r="R15" s="30" t="s">
        <v>18</v>
      </c>
      <c r="S15" s="30" t="s">
        <v>18</v>
      </c>
      <c r="T15" s="17" t="e">
        <f t="shared" si="1"/>
        <v>#DIV/0!</v>
      </c>
    </row>
    <row r="16" spans="1:20">
      <c r="A16" s="1">
        <v>11</v>
      </c>
      <c r="B16" s="2">
        <v>11</v>
      </c>
      <c r="C16" s="5">
        <v>1998</v>
      </c>
      <c r="D16" s="7">
        <v>36110</v>
      </c>
      <c r="E16" t="s">
        <v>16</v>
      </c>
      <c r="F16">
        <v>5</v>
      </c>
      <c r="G16" t="s">
        <v>17</v>
      </c>
      <c r="H16">
        <v>15</v>
      </c>
      <c r="I16" s="15">
        <v>1.3</v>
      </c>
      <c r="J16" s="16">
        <v>1.6</v>
      </c>
      <c r="K16" s="16">
        <v>2.5</v>
      </c>
      <c r="L16" s="17">
        <f t="shared" si="2"/>
        <v>1.8</v>
      </c>
      <c r="M16" s="19">
        <v>23</v>
      </c>
      <c r="N16" s="18" t="s">
        <v>18</v>
      </c>
      <c r="O16" s="19">
        <v>24.6</v>
      </c>
      <c r="P16" s="17">
        <f t="shared" si="0"/>
        <v>23.8</v>
      </c>
      <c r="Q16" s="30" t="s">
        <v>18</v>
      </c>
      <c r="R16" s="30" t="s">
        <v>18</v>
      </c>
      <c r="S16" s="30" t="s">
        <v>18</v>
      </c>
      <c r="T16" s="17" t="e">
        <f t="shared" si="1"/>
        <v>#DIV/0!</v>
      </c>
    </row>
    <row r="17" spans="1:20">
      <c r="A17" s="1">
        <v>26</v>
      </c>
      <c r="B17" s="8">
        <v>1</v>
      </c>
      <c r="C17" s="5">
        <v>1999</v>
      </c>
      <c r="D17" s="9">
        <v>36186</v>
      </c>
      <c r="E17" t="s">
        <v>16</v>
      </c>
      <c r="F17">
        <v>5</v>
      </c>
      <c r="G17" t="s">
        <v>17</v>
      </c>
      <c r="H17">
        <v>16</v>
      </c>
      <c r="I17" s="15">
        <v>-1.2</v>
      </c>
      <c r="J17" s="16">
        <v>-1.2</v>
      </c>
      <c r="K17" s="16">
        <v>-1.2</v>
      </c>
      <c r="L17" s="17">
        <f t="shared" si="2"/>
        <v>-1.2</v>
      </c>
      <c r="M17" s="19">
        <v>20.6</v>
      </c>
      <c r="N17" s="18" t="s">
        <v>18</v>
      </c>
      <c r="O17" s="19">
        <v>26</v>
      </c>
      <c r="P17" s="17">
        <f t="shared" si="0"/>
        <v>23.3</v>
      </c>
      <c r="Q17" s="30" t="s">
        <v>18</v>
      </c>
      <c r="R17" s="30" t="s">
        <v>18</v>
      </c>
      <c r="S17" s="30" t="s">
        <v>18</v>
      </c>
      <c r="T17" s="17" t="e">
        <f t="shared" si="1"/>
        <v>#DIV/0!</v>
      </c>
    </row>
    <row r="18" spans="1:20">
      <c r="A18" s="1">
        <v>10</v>
      </c>
      <c r="B18" s="8">
        <v>2</v>
      </c>
      <c r="C18" s="5">
        <v>1999</v>
      </c>
      <c r="D18" s="9">
        <v>36201</v>
      </c>
      <c r="E18" t="s">
        <v>16</v>
      </c>
      <c r="F18">
        <v>5</v>
      </c>
      <c r="G18" t="s">
        <v>17</v>
      </c>
      <c r="H18">
        <v>17</v>
      </c>
      <c r="I18" s="15">
        <v>-1</v>
      </c>
      <c r="J18" s="16">
        <v>-0.6</v>
      </c>
      <c r="K18" s="16">
        <v>-0.8</v>
      </c>
      <c r="L18" s="17">
        <f t="shared" si="2"/>
        <v>-0.8</v>
      </c>
      <c r="M18" s="19">
        <v>20.3</v>
      </c>
      <c r="N18" s="18" t="s">
        <v>18</v>
      </c>
      <c r="O18" s="19">
        <v>27.7</v>
      </c>
      <c r="P18" s="17">
        <f t="shared" si="0"/>
        <v>24</v>
      </c>
      <c r="Q18" s="30" t="s">
        <v>18</v>
      </c>
      <c r="R18" s="30" t="s">
        <v>18</v>
      </c>
      <c r="S18" s="30" t="s">
        <v>18</v>
      </c>
      <c r="T18" s="17" t="e">
        <f t="shared" si="1"/>
        <v>#DIV/0!</v>
      </c>
    </row>
    <row r="19" spans="1:20">
      <c r="A19" s="1">
        <v>17</v>
      </c>
      <c r="B19" s="8">
        <v>3</v>
      </c>
      <c r="C19" s="5">
        <v>1999</v>
      </c>
      <c r="D19" s="9">
        <v>36236</v>
      </c>
      <c r="E19" t="s">
        <v>16</v>
      </c>
      <c r="F19">
        <v>5</v>
      </c>
      <c r="G19" t="s">
        <v>17</v>
      </c>
      <c r="H19">
        <v>18</v>
      </c>
      <c r="I19" s="15">
        <v>-0.6</v>
      </c>
      <c r="J19" s="16">
        <v>-0.8</v>
      </c>
      <c r="K19" s="16">
        <v>-1.2</v>
      </c>
      <c r="L19" s="17">
        <f t="shared" si="2"/>
        <v>-0.866666666666667</v>
      </c>
      <c r="M19" s="16">
        <v>5.3</v>
      </c>
      <c r="N19" s="18" t="s">
        <v>18</v>
      </c>
      <c r="O19" s="16">
        <v>26.8</v>
      </c>
      <c r="P19" s="17">
        <f t="shared" si="0"/>
        <v>16.05</v>
      </c>
      <c r="Q19" s="30" t="s">
        <v>18</v>
      </c>
      <c r="R19" s="30" t="s">
        <v>18</v>
      </c>
      <c r="S19" s="30" t="s">
        <v>18</v>
      </c>
      <c r="T19" s="17" t="e">
        <f t="shared" si="1"/>
        <v>#DIV/0!</v>
      </c>
    </row>
    <row r="20" spans="1:20">
      <c r="A20" s="1">
        <v>7</v>
      </c>
      <c r="B20" s="8">
        <v>4</v>
      </c>
      <c r="C20" s="5">
        <v>1999</v>
      </c>
      <c r="D20" s="9">
        <v>36257</v>
      </c>
      <c r="E20" t="s">
        <v>16</v>
      </c>
      <c r="F20">
        <v>5</v>
      </c>
      <c r="G20" t="s">
        <v>17</v>
      </c>
      <c r="H20">
        <v>19</v>
      </c>
      <c r="I20" s="15">
        <v>-0.3</v>
      </c>
      <c r="J20" s="16">
        <v>-0.5</v>
      </c>
      <c r="K20" s="16">
        <v>-0.5</v>
      </c>
      <c r="L20" s="17">
        <f t="shared" si="2"/>
        <v>-0.433333333333333</v>
      </c>
      <c r="M20" s="16">
        <v>11.8</v>
      </c>
      <c r="N20" s="18" t="s">
        <v>18</v>
      </c>
      <c r="O20" s="16">
        <v>27.6</v>
      </c>
      <c r="P20" s="17">
        <f t="shared" si="0"/>
        <v>19.7</v>
      </c>
      <c r="Q20" s="30" t="s">
        <v>18</v>
      </c>
      <c r="R20" s="30" t="s">
        <v>18</v>
      </c>
      <c r="S20" s="30" t="s">
        <v>18</v>
      </c>
      <c r="T20" s="17" t="e">
        <f t="shared" si="1"/>
        <v>#DIV/0!</v>
      </c>
    </row>
    <row r="21" spans="1:20">
      <c r="A21" s="1">
        <v>22</v>
      </c>
      <c r="B21" s="8">
        <v>5</v>
      </c>
      <c r="C21" s="5">
        <v>1999</v>
      </c>
      <c r="D21" s="9">
        <v>36302</v>
      </c>
      <c r="E21" t="s">
        <v>16</v>
      </c>
      <c r="F21">
        <v>5</v>
      </c>
      <c r="G21" t="s">
        <v>17</v>
      </c>
      <c r="H21">
        <v>20</v>
      </c>
      <c r="I21" s="15">
        <v>1.6</v>
      </c>
      <c r="J21" s="16">
        <v>0.5</v>
      </c>
      <c r="K21" s="16">
        <v>0.2</v>
      </c>
      <c r="L21" s="17">
        <f t="shared" si="2"/>
        <v>0.766666666666667</v>
      </c>
      <c r="M21" s="16">
        <v>22.4</v>
      </c>
      <c r="N21" s="18" t="s">
        <v>18</v>
      </c>
      <c r="O21" s="16">
        <v>25.3</v>
      </c>
      <c r="P21" s="17">
        <f t="shared" si="0"/>
        <v>23.85</v>
      </c>
      <c r="Q21" s="30" t="s">
        <v>18</v>
      </c>
      <c r="R21" s="30" t="s">
        <v>18</v>
      </c>
      <c r="S21" s="30" t="s">
        <v>18</v>
      </c>
      <c r="T21" s="17" t="e">
        <f t="shared" si="1"/>
        <v>#DIV/0!</v>
      </c>
    </row>
    <row r="22" spans="1:20">
      <c r="A22" s="1">
        <v>1</v>
      </c>
      <c r="B22" s="8">
        <v>6</v>
      </c>
      <c r="C22" s="5">
        <v>1999</v>
      </c>
      <c r="D22" s="9">
        <v>36312</v>
      </c>
      <c r="E22" t="s">
        <v>16</v>
      </c>
      <c r="F22">
        <v>5</v>
      </c>
      <c r="G22" t="s">
        <v>17</v>
      </c>
      <c r="H22">
        <v>21</v>
      </c>
      <c r="I22" s="15">
        <v>5.4</v>
      </c>
      <c r="J22" s="16" t="s">
        <v>18</v>
      </c>
      <c r="K22" s="16">
        <v>1.6</v>
      </c>
      <c r="L22" s="17">
        <f t="shared" si="2"/>
        <v>3.5</v>
      </c>
      <c r="M22" s="20">
        <v>19.1</v>
      </c>
      <c r="N22" s="18" t="s">
        <v>18</v>
      </c>
      <c r="O22" s="20">
        <v>24.48</v>
      </c>
      <c r="P22" s="17">
        <f t="shared" si="0"/>
        <v>21.79</v>
      </c>
      <c r="Q22" s="30" t="s">
        <v>18</v>
      </c>
      <c r="R22" s="30" t="s">
        <v>18</v>
      </c>
      <c r="S22" s="30" t="s">
        <v>18</v>
      </c>
      <c r="T22" s="17" t="e">
        <f t="shared" si="1"/>
        <v>#DIV/0!</v>
      </c>
    </row>
    <row r="23" spans="1:20">
      <c r="A23" s="1">
        <v>10</v>
      </c>
      <c r="B23" s="8">
        <v>6</v>
      </c>
      <c r="C23" s="5">
        <v>1999</v>
      </c>
      <c r="D23" s="9">
        <v>36321</v>
      </c>
      <c r="E23" t="s">
        <v>16</v>
      </c>
      <c r="F23">
        <v>5</v>
      </c>
      <c r="G23" t="s">
        <v>17</v>
      </c>
      <c r="H23">
        <v>22</v>
      </c>
      <c r="I23" s="15">
        <v>7.2</v>
      </c>
      <c r="J23" s="16">
        <v>2.1</v>
      </c>
      <c r="K23" s="16">
        <v>1.2</v>
      </c>
      <c r="L23" s="17">
        <f t="shared" si="2"/>
        <v>3.5</v>
      </c>
      <c r="M23" s="20">
        <v>19.4</v>
      </c>
      <c r="N23" s="18" t="s">
        <v>18</v>
      </c>
      <c r="O23" s="20">
        <v>26</v>
      </c>
      <c r="P23" s="17">
        <f t="shared" si="0"/>
        <v>22.7</v>
      </c>
      <c r="Q23" s="30" t="s">
        <v>18</v>
      </c>
      <c r="R23" s="30" t="s">
        <v>18</v>
      </c>
      <c r="S23" s="30" t="s">
        <v>18</v>
      </c>
      <c r="T23" s="17" t="e">
        <f t="shared" si="1"/>
        <v>#DIV/0!</v>
      </c>
    </row>
    <row r="24" spans="1:20">
      <c r="A24" s="1">
        <v>21</v>
      </c>
      <c r="B24" s="8">
        <v>6</v>
      </c>
      <c r="C24" s="5">
        <v>1999</v>
      </c>
      <c r="D24" s="9">
        <v>36332</v>
      </c>
      <c r="E24" t="s">
        <v>16</v>
      </c>
      <c r="F24">
        <v>5</v>
      </c>
      <c r="G24" t="s">
        <v>17</v>
      </c>
      <c r="H24">
        <v>23</v>
      </c>
      <c r="I24" s="15">
        <v>10.2</v>
      </c>
      <c r="J24" s="16">
        <v>7.1</v>
      </c>
      <c r="K24" s="16">
        <v>2.6</v>
      </c>
      <c r="L24" s="17">
        <f t="shared" si="2"/>
        <v>6.63333333333333</v>
      </c>
      <c r="M24" s="20">
        <v>23.42</v>
      </c>
      <c r="N24" s="18" t="s">
        <v>18</v>
      </c>
      <c r="O24" s="20">
        <v>24.16</v>
      </c>
      <c r="P24" s="17">
        <f t="shared" si="0"/>
        <v>23.79</v>
      </c>
      <c r="Q24" s="30" t="s">
        <v>18</v>
      </c>
      <c r="R24" s="30" t="s">
        <v>18</v>
      </c>
      <c r="S24" s="30" t="s">
        <v>18</v>
      </c>
      <c r="T24" s="17" t="e">
        <f t="shared" si="1"/>
        <v>#DIV/0!</v>
      </c>
    </row>
    <row r="25" spans="1:20">
      <c r="A25" s="1">
        <v>1</v>
      </c>
      <c r="B25" s="8">
        <v>7</v>
      </c>
      <c r="C25" s="5">
        <v>1999</v>
      </c>
      <c r="D25" s="9">
        <v>36342</v>
      </c>
      <c r="E25" t="s">
        <v>16</v>
      </c>
      <c r="F25">
        <v>5</v>
      </c>
      <c r="G25" t="s">
        <v>17</v>
      </c>
      <c r="H25">
        <v>24</v>
      </c>
      <c r="I25" s="21">
        <v>16.8</v>
      </c>
      <c r="J25" s="22">
        <v>10.6</v>
      </c>
      <c r="K25" s="22">
        <v>7.1</v>
      </c>
      <c r="L25" s="17">
        <f t="shared" si="2"/>
        <v>11.5</v>
      </c>
      <c r="M25" s="23">
        <v>21.4</v>
      </c>
      <c r="N25" s="23" t="s">
        <v>18</v>
      </c>
      <c r="O25" s="23">
        <v>23.5</v>
      </c>
      <c r="P25" s="17">
        <f t="shared" si="0"/>
        <v>22.45</v>
      </c>
      <c r="Q25" s="30" t="s">
        <v>18</v>
      </c>
      <c r="R25" s="30" t="s">
        <v>18</v>
      </c>
      <c r="S25" s="30" t="s">
        <v>18</v>
      </c>
      <c r="T25" s="17" t="e">
        <f t="shared" si="1"/>
        <v>#DIV/0!</v>
      </c>
    </row>
    <row r="26" spans="1:20">
      <c r="A26" s="1">
        <v>10</v>
      </c>
      <c r="B26" s="8">
        <v>7</v>
      </c>
      <c r="C26" s="5">
        <v>1999</v>
      </c>
      <c r="D26" s="9">
        <v>36351</v>
      </c>
      <c r="E26" t="s">
        <v>16</v>
      </c>
      <c r="F26">
        <v>5</v>
      </c>
      <c r="G26" t="s">
        <v>17</v>
      </c>
      <c r="H26">
        <v>25</v>
      </c>
      <c r="I26" s="21">
        <v>14.4</v>
      </c>
      <c r="J26" s="22">
        <v>14.3</v>
      </c>
      <c r="K26" s="22">
        <v>14.2</v>
      </c>
      <c r="L26" s="17">
        <f t="shared" si="2"/>
        <v>14.3</v>
      </c>
      <c r="M26" s="24">
        <v>23.3</v>
      </c>
      <c r="N26" s="24" t="s">
        <v>18</v>
      </c>
      <c r="O26" s="24">
        <v>23.4</v>
      </c>
      <c r="P26" s="17">
        <f t="shared" si="0"/>
        <v>23.35</v>
      </c>
      <c r="Q26" s="30" t="s">
        <v>18</v>
      </c>
      <c r="R26" s="30" t="s">
        <v>18</v>
      </c>
      <c r="S26" s="30" t="s">
        <v>18</v>
      </c>
      <c r="T26" s="17" t="e">
        <f t="shared" si="1"/>
        <v>#DIV/0!</v>
      </c>
    </row>
    <row r="27" spans="1:20">
      <c r="A27" s="1">
        <v>20</v>
      </c>
      <c r="B27" s="8">
        <v>7</v>
      </c>
      <c r="C27" s="5">
        <v>1999</v>
      </c>
      <c r="D27" s="9">
        <v>36361</v>
      </c>
      <c r="E27" t="s">
        <v>16</v>
      </c>
      <c r="F27">
        <v>5</v>
      </c>
      <c r="G27" t="s">
        <v>17</v>
      </c>
      <c r="H27">
        <v>26</v>
      </c>
      <c r="I27" s="16">
        <v>16.5</v>
      </c>
      <c r="J27" s="16">
        <v>16.5</v>
      </c>
      <c r="K27" s="16">
        <v>16.4</v>
      </c>
      <c r="L27" s="17">
        <f t="shared" si="2"/>
        <v>16.4666666666667</v>
      </c>
      <c r="M27" s="24">
        <v>23.5</v>
      </c>
      <c r="N27" s="24" t="s">
        <v>18</v>
      </c>
      <c r="O27" s="24">
        <v>23.8</v>
      </c>
      <c r="P27" s="17">
        <f t="shared" si="0"/>
        <v>23.65</v>
      </c>
      <c r="Q27" s="30" t="s">
        <v>18</v>
      </c>
      <c r="R27" s="30" t="s">
        <v>18</v>
      </c>
      <c r="S27" s="30" t="s">
        <v>18</v>
      </c>
      <c r="T27" s="17" t="e">
        <f t="shared" si="1"/>
        <v>#DIV/0!</v>
      </c>
    </row>
    <row r="28" spans="1:20">
      <c r="A28" s="1">
        <v>31</v>
      </c>
      <c r="B28" s="8">
        <v>7</v>
      </c>
      <c r="C28" s="5">
        <v>1999</v>
      </c>
      <c r="D28" s="9">
        <v>36372</v>
      </c>
      <c r="E28" t="s">
        <v>16</v>
      </c>
      <c r="F28">
        <v>5</v>
      </c>
      <c r="G28" t="s">
        <v>17</v>
      </c>
      <c r="H28">
        <v>27</v>
      </c>
      <c r="I28" s="16">
        <v>14.8</v>
      </c>
      <c r="J28" s="16">
        <v>14.8</v>
      </c>
      <c r="K28" s="16">
        <v>14.1</v>
      </c>
      <c r="L28" s="17">
        <f t="shared" si="2"/>
        <v>14.5666666666667</v>
      </c>
      <c r="M28" s="16">
        <v>24.0578997714806</v>
      </c>
      <c r="N28" s="25" t="s">
        <v>18</v>
      </c>
      <c r="O28" s="16">
        <v>24.369336737055</v>
      </c>
      <c r="P28" s="17">
        <f t="shared" si="0"/>
        <v>24.2136182542678</v>
      </c>
      <c r="Q28" s="30" t="s">
        <v>18</v>
      </c>
      <c r="R28" s="30" t="s">
        <v>18</v>
      </c>
      <c r="S28" s="30" t="s">
        <v>18</v>
      </c>
      <c r="T28" s="17" t="e">
        <f t="shared" si="1"/>
        <v>#DIV/0!</v>
      </c>
    </row>
    <row r="29" spans="1:20">
      <c r="A29" s="1">
        <v>10</v>
      </c>
      <c r="B29" s="8">
        <v>8</v>
      </c>
      <c r="C29" s="5">
        <v>1999</v>
      </c>
      <c r="D29" s="9">
        <v>36382</v>
      </c>
      <c r="E29" t="s">
        <v>16</v>
      </c>
      <c r="F29">
        <v>5</v>
      </c>
      <c r="G29" t="s">
        <v>17</v>
      </c>
      <c r="H29">
        <v>28</v>
      </c>
      <c r="I29" s="25">
        <v>13.1</v>
      </c>
      <c r="J29" s="25">
        <v>13</v>
      </c>
      <c r="K29" s="25">
        <v>11.5</v>
      </c>
      <c r="L29" s="17">
        <f t="shared" si="2"/>
        <v>12.5333333333333</v>
      </c>
      <c r="M29" s="16">
        <v>25.506501612446</v>
      </c>
      <c r="N29" s="25" t="s">
        <v>18</v>
      </c>
      <c r="O29" s="16">
        <v>25.7170613483317</v>
      </c>
      <c r="P29" s="17">
        <f t="shared" si="0"/>
        <v>25.6117814803888</v>
      </c>
      <c r="Q29" s="30" t="s">
        <v>18</v>
      </c>
      <c r="R29" s="30" t="s">
        <v>18</v>
      </c>
      <c r="S29" s="30" t="s">
        <v>18</v>
      </c>
      <c r="T29" s="17" t="e">
        <f t="shared" si="1"/>
        <v>#DIV/0!</v>
      </c>
    </row>
    <row r="30" spans="1:20">
      <c r="A30" s="1">
        <v>19</v>
      </c>
      <c r="B30" s="8">
        <v>8</v>
      </c>
      <c r="C30" s="5">
        <v>1999</v>
      </c>
      <c r="D30" s="9">
        <v>36391</v>
      </c>
      <c r="E30" t="s">
        <v>16</v>
      </c>
      <c r="F30">
        <v>5</v>
      </c>
      <c r="G30" t="s">
        <v>17</v>
      </c>
      <c r="H30">
        <v>29</v>
      </c>
      <c r="I30" s="25">
        <v>12</v>
      </c>
      <c r="J30" s="25">
        <v>12</v>
      </c>
      <c r="K30" s="25">
        <v>11.4</v>
      </c>
      <c r="L30" s="17">
        <f t="shared" si="2"/>
        <v>11.8</v>
      </c>
      <c r="M30" s="16">
        <v>24.9908895726618</v>
      </c>
      <c r="N30" s="25" t="s">
        <v>18</v>
      </c>
      <c r="O30" s="16">
        <v>24.9524728023136</v>
      </c>
      <c r="P30" s="17">
        <f t="shared" si="0"/>
        <v>24.9716811874877</v>
      </c>
      <c r="Q30" s="30" t="s">
        <v>18</v>
      </c>
      <c r="R30" s="30" t="s">
        <v>18</v>
      </c>
      <c r="S30" s="30" t="s">
        <v>18</v>
      </c>
      <c r="T30" s="17" t="e">
        <f t="shared" si="1"/>
        <v>#DIV/0!</v>
      </c>
    </row>
    <row r="31" spans="1:20">
      <c r="A31" s="1">
        <v>30</v>
      </c>
      <c r="B31" s="8">
        <v>8</v>
      </c>
      <c r="C31" s="5">
        <v>1999</v>
      </c>
      <c r="D31" s="9">
        <v>36402</v>
      </c>
      <c r="E31" t="s">
        <v>16</v>
      </c>
      <c r="F31">
        <v>5</v>
      </c>
      <c r="G31" t="s">
        <v>17</v>
      </c>
      <c r="H31">
        <v>30</v>
      </c>
      <c r="I31" s="25">
        <v>10.8</v>
      </c>
      <c r="J31" s="25">
        <v>10.7</v>
      </c>
      <c r="K31" s="25">
        <v>9.8</v>
      </c>
      <c r="L31" s="17">
        <f t="shared" si="2"/>
        <v>10.4333333333333</v>
      </c>
      <c r="M31" s="16">
        <v>24.7698055627369</v>
      </c>
      <c r="N31" s="25" t="s">
        <v>18</v>
      </c>
      <c r="O31" s="16">
        <v>26.1390204230099</v>
      </c>
      <c r="P31" s="17">
        <f t="shared" si="0"/>
        <v>25.4544129928734</v>
      </c>
      <c r="Q31" s="30" t="s">
        <v>18</v>
      </c>
      <c r="R31" s="30" t="s">
        <v>18</v>
      </c>
      <c r="S31" s="30" t="s">
        <v>18</v>
      </c>
      <c r="T31" s="17" t="e">
        <f t="shared" si="1"/>
        <v>#DIV/0!</v>
      </c>
    </row>
    <row r="32" spans="1:20">
      <c r="A32" s="1">
        <v>9</v>
      </c>
      <c r="B32" s="8">
        <v>9</v>
      </c>
      <c r="C32" s="5">
        <v>1999</v>
      </c>
      <c r="D32" s="9">
        <v>36412</v>
      </c>
      <c r="E32" t="s">
        <v>16</v>
      </c>
      <c r="F32">
        <v>5</v>
      </c>
      <c r="G32" t="s">
        <v>17</v>
      </c>
      <c r="H32">
        <v>31</v>
      </c>
      <c r="I32" s="25">
        <v>9.9</v>
      </c>
      <c r="J32" s="25">
        <v>9.4</v>
      </c>
      <c r="K32" s="25">
        <v>6.4</v>
      </c>
      <c r="L32" s="17">
        <f t="shared" si="2"/>
        <v>8.56666666666667</v>
      </c>
      <c r="M32" s="16">
        <v>26.5737033305128</v>
      </c>
      <c r="N32" s="25" t="s">
        <v>18</v>
      </c>
      <c r="O32" s="16">
        <v>27.3300585830619</v>
      </c>
      <c r="P32" s="17">
        <f t="shared" si="0"/>
        <v>26.9518809567873</v>
      </c>
      <c r="Q32" s="30" t="s">
        <v>18</v>
      </c>
      <c r="R32" s="30" t="s">
        <v>18</v>
      </c>
      <c r="S32" s="30" t="s">
        <v>18</v>
      </c>
      <c r="T32" s="17" t="e">
        <f t="shared" si="1"/>
        <v>#DIV/0!</v>
      </c>
    </row>
    <row r="33" spans="1:20">
      <c r="A33" s="1">
        <v>20</v>
      </c>
      <c r="B33" s="8">
        <v>9</v>
      </c>
      <c r="C33" s="5">
        <v>1999</v>
      </c>
      <c r="D33" s="9">
        <v>36423</v>
      </c>
      <c r="E33" t="s">
        <v>16</v>
      </c>
      <c r="F33">
        <v>5</v>
      </c>
      <c r="G33" t="s">
        <v>17</v>
      </c>
      <c r="H33">
        <v>32</v>
      </c>
      <c r="I33" s="21">
        <v>8.2</v>
      </c>
      <c r="J33" s="22">
        <v>7.9</v>
      </c>
      <c r="K33" s="22">
        <v>7.4</v>
      </c>
      <c r="L33" s="17">
        <f t="shared" si="2"/>
        <v>7.83333333333333</v>
      </c>
      <c r="M33" s="16">
        <v>26.4708333649382</v>
      </c>
      <c r="N33" s="25" t="s">
        <v>18</v>
      </c>
      <c r="O33" s="16">
        <v>26.2887725134481</v>
      </c>
      <c r="P33" s="17">
        <f t="shared" si="0"/>
        <v>26.3798029391932</v>
      </c>
      <c r="Q33" s="30" t="s">
        <v>18</v>
      </c>
      <c r="R33" s="30" t="s">
        <v>18</v>
      </c>
      <c r="S33" s="30" t="s">
        <v>18</v>
      </c>
      <c r="T33" s="17" t="e">
        <f t="shared" si="1"/>
        <v>#DIV/0!</v>
      </c>
    </row>
    <row r="34" spans="1:20">
      <c r="A34" s="1">
        <v>29</v>
      </c>
      <c r="B34" s="8">
        <v>9</v>
      </c>
      <c r="C34" s="5">
        <v>1999</v>
      </c>
      <c r="D34" s="9">
        <v>36432</v>
      </c>
      <c r="E34" t="s">
        <v>16</v>
      </c>
      <c r="F34">
        <v>5</v>
      </c>
      <c r="G34" t="s">
        <v>17</v>
      </c>
      <c r="H34">
        <v>33</v>
      </c>
      <c r="I34" s="21">
        <v>7.2</v>
      </c>
      <c r="J34" s="22">
        <v>7.2</v>
      </c>
      <c r="K34" s="22">
        <v>6.8</v>
      </c>
      <c r="L34" s="17">
        <f t="shared" si="2"/>
        <v>7.06666666666667</v>
      </c>
      <c r="M34" s="16">
        <v>26.5728222118966</v>
      </c>
      <c r="N34" s="25" t="s">
        <v>18</v>
      </c>
      <c r="O34" s="16">
        <v>26.2221896836366</v>
      </c>
      <c r="P34" s="17">
        <f t="shared" si="0"/>
        <v>26.3975059477666</v>
      </c>
      <c r="Q34" s="30" t="s">
        <v>18</v>
      </c>
      <c r="R34" s="30" t="s">
        <v>18</v>
      </c>
      <c r="S34" s="30" t="s">
        <v>18</v>
      </c>
      <c r="T34" s="17" t="e">
        <f t="shared" si="1"/>
        <v>#DIV/0!</v>
      </c>
    </row>
    <row r="35" spans="1:20">
      <c r="A35" s="1">
        <v>11</v>
      </c>
      <c r="B35" s="8">
        <v>10</v>
      </c>
      <c r="C35" s="5">
        <v>1999</v>
      </c>
      <c r="D35" s="9">
        <v>36444</v>
      </c>
      <c r="E35" t="s">
        <v>16</v>
      </c>
      <c r="F35">
        <v>5</v>
      </c>
      <c r="G35" t="s">
        <v>17</v>
      </c>
      <c r="H35">
        <v>34</v>
      </c>
      <c r="I35" s="21">
        <v>6.6</v>
      </c>
      <c r="J35" s="22">
        <v>6.6</v>
      </c>
      <c r="K35" s="22">
        <v>6.6</v>
      </c>
      <c r="L35" s="17">
        <f t="shared" si="2"/>
        <v>6.6</v>
      </c>
      <c r="M35" s="16">
        <v>26.6956484512279</v>
      </c>
      <c r="N35" s="25" t="s">
        <v>18</v>
      </c>
      <c r="O35" s="16">
        <v>26.4380159869239</v>
      </c>
      <c r="P35" s="17">
        <f t="shared" si="0"/>
        <v>26.5668322190759</v>
      </c>
      <c r="Q35" s="30" t="s">
        <v>18</v>
      </c>
      <c r="R35" s="30" t="s">
        <v>18</v>
      </c>
      <c r="S35" s="30" t="s">
        <v>18</v>
      </c>
      <c r="T35" s="17" t="e">
        <f t="shared" si="1"/>
        <v>#DIV/0!</v>
      </c>
    </row>
    <row r="36" spans="1:20">
      <c r="A36" s="1">
        <v>20</v>
      </c>
      <c r="B36" s="8">
        <v>10</v>
      </c>
      <c r="C36" s="5">
        <v>1999</v>
      </c>
      <c r="D36" s="9">
        <v>36453</v>
      </c>
      <c r="E36" t="s">
        <v>16</v>
      </c>
      <c r="F36">
        <v>5</v>
      </c>
      <c r="G36" t="s">
        <v>17</v>
      </c>
      <c r="H36">
        <v>35</v>
      </c>
      <c r="I36" s="25">
        <v>5.4</v>
      </c>
      <c r="J36" s="25">
        <v>5.4</v>
      </c>
      <c r="K36" s="25">
        <v>5.5</v>
      </c>
      <c r="L36" s="17">
        <f t="shared" si="2"/>
        <v>5.43333333333333</v>
      </c>
      <c r="M36" s="16">
        <v>26.5380234518594</v>
      </c>
      <c r="N36" s="26" t="s">
        <v>18</v>
      </c>
      <c r="O36" s="16">
        <v>26.6306999584941</v>
      </c>
      <c r="P36" s="17">
        <f t="shared" si="0"/>
        <v>26.5843617051768</v>
      </c>
      <c r="Q36" s="30" t="s">
        <v>18</v>
      </c>
      <c r="R36" s="30" t="s">
        <v>18</v>
      </c>
      <c r="S36" s="30" t="s">
        <v>18</v>
      </c>
      <c r="T36" s="17" t="e">
        <f t="shared" si="1"/>
        <v>#DIV/0!</v>
      </c>
    </row>
    <row r="37" spans="1:20">
      <c r="A37" s="1">
        <v>30</v>
      </c>
      <c r="B37" s="8">
        <v>10</v>
      </c>
      <c r="C37" s="5">
        <v>1999</v>
      </c>
      <c r="D37" s="9">
        <v>36463</v>
      </c>
      <c r="E37" t="s">
        <v>16</v>
      </c>
      <c r="F37">
        <v>5</v>
      </c>
      <c r="G37" t="s">
        <v>17</v>
      </c>
      <c r="H37">
        <v>36</v>
      </c>
      <c r="I37" s="25">
        <v>4.7</v>
      </c>
      <c r="J37" s="25">
        <v>4.7</v>
      </c>
      <c r="K37" s="25">
        <v>4.8</v>
      </c>
      <c r="L37" s="17">
        <f t="shared" si="2"/>
        <v>4.73333333333333</v>
      </c>
      <c r="M37" s="16">
        <v>26.5380234518594</v>
      </c>
      <c r="N37" s="26" t="s">
        <v>18</v>
      </c>
      <c r="O37" s="16">
        <v>26.2670229335002</v>
      </c>
      <c r="P37" s="17">
        <f t="shared" si="0"/>
        <v>26.4025231926798</v>
      </c>
      <c r="Q37" s="30" t="s">
        <v>18</v>
      </c>
      <c r="R37" s="30" t="s">
        <v>18</v>
      </c>
      <c r="S37" s="30" t="s">
        <v>18</v>
      </c>
      <c r="T37" s="17" t="e">
        <f t="shared" si="1"/>
        <v>#DIV/0!</v>
      </c>
    </row>
    <row r="38" spans="1:20">
      <c r="A38" s="1">
        <v>15</v>
      </c>
      <c r="B38" s="8">
        <v>11</v>
      </c>
      <c r="C38" s="5">
        <v>1999</v>
      </c>
      <c r="D38" s="9">
        <v>36479</v>
      </c>
      <c r="E38" t="s">
        <v>16</v>
      </c>
      <c r="F38">
        <v>5</v>
      </c>
      <c r="G38" t="s">
        <v>17</v>
      </c>
      <c r="H38">
        <v>37</v>
      </c>
      <c r="I38" s="25">
        <v>2.2</v>
      </c>
      <c r="J38" s="25">
        <v>2.2</v>
      </c>
      <c r="K38" s="25">
        <v>2.2</v>
      </c>
      <c r="L38" s="17">
        <f t="shared" si="2"/>
        <v>2.2</v>
      </c>
      <c r="M38" s="16">
        <v>26.7241478760834</v>
      </c>
      <c r="N38" s="26" t="s">
        <v>18</v>
      </c>
      <c r="O38" s="16">
        <v>26.6434480961384</v>
      </c>
      <c r="P38" s="17">
        <f t="shared" si="0"/>
        <v>26.6837979861109</v>
      </c>
      <c r="Q38" s="30" t="s">
        <v>18</v>
      </c>
      <c r="R38" s="30" t="s">
        <v>18</v>
      </c>
      <c r="S38" s="30" t="s">
        <v>18</v>
      </c>
      <c r="T38" s="17" t="e">
        <f t="shared" si="1"/>
        <v>#DIV/0!</v>
      </c>
    </row>
    <row r="39" spans="1:20">
      <c r="A39" s="1">
        <v>27</v>
      </c>
      <c r="B39" s="8">
        <v>11</v>
      </c>
      <c r="C39" s="5">
        <v>1999</v>
      </c>
      <c r="D39" s="9">
        <v>36491</v>
      </c>
      <c r="E39" t="s">
        <v>16</v>
      </c>
      <c r="F39">
        <v>5</v>
      </c>
      <c r="G39" t="s">
        <v>17</v>
      </c>
      <c r="H39">
        <v>38</v>
      </c>
      <c r="I39" s="25">
        <v>1.4</v>
      </c>
      <c r="J39" s="25">
        <v>1.4</v>
      </c>
      <c r="K39" s="25">
        <v>2</v>
      </c>
      <c r="L39" s="17">
        <f t="shared" si="2"/>
        <v>1.6</v>
      </c>
      <c r="M39" s="16">
        <v>26.9104425525599</v>
      </c>
      <c r="N39" s="25" t="s">
        <v>18</v>
      </c>
      <c r="O39" s="16">
        <v>26.9614567082823</v>
      </c>
      <c r="P39" s="17">
        <f t="shared" si="0"/>
        <v>26.9359496304211</v>
      </c>
      <c r="Q39" s="30" t="s">
        <v>18</v>
      </c>
      <c r="R39" s="30" t="s">
        <v>18</v>
      </c>
      <c r="S39" s="30" t="s">
        <v>18</v>
      </c>
      <c r="T39" s="17" t="e">
        <f t="shared" si="1"/>
        <v>#DIV/0!</v>
      </c>
    </row>
    <row r="40" spans="1:20">
      <c r="A40" s="10">
        <v>13</v>
      </c>
      <c r="B40" s="11">
        <v>3</v>
      </c>
      <c r="C40" s="12">
        <v>2000</v>
      </c>
      <c r="D40" s="9">
        <v>36598</v>
      </c>
      <c r="E40" t="s">
        <v>16</v>
      </c>
      <c r="F40">
        <v>5</v>
      </c>
      <c r="G40" t="s">
        <v>17</v>
      </c>
      <c r="H40">
        <v>39</v>
      </c>
      <c r="I40" s="21">
        <v>-0.8</v>
      </c>
      <c r="J40" s="22">
        <v>-0.8</v>
      </c>
      <c r="K40" s="22">
        <v>-0.8</v>
      </c>
      <c r="L40" s="17">
        <f t="shared" si="2"/>
        <v>-0.8</v>
      </c>
      <c r="M40" s="24">
        <v>17.7548422485703</v>
      </c>
      <c r="N40" s="24" t="s">
        <v>18</v>
      </c>
      <c r="O40" s="24">
        <v>26.3430889840482</v>
      </c>
      <c r="P40" s="17">
        <f t="shared" si="0"/>
        <v>22.0489656163092</v>
      </c>
      <c r="Q40" s="30" t="s">
        <v>18</v>
      </c>
      <c r="R40" s="30" t="s">
        <v>18</v>
      </c>
      <c r="S40" s="30" t="s">
        <v>18</v>
      </c>
      <c r="T40" s="17" t="e">
        <f t="shared" si="1"/>
        <v>#DIV/0!</v>
      </c>
    </row>
    <row r="41" spans="1:20">
      <c r="A41" s="10">
        <v>17</v>
      </c>
      <c r="B41" s="11">
        <v>4</v>
      </c>
      <c r="C41" s="12">
        <v>2000</v>
      </c>
      <c r="D41" s="9">
        <v>36633</v>
      </c>
      <c r="E41" t="s">
        <v>16</v>
      </c>
      <c r="F41">
        <v>5</v>
      </c>
      <c r="G41" t="s">
        <v>17</v>
      </c>
      <c r="H41">
        <v>40</v>
      </c>
      <c r="I41" s="27">
        <v>-0.3</v>
      </c>
      <c r="J41" s="23">
        <v>-0.4</v>
      </c>
      <c r="K41" s="23">
        <v>-0.7</v>
      </c>
      <c r="L41" s="17">
        <f t="shared" si="2"/>
        <v>-0.466666666666667</v>
      </c>
      <c r="M41" s="24">
        <v>10.9075146787944</v>
      </c>
      <c r="N41" s="24" t="s">
        <v>18</v>
      </c>
      <c r="O41" s="24">
        <v>26.4237503913525</v>
      </c>
      <c r="P41" s="17">
        <f t="shared" si="0"/>
        <v>18.6656325350734</v>
      </c>
      <c r="Q41" s="30" t="s">
        <v>18</v>
      </c>
      <c r="R41" s="30" t="s">
        <v>18</v>
      </c>
      <c r="S41" s="30" t="s">
        <v>18</v>
      </c>
      <c r="T41" s="17" t="e">
        <f t="shared" si="1"/>
        <v>#DIV/0!</v>
      </c>
    </row>
    <row r="42" spans="1:20">
      <c r="A42" s="10">
        <v>11</v>
      </c>
      <c r="B42" s="11">
        <v>5</v>
      </c>
      <c r="C42" s="12">
        <v>2000</v>
      </c>
      <c r="D42" s="9">
        <v>36657</v>
      </c>
      <c r="E42" t="s">
        <v>16</v>
      </c>
      <c r="F42">
        <v>5</v>
      </c>
      <c r="G42" t="s">
        <v>17</v>
      </c>
      <c r="H42">
        <v>41</v>
      </c>
      <c r="I42" s="27">
        <v>3.6</v>
      </c>
      <c r="J42" s="23">
        <v>2.9</v>
      </c>
      <c r="K42" s="23">
        <v>0.8</v>
      </c>
      <c r="L42" s="17">
        <f t="shared" si="2"/>
        <v>2.43333333333333</v>
      </c>
      <c r="M42" s="24">
        <v>22.0465933817501</v>
      </c>
      <c r="N42" s="24" t="s">
        <v>18</v>
      </c>
      <c r="O42" s="24">
        <v>25.2446231982246</v>
      </c>
      <c r="P42" s="17">
        <f t="shared" si="0"/>
        <v>23.6456082899874</v>
      </c>
      <c r="Q42" s="30" t="s">
        <v>18</v>
      </c>
      <c r="R42" s="30" t="s">
        <v>18</v>
      </c>
      <c r="S42" s="30" t="s">
        <v>18</v>
      </c>
      <c r="T42" s="17" t="e">
        <f t="shared" si="1"/>
        <v>#DIV/0!</v>
      </c>
    </row>
    <row r="43" spans="1:20">
      <c r="A43" s="10">
        <v>20</v>
      </c>
      <c r="B43" s="11">
        <v>5</v>
      </c>
      <c r="C43" s="12">
        <v>2000</v>
      </c>
      <c r="D43" s="9">
        <v>36666</v>
      </c>
      <c r="E43" t="s">
        <v>16</v>
      </c>
      <c r="F43">
        <v>5</v>
      </c>
      <c r="G43" t="s">
        <v>17</v>
      </c>
      <c r="H43">
        <v>42</v>
      </c>
      <c r="I43" s="27">
        <v>3.6</v>
      </c>
      <c r="J43" s="23">
        <v>3.6</v>
      </c>
      <c r="K43" s="23">
        <v>1.1</v>
      </c>
      <c r="L43" s="17">
        <f t="shared" si="2"/>
        <v>2.76666666666667</v>
      </c>
      <c r="M43" s="24">
        <v>20.8110531091052</v>
      </c>
      <c r="N43" s="24" t="s">
        <v>18</v>
      </c>
      <c r="O43" s="24">
        <v>26.0865590460861</v>
      </c>
      <c r="P43" s="17">
        <f t="shared" si="0"/>
        <v>23.4488060775956</v>
      </c>
      <c r="Q43" s="30" t="s">
        <v>18</v>
      </c>
      <c r="R43" s="30" t="s">
        <v>18</v>
      </c>
      <c r="S43" s="30" t="s">
        <v>18</v>
      </c>
      <c r="T43" s="17" t="e">
        <f t="shared" si="1"/>
        <v>#DIV/0!</v>
      </c>
    </row>
    <row r="44" spans="1:20">
      <c r="A44" s="10">
        <v>30</v>
      </c>
      <c r="B44" s="11">
        <v>5</v>
      </c>
      <c r="C44" s="12">
        <v>2000</v>
      </c>
      <c r="D44" s="9">
        <v>36676</v>
      </c>
      <c r="E44" t="s">
        <v>16</v>
      </c>
      <c r="F44">
        <v>5</v>
      </c>
      <c r="G44" t="s">
        <v>17</v>
      </c>
      <c r="H44">
        <v>43</v>
      </c>
      <c r="I44" s="27">
        <v>8.9</v>
      </c>
      <c r="J44" s="23">
        <v>6.6</v>
      </c>
      <c r="K44" s="23">
        <v>4</v>
      </c>
      <c r="L44" s="17">
        <f t="shared" si="2"/>
        <v>6.5</v>
      </c>
      <c r="M44" s="24">
        <v>19.6867900090384</v>
      </c>
      <c r="N44" s="24" t="s">
        <v>18</v>
      </c>
      <c r="O44" s="24">
        <v>24.6175117088787</v>
      </c>
      <c r="P44" s="17">
        <f t="shared" si="0"/>
        <v>22.1521508589585</v>
      </c>
      <c r="Q44" s="30" t="s">
        <v>18</v>
      </c>
      <c r="R44" s="30" t="s">
        <v>18</v>
      </c>
      <c r="S44" s="30" t="s">
        <v>18</v>
      </c>
      <c r="T44" s="17" t="e">
        <f t="shared" si="1"/>
        <v>#DIV/0!</v>
      </c>
    </row>
    <row r="45" spans="1:20">
      <c r="A45" s="10">
        <v>10</v>
      </c>
      <c r="B45" s="11">
        <v>6</v>
      </c>
      <c r="C45" s="12">
        <v>2000</v>
      </c>
      <c r="D45" s="9">
        <v>36687</v>
      </c>
      <c r="E45" t="s">
        <v>16</v>
      </c>
      <c r="F45">
        <v>5</v>
      </c>
      <c r="G45" t="s">
        <v>17</v>
      </c>
      <c r="H45">
        <v>44</v>
      </c>
      <c r="I45" s="27">
        <v>8.9</v>
      </c>
      <c r="J45" s="23">
        <v>8.6</v>
      </c>
      <c r="K45" s="23">
        <v>7.8</v>
      </c>
      <c r="L45" s="17">
        <f t="shared" si="2"/>
        <v>8.43333333333333</v>
      </c>
      <c r="M45" s="24">
        <v>22.8</v>
      </c>
      <c r="N45" s="24">
        <v>23.5722188750008</v>
      </c>
      <c r="O45" s="24">
        <v>23.7123742527571</v>
      </c>
      <c r="P45" s="17">
        <f t="shared" si="0"/>
        <v>23.361531042586</v>
      </c>
      <c r="Q45" s="30" t="s">
        <v>18</v>
      </c>
      <c r="R45" s="30" t="s">
        <v>18</v>
      </c>
      <c r="S45" s="30" t="s">
        <v>18</v>
      </c>
      <c r="T45" s="17" t="e">
        <f t="shared" si="1"/>
        <v>#DIV/0!</v>
      </c>
    </row>
    <row r="46" spans="1:20">
      <c r="A46" s="10">
        <v>20</v>
      </c>
      <c r="B46" s="11">
        <v>6</v>
      </c>
      <c r="C46" s="12">
        <v>2000</v>
      </c>
      <c r="D46" s="9">
        <v>36697</v>
      </c>
      <c r="E46" t="s">
        <v>16</v>
      </c>
      <c r="F46">
        <v>5</v>
      </c>
      <c r="G46" t="s">
        <v>17</v>
      </c>
      <c r="H46">
        <v>45</v>
      </c>
      <c r="I46" s="27">
        <v>9.1</v>
      </c>
      <c r="J46" s="23">
        <v>9.1</v>
      </c>
      <c r="K46" s="23">
        <v>8.1</v>
      </c>
      <c r="L46" s="17">
        <f t="shared" si="2"/>
        <v>8.76666666666667</v>
      </c>
      <c r="M46" s="24">
        <v>22.5937420145617</v>
      </c>
      <c r="N46" s="24" t="s">
        <v>18</v>
      </c>
      <c r="O46" s="24">
        <v>23.3310377790043</v>
      </c>
      <c r="P46" s="17">
        <f t="shared" si="0"/>
        <v>22.962389896783</v>
      </c>
      <c r="Q46" s="30" t="s">
        <v>18</v>
      </c>
      <c r="R46" s="30" t="s">
        <v>18</v>
      </c>
      <c r="S46" s="30" t="s">
        <v>18</v>
      </c>
      <c r="T46" s="17" t="e">
        <f t="shared" si="1"/>
        <v>#DIV/0!</v>
      </c>
    </row>
    <row r="47" spans="1:20">
      <c r="A47" s="10">
        <v>28</v>
      </c>
      <c r="B47" s="11">
        <v>6</v>
      </c>
      <c r="C47" s="12">
        <v>2000</v>
      </c>
      <c r="D47" s="9">
        <v>36705</v>
      </c>
      <c r="E47" t="s">
        <v>16</v>
      </c>
      <c r="F47">
        <v>5</v>
      </c>
      <c r="G47" t="s">
        <v>17</v>
      </c>
      <c r="H47">
        <v>46</v>
      </c>
      <c r="I47" s="27">
        <v>13.5</v>
      </c>
      <c r="J47" s="23">
        <v>12.5</v>
      </c>
      <c r="K47" s="23">
        <v>10.7</v>
      </c>
      <c r="L47" s="17">
        <f t="shared" si="2"/>
        <v>12.2333333333333</v>
      </c>
      <c r="M47" s="24">
        <v>22.8350764626785</v>
      </c>
      <c r="N47" s="24" t="s">
        <v>18</v>
      </c>
      <c r="O47" s="24">
        <v>23.3083125951196</v>
      </c>
      <c r="P47" s="17">
        <f t="shared" si="0"/>
        <v>23.0716945288991</v>
      </c>
      <c r="Q47" s="30" t="s">
        <v>18</v>
      </c>
      <c r="R47" s="30" t="s">
        <v>18</v>
      </c>
      <c r="S47" s="30" t="s">
        <v>18</v>
      </c>
      <c r="T47" s="17" t="e">
        <f t="shared" si="1"/>
        <v>#DIV/0!</v>
      </c>
    </row>
    <row r="48" spans="1:20">
      <c r="A48" s="10">
        <v>11</v>
      </c>
      <c r="B48" s="11">
        <v>7</v>
      </c>
      <c r="C48" s="12">
        <v>2000</v>
      </c>
      <c r="D48" s="9">
        <v>36718</v>
      </c>
      <c r="E48" t="s">
        <v>16</v>
      </c>
      <c r="F48">
        <v>5</v>
      </c>
      <c r="G48" t="s">
        <v>17</v>
      </c>
      <c r="H48">
        <v>47</v>
      </c>
      <c r="I48" s="21">
        <v>15</v>
      </c>
      <c r="J48" s="22">
        <v>14.7</v>
      </c>
      <c r="K48" s="22">
        <v>13.9</v>
      </c>
      <c r="L48" s="17">
        <f t="shared" si="2"/>
        <v>14.5333333333333</v>
      </c>
      <c r="M48" s="24">
        <v>23.3</v>
      </c>
      <c r="N48" s="24" t="s">
        <v>18</v>
      </c>
      <c r="O48" s="24">
        <v>23.6</v>
      </c>
      <c r="P48" s="17">
        <f t="shared" si="0"/>
        <v>23.45</v>
      </c>
      <c r="Q48" s="30" t="s">
        <v>18</v>
      </c>
      <c r="R48" s="30" t="s">
        <v>18</v>
      </c>
      <c r="S48" s="30" t="s">
        <v>18</v>
      </c>
      <c r="T48" s="17" t="e">
        <f t="shared" si="1"/>
        <v>#DIV/0!</v>
      </c>
    </row>
    <row r="49" spans="1:20">
      <c r="A49" s="10">
        <v>20</v>
      </c>
      <c r="B49" s="11">
        <v>7</v>
      </c>
      <c r="C49" s="12">
        <v>2000</v>
      </c>
      <c r="D49" s="9">
        <v>36727</v>
      </c>
      <c r="E49" t="s">
        <v>16</v>
      </c>
      <c r="F49">
        <v>5</v>
      </c>
      <c r="G49" t="s">
        <v>17</v>
      </c>
      <c r="H49">
        <v>48</v>
      </c>
      <c r="I49" s="21">
        <v>17.7</v>
      </c>
      <c r="J49" s="22">
        <v>17.6</v>
      </c>
      <c r="K49" s="22">
        <v>17.2</v>
      </c>
      <c r="L49" s="17">
        <f t="shared" si="2"/>
        <v>17.5</v>
      </c>
      <c r="M49" s="24">
        <v>23.2</v>
      </c>
      <c r="N49" s="24" t="s">
        <v>18</v>
      </c>
      <c r="O49" s="24">
        <v>23.8</v>
      </c>
      <c r="P49" s="17">
        <f t="shared" si="0"/>
        <v>23.5</v>
      </c>
      <c r="Q49" s="30" t="s">
        <v>18</v>
      </c>
      <c r="R49" s="30" t="s">
        <v>18</v>
      </c>
      <c r="S49" s="30" t="s">
        <v>18</v>
      </c>
      <c r="T49" s="17" t="e">
        <f t="shared" si="1"/>
        <v>#DIV/0!</v>
      </c>
    </row>
    <row r="50" spans="1:20">
      <c r="A50" s="10">
        <v>1</v>
      </c>
      <c r="B50" s="11">
        <v>8</v>
      </c>
      <c r="C50" s="12">
        <v>2000</v>
      </c>
      <c r="D50" s="9">
        <v>36739</v>
      </c>
      <c r="E50" t="s">
        <v>16</v>
      </c>
      <c r="F50">
        <v>5</v>
      </c>
      <c r="G50" t="s">
        <v>17</v>
      </c>
      <c r="H50">
        <v>49</v>
      </c>
      <c r="I50" s="21">
        <v>17.5</v>
      </c>
      <c r="J50" s="22">
        <v>17.4</v>
      </c>
      <c r="K50" s="22">
        <v>16.7</v>
      </c>
      <c r="L50" s="17">
        <f t="shared" si="2"/>
        <v>17.2</v>
      </c>
      <c r="M50" s="24">
        <v>23.3</v>
      </c>
      <c r="N50" s="24" t="s">
        <v>18</v>
      </c>
      <c r="O50" s="24">
        <v>23.4</v>
      </c>
      <c r="P50" s="17">
        <f t="shared" si="0"/>
        <v>23.35</v>
      </c>
      <c r="Q50" s="30" t="s">
        <v>18</v>
      </c>
      <c r="R50" s="30" t="s">
        <v>18</v>
      </c>
      <c r="S50" s="30" t="s">
        <v>18</v>
      </c>
      <c r="T50" s="17" t="e">
        <f t="shared" si="1"/>
        <v>#DIV/0!</v>
      </c>
    </row>
    <row r="51" spans="1:20">
      <c r="A51" s="10">
        <v>9</v>
      </c>
      <c r="B51" s="11">
        <v>8</v>
      </c>
      <c r="C51" s="12">
        <v>2000</v>
      </c>
      <c r="D51" s="9">
        <v>36747</v>
      </c>
      <c r="E51" t="s">
        <v>16</v>
      </c>
      <c r="F51">
        <v>5</v>
      </c>
      <c r="G51" t="s">
        <v>17</v>
      </c>
      <c r="H51">
        <v>50</v>
      </c>
      <c r="I51" s="21">
        <v>16.4</v>
      </c>
      <c r="J51" s="22">
        <v>16.1</v>
      </c>
      <c r="K51" s="22">
        <v>15</v>
      </c>
      <c r="L51" s="17">
        <f t="shared" si="2"/>
        <v>15.8333333333333</v>
      </c>
      <c r="M51" s="24">
        <v>23</v>
      </c>
      <c r="N51" s="24" t="s">
        <v>18</v>
      </c>
      <c r="O51" s="24">
        <v>23.7</v>
      </c>
      <c r="P51" s="17">
        <f t="shared" si="0"/>
        <v>23.35</v>
      </c>
      <c r="Q51" s="30" t="s">
        <v>18</v>
      </c>
      <c r="R51" s="30" t="s">
        <v>18</v>
      </c>
      <c r="S51" s="30" t="s">
        <v>18</v>
      </c>
      <c r="T51" s="17" t="e">
        <f t="shared" si="1"/>
        <v>#DIV/0!</v>
      </c>
    </row>
    <row r="52" spans="1:20">
      <c r="A52" s="10">
        <v>21</v>
      </c>
      <c r="B52" s="11">
        <v>8</v>
      </c>
      <c r="C52" s="12">
        <v>2000</v>
      </c>
      <c r="D52" s="9">
        <v>36759</v>
      </c>
      <c r="E52" t="s">
        <v>16</v>
      </c>
      <c r="F52">
        <v>5</v>
      </c>
      <c r="G52" t="s">
        <v>17</v>
      </c>
      <c r="H52">
        <v>51</v>
      </c>
      <c r="I52" s="25">
        <v>15.7</v>
      </c>
      <c r="J52" s="22">
        <v>15.2</v>
      </c>
      <c r="K52" s="25">
        <v>8.2</v>
      </c>
      <c r="L52" s="17">
        <f t="shared" si="2"/>
        <v>13.0333333333333</v>
      </c>
      <c r="M52" s="16">
        <v>22.9675874644241</v>
      </c>
      <c r="N52" s="22" t="s">
        <v>18</v>
      </c>
      <c r="O52" s="16">
        <v>25.1815729129928</v>
      </c>
      <c r="P52" s="17">
        <f t="shared" si="0"/>
        <v>24.0745801887084</v>
      </c>
      <c r="Q52" s="30" t="s">
        <v>18</v>
      </c>
      <c r="R52" s="30" t="s">
        <v>18</v>
      </c>
      <c r="S52" s="30" t="s">
        <v>18</v>
      </c>
      <c r="T52" s="17" t="e">
        <f t="shared" si="1"/>
        <v>#DIV/0!</v>
      </c>
    </row>
    <row r="53" spans="1:20">
      <c r="A53" s="10">
        <v>30</v>
      </c>
      <c r="B53" s="11">
        <v>8</v>
      </c>
      <c r="C53" s="12">
        <v>2000</v>
      </c>
      <c r="D53" s="9">
        <v>36768</v>
      </c>
      <c r="E53" t="s">
        <v>16</v>
      </c>
      <c r="F53">
        <v>5</v>
      </c>
      <c r="G53" t="s">
        <v>17</v>
      </c>
      <c r="H53">
        <v>52</v>
      </c>
      <c r="I53" s="25">
        <v>13.5</v>
      </c>
      <c r="J53" s="22">
        <v>13.5</v>
      </c>
      <c r="K53" s="25">
        <v>13.3</v>
      </c>
      <c r="L53" s="17">
        <f t="shared" si="2"/>
        <v>13.4333333333333</v>
      </c>
      <c r="M53" s="16">
        <v>24.1887898153465</v>
      </c>
      <c r="N53" s="22" t="s">
        <v>18</v>
      </c>
      <c r="O53" s="16">
        <v>24.5451426936929</v>
      </c>
      <c r="P53" s="17">
        <f t="shared" si="0"/>
        <v>24.3669662545197</v>
      </c>
      <c r="Q53" s="30" t="s">
        <v>18</v>
      </c>
      <c r="R53" s="30" t="s">
        <v>18</v>
      </c>
      <c r="S53" s="30" t="s">
        <v>18</v>
      </c>
      <c r="T53" s="17" t="e">
        <f t="shared" si="1"/>
        <v>#DIV/0!</v>
      </c>
    </row>
    <row r="54" spans="1:20">
      <c r="A54" s="10">
        <v>10</v>
      </c>
      <c r="B54" s="11">
        <v>9</v>
      </c>
      <c r="C54" s="12">
        <v>2000</v>
      </c>
      <c r="D54" s="9">
        <v>36779</v>
      </c>
      <c r="E54" t="s">
        <v>16</v>
      </c>
      <c r="F54">
        <v>5</v>
      </c>
      <c r="G54" t="s">
        <v>17</v>
      </c>
      <c r="H54">
        <v>53</v>
      </c>
      <c r="I54" s="21">
        <v>11.9</v>
      </c>
      <c r="J54" s="22" t="s">
        <v>18</v>
      </c>
      <c r="K54" s="22" t="s">
        <v>18</v>
      </c>
      <c r="L54" s="17">
        <f t="shared" si="2"/>
        <v>11.9</v>
      </c>
      <c r="M54" s="24">
        <v>25.9026441686702</v>
      </c>
      <c r="N54" s="24" t="s">
        <v>18</v>
      </c>
      <c r="O54" s="24">
        <v>26.792117663572</v>
      </c>
      <c r="P54" s="17">
        <f t="shared" si="0"/>
        <v>26.3473809161211</v>
      </c>
      <c r="Q54" s="30" t="s">
        <v>18</v>
      </c>
      <c r="R54" s="30" t="s">
        <v>18</v>
      </c>
      <c r="S54" s="30" t="s">
        <v>18</v>
      </c>
      <c r="T54" s="17" t="e">
        <f t="shared" si="1"/>
        <v>#DIV/0!</v>
      </c>
    </row>
    <row r="55" spans="1:20">
      <c r="A55" s="10">
        <v>20</v>
      </c>
      <c r="B55" s="11">
        <v>9</v>
      </c>
      <c r="C55" s="12">
        <v>2000</v>
      </c>
      <c r="D55" s="9">
        <v>36789</v>
      </c>
      <c r="E55" t="s">
        <v>16</v>
      </c>
      <c r="F55">
        <v>5</v>
      </c>
      <c r="G55" t="s">
        <v>17</v>
      </c>
      <c r="H55">
        <v>54</v>
      </c>
      <c r="I55" s="21">
        <v>9.5</v>
      </c>
      <c r="J55" s="22">
        <v>9.5</v>
      </c>
      <c r="K55" s="22">
        <v>9.5</v>
      </c>
      <c r="L55" s="17">
        <f t="shared" si="2"/>
        <v>9.5</v>
      </c>
      <c r="M55" s="24">
        <v>24.6279077765297</v>
      </c>
      <c r="N55" s="24" t="s">
        <v>18</v>
      </c>
      <c r="O55" s="24">
        <v>24.6564525142508</v>
      </c>
      <c r="P55" s="17">
        <f t="shared" si="0"/>
        <v>24.6421801453902</v>
      </c>
      <c r="Q55" s="30" t="s">
        <v>18</v>
      </c>
      <c r="R55" s="30" t="s">
        <v>18</v>
      </c>
      <c r="S55" s="30" t="s">
        <v>18</v>
      </c>
      <c r="T55" s="17" t="e">
        <f t="shared" si="1"/>
        <v>#DIV/0!</v>
      </c>
    </row>
    <row r="56" spans="1:20">
      <c r="A56" s="10">
        <v>1</v>
      </c>
      <c r="B56" s="11">
        <v>10</v>
      </c>
      <c r="C56" s="12">
        <v>2000</v>
      </c>
      <c r="D56" s="9">
        <v>36800</v>
      </c>
      <c r="E56" t="s">
        <v>16</v>
      </c>
      <c r="F56">
        <v>5</v>
      </c>
      <c r="G56" t="s">
        <v>17</v>
      </c>
      <c r="H56">
        <v>55</v>
      </c>
      <c r="I56" s="21">
        <v>8.4</v>
      </c>
      <c r="J56" s="22">
        <v>7.8</v>
      </c>
      <c r="K56" s="22">
        <v>4.7</v>
      </c>
      <c r="L56" s="17">
        <f t="shared" si="2"/>
        <v>6.96666666666667</v>
      </c>
      <c r="M56" s="24">
        <v>24.7082111703038</v>
      </c>
      <c r="N56" s="24" t="s">
        <v>18</v>
      </c>
      <c r="O56" s="24">
        <v>26.1554599343353</v>
      </c>
      <c r="P56" s="17">
        <f t="shared" si="0"/>
        <v>25.4318355523196</v>
      </c>
      <c r="Q56" s="30" t="s">
        <v>18</v>
      </c>
      <c r="R56" s="30" t="s">
        <v>18</v>
      </c>
      <c r="S56" s="30" t="s">
        <v>18</v>
      </c>
      <c r="T56" s="17" t="e">
        <f t="shared" si="1"/>
        <v>#DIV/0!</v>
      </c>
    </row>
    <row r="57" spans="1:20">
      <c r="A57" s="10">
        <v>10</v>
      </c>
      <c r="B57" s="11">
        <v>10</v>
      </c>
      <c r="C57" s="12">
        <v>2000</v>
      </c>
      <c r="D57" s="9">
        <v>36809</v>
      </c>
      <c r="E57" t="s">
        <v>16</v>
      </c>
      <c r="F57">
        <v>5</v>
      </c>
      <c r="G57" t="s">
        <v>17</v>
      </c>
      <c r="H57">
        <v>56</v>
      </c>
      <c r="I57" s="21">
        <v>7.6</v>
      </c>
      <c r="J57" s="22">
        <v>7.5</v>
      </c>
      <c r="K57" s="22">
        <v>6.2</v>
      </c>
      <c r="L57" s="17">
        <f t="shared" si="2"/>
        <v>7.1</v>
      </c>
      <c r="M57" s="24">
        <v>24.7604906086767</v>
      </c>
      <c r="N57" s="24" t="s">
        <v>18</v>
      </c>
      <c r="O57" s="24">
        <v>25.2428422426329</v>
      </c>
      <c r="P57" s="17">
        <f t="shared" si="0"/>
        <v>25.0016664256548</v>
      </c>
      <c r="Q57" s="30" t="s">
        <v>18</v>
      </c>
      <c r="R57" s="30" t="s">
        <v>18</v>
      </c>
      <c r="S57" s="30" t="s">
        <v>18</v>
      </c>
      <c r="T57" s="17" t="e">
        <f t="shared" si="1"/>
        <v>#DIV/0!</v>
      </c>
    </row>
    <row r="58" spans="1:20">
      <c r="A58" s="10">
        <v>19</v>
      </c>
      <c r="B58" s="11">
        <v>10</v>
      </c>
      <c r="C58" s="12">
        <v>2000</v>
      </c>
      <c r="D58" s="9">
        <v>36818</v>
      </c>
      <c r="E58" t="s">
        <v>16</v>
      </c>
      <c r="F58">
        <v>5</v>
      </c>
      <c r="G58" t="s">
        <v>17</v>
      </c>
      <c r="H58">
        <v>57</v>
      </c>
      <c r="I58" s="21">
        <v>5.6</v>
      </c>
      <c r="J58" s="22">
        <v>5.6</v>
      </c>
      <c r="K58" s="22">
        <v>5.3</v>
      </c>
      <c r="L58" s="17">
        <f t="shared" si="2"/>
        <v>5.5</v>
      </c>
      <c r="M58" s="24">
        <v>26.094515715491</v>
      </c>
      <c r="N58" s="24" t="s">
        <v>18</v>
      </c>
      <c r="O58" s="24">
        <v>26.1098634603983</v>
      </c>
      <c r="P58" s="17">
        <f t="shared" si="0"/>
        <v>26.1021895879447</v>
      </c>
      <c r="Q58" s="30" t="s">
        <v>18</v>
      </c>
      <c r="R58" s="30" t="s">
        <v>18</v>
      </c>
      <c r="S58" s="30" t="s">
        <v>18</v>
      </c>
      <c r="T58" s="17" t="e">
        <f t="shared" si="1"/>
        <v>#DIV/0!</v>
      </c>
    </row>
    <row r="59" spans="1:20">
      <c r="A59" s="10">
        <v>30</v>
      </c>
      <c r="B59" s="11">
        <v>10</v>
      </c>
      <c r="C59" s="12">
        <v>2000</v>
      </c>
      <c r="D59" s="9">
        <v>36829</v>
      </c>
      <c r="E59" t="s">
        <v>16</v>
      </c>
      <c r="F59">
        <v>5</v>
      </c>
      <c r="G59" t="s">
        <v>17</v>
      </c>
      <c r="H59">
        <v>58</v>
      </c>
      <c r="I59" s="19">
        <v>4.4</v>
      </c>
      <c r="J59" s="19">
        <v>4.4</v>
      </c>
      <c r="K59" s="19">
        <v>4.4</v>
      </c>
      <c r="L59" s="17">
        <f t="shared" si="2"/>
        <v>4.4</v>
      </c>
      <c r="M59" s="16">
        <v>25.8991141032206</v>
      </c>
      <c r="N59" s="16" t="s">
        <v>18</v>
      </c>
      <c r="O59" s="16">
        <v>25.7921456390815</v>
      </c>
      <c r="P59" s="17">
        <f t="shared" si="0"/>
        <v>25.8456298711511</v>
      </c>
      <c r="Q59" s="30" t="s">
        <v>18</v>
      </c>
      <c r="R59" s="30" t="s">
        <v>18</v>
      </c>
      <c r="S59" s="30" t="s">
        <v>18</v>
      </c>
      <c r="T59" s="17" t="e">
        <f t="shared" si="1"/>
        <v>#DIV/0!</v>
      </c>
    </row>
    <row r="60" spans="1:20">
      <c r="A60" s="10">
        <v>13</v>
      </c>
      <c r="B60" s="11">
        <v>11</v>
      </c>
      <c r="C60" s="12">
        <v>2000</v>
      </c>
      <c r="D60" s="9">
        <v>36843</v>
      </c>
      <c r="E60" t="s">
        <v>16</v>
      </c>
      <c r="F60">
        <v>5</v>
      </c>
      <c r="G60" t="s">
        <v>17</v>
      </c>
      <c r="H60">
        <v>59</v>
      </c>
      <c r="I60" s="19">
        <v>3</v>
      </c>
      <c r="J60" s="19">
        <v>3</v>
      </c>
      <c r="K60" s="19">
        <v>3.1</v>
      </c>
      <c r="L60" s="17">
        <f t="shared" si="2"/>
        <v>3.03333333333333</v>
      </c>
      <c r="M60" s="16">
        <v>25.8994479235367</v>
      </c>
      <c r="N60" s="16" t="s">
        <v>18</v>
      </c>
      <c r="O60" s="16">
        <v>25.827263462025</v>
      </c>
      <c r="P60" s="17">
        <f t="shared" si="0"/>
        <v>25.8633556927808</v>
      </c>
      <c r="Q60" s="30" t="s">
        <v>18</v>
      </c>
      <c r="R60" s="30" t="s">
        <v>18</v>
      </c>
      <c r="S60" s="30" t="s">
        <v>18</v>
      </c>
      <c r="T60" s="17" t="e">
        <f t="shared" si="1"/>
        <v>#DIV/0!</v>
      </c>
    </row>
    <row r="61" spans="1:20">
      <c r="A61" s="12">
        <v>9</v>
      </c>
      <c r="B61" s="13" t="s">
        <v>19</v>
      </c>
      <c r="C61" s="12">
        <v>2000</v>
      </c>
      <c r="D61" s="14">
        <v>36869</v>
      </c>
      <c r="E61" t="s">
        <v>16</v>
      </c>
      <c r="F61">
        <v>5</v>
      </c>
      <c r="G61" t="s">
        <v>17</v>
      </c>
      <c r="H61">
        <v>60</v>
      </c>
      <c r="I61" s="28">
        <v>1</v>
      </c>
      <c r="J61" s="28">
        <v>1.1</v>
      </c>
      <c r="K61" s="28">
        <v>1.2</v>
      </c>
      <c r="L61" s="17">
        <f t="shared" si="2"/>
        <v>1.1</v>
      </c>
      <c r="M61" s="29" t="s">
        <v>18</v>
      </c>
      <c r="N61" s="29" t="s">
        <v>18</v>
      </c>
      <c r="O61" s="29" t="s">
        <v>18</v>
      </c>
      <c r="P61" s="17" t="e">
        <f t="shared" si="0"/>
        <v>#DIV/0!</v>
      </c>
      <c r="Q61" s="30" t="s">
        <v>18</v>
      </c>
      <c r="R61" s="30" t="s">
        <v>18</v>
      </c>
      <c r="S61" s="30" t="s">
        <v>18</v>
      </c>
      <c r="T61" s="17" t="e">
        <f t="shared" si="1"/>
        <v>#DIV/0!</v>
      </c>
    </row>
    <row r="62" spans="1:20">
      <c r="A62" s="10">
        <v>2</v>
      </c>
      <c r="B62" s="11">
        <v>4</v>
      </c>
      <c r="C62" s="12">
        <v>2001</v>
      </c>
      <c r="D62" s="9">
        <v>36983</v>
      </c>
      <c r="E62" t="s">
        <v>16</v>
      </c>
      <c r="F62">
        <v>5</v>
      </c>
      <c r="G62" t="s">
        <v>17</v>
      </c>
      <c r="H62">
        <v>61</v>
      </c>
      <c r="I62" s="19">
        <v>-0.8</v>
      </c>
      <c r="J62" s="19" t="s">
        <v>18</v>
      </c>
      <c r="K62" s="19" t="s">
        <v>18</v>
      </c>
      <c r="L62" s="17">
        <f t="shared" si="2"/>
        <v>-0.8</v>
      </c>
      <c r="M62" s="16">
        <v>10.6</v>
      </c>
      <c r="N62" s="16">
        <v>26.2</v>
      </c>
      <c r="O62" s="16">
        <v>27.6</v>
      </c>
      <c r="P62" s="17">
        <f t="shared" si="0"/>
        <v>21.4666666666667</v>
      </c>
      <c r="Q62" s="30" t="s">
        <v>18</v>
      </c>
      <c r="R62" s="30" t="s">
        <v>18</v>
      </c>
      <c r="S62" s="30" t="s">
        <v>18</v>
      </c>
      <c r="T62" s="17" t="e">
        <f t="shared" si="1"/>
        <v>#DIV/0!</v>
      </c>
    </row>
    <row r="63" spans="1:20">
      <c r="A63" s="10">
        <v>22</v>
      </c>
      <c r="B63" s="11">
        <v>5</v>
      </c>
      <c r="C63" s="12">
        <v>2001</v>
      </c>
      <c r="D63" s="9">
        <v>37033</v>
      </c>
      <c r="E63" t="s">
        <v>16</v>
      </c>
      <c r="F63">
        <v>5</v>
      </c>
      <c r="G63" t="s">
        <v>17</v>
      </c>
      <c r="H63">
        <v>62</v>
      </c>
      <c r="I63" s="21">
        <v>2.5</v>
      </c>
      <c r="J63" s="22">
        <v>2.1</v>
      </c>
      <c r="K63" s="22">
        <v>0.3</v>
      </c>
      <c r="L63" s="17">
        <f t="shared" si="2"/>
        <v>1.63333333333333</v>
      </c>
      <c r="M63" s="24">
        <v>22.6</v>
      </c>
      <c r="N63" s="24" t="s">
        <v>18</v>
      </c>
      <c r="O63" s="24">
        <v>25.8</v>
      </c>
      <c r="P63" s="17">
        <f t="shared" si="0"/>
        <v>24.2</v>
      </c>
      <c r="Q63" s="30" t="s">
        <v>18</v>
      </c>
      <c r="R63" s="30" t="s">
        <v>18</v>
      </c>
      <c r="S63" s="30" t="s">
        <v>18</v>
      </c>
      <c r="T63" s="17" t="e">
        <f t="shared" si="1"/>
        <v>#DIV/0!</v>
      </c>
    </row>
    <row r="64" spans="1:20">
      <c r="A64" s="12">
        <v>2</v>
      </c>
      <c r="B64" s="11">
        <v>6</v>
      </c>
      <c r="C64" s="12">
        <v>2001</v>
      </c>
      <c r="D64" s="9">
        <v>37044</v>
      </c>
      <c r="E64" t="s">
        <v>16</v>
      </c>
      <c r="F64">
        <v>5</v>
      </c>
      <c r="G64" t="s">
        <v>17</v>
      </c>
      <c r="H64">
        <v>63</v>
      </c>
      <c r="I64" s="21" t="s">
        <v>18</v>
      </c>
      <c r="J64" s="22" t="s">
        <v>18</v>
      </c>
      <c r="K64" s="22" t="s">
        <v>18</v>
      </c>
      <c r="L64" s="17" t="e">
        <f t="shared" si="2"/>
        <v>#DIV/0!</v>
      </c>
      <c r="M64" s="24" t="s">
        <v>18</v>
      </c>
      <c r="N64" s="24" t="s">
        <v>18</v>
      </c>
      <c r="O64" s="24" t="s">
        <v>18</v>
      </c>
      <c r="P64" s="17" t="e">
        <f t="shared" si="0"/>
        <v>#DIV/0!</v>
      </c>
      <c r="Q64" s="30" t="s">
        <v>18</v>
      </c>
      <c r="R64" s="30" t="s">
        <v>18</v>
      </c>
      <c r="S64" s="30" t="s">
        <v>18</v>
      </c>
      <c r="T64" s="17" t="e">
        <f t="shared" si="1"/>
        <v>#DIV/0!</v>
      </c>
    </row>
    <row r="65" spans="1:20">
      <c r="A65" s="10">
        <v>11</v>
      </c>
      <c r="B65" s="11">
        <v>6</v>
      </c>
      <c r="C65" s="12">
        <v>2001</v>
      </c>
      <c r="D65" s="9">
        <v>37053</v>
      </c>
      <c r="E65" t="s">
        <v>16</v>
      </c>
      <c r="F65">
        <v>5</v>
      </c>
      <c r="G65" t="s">
        <v>17</v>
      </c>
      <c r="H65">
        <v>64</v>
      </c>
      <c r="I65" s="27">
        <v>9</v>
      </c>
      <c r="J65" s="24">
        <v>6.5</v>
      </c>
      <c r="K65" s="23">
        <v>2</v>
      </c>
      <c r="L65" s="17">
        <f t="shared" si="2"/>
        <v>5.83333333333333</v>
      </c>
      <c r="M65" s="24">
        <v>21.836390441129</v>
      </c>
      <c r="N65" s="24" t="s">
        <v>18</v>
      </c>
      <c r="O65" s="24">
        <v>24.4184236841744</v>
      </c>
      <c r="P65" s="17">
        <f t="shared" si="0"/>
        <v>23.1274070626517</v>
      </c>
      <c r="Q65" s="30" t="s">
        <v>18</v>
      </c>
      <c r="R65" s="30" t="s">
        <v>18</v>
      </c>
      <c r="S65" s="30" t="s">
        <v>18</v>
      </c>
      <c r="T65" s="17" t="e">
        <f t="shared" si="1"/>
        <v>#DIV/0!</v>
      </c>
    </row>
    <row r="66" spans="1:20">
      <c r="A66" s="10">
        <v>21</v>
      </c>
      <c r="B66" s="11">
        <v>6</v>
      </c>
      <c r="C66" s="12">
        <v>2001</v>
      </c>
      <c r="D66" s="9">
        <v>37063</v>
      </c>
      <c r="E66" t="s">
        <v>16</v>
      </c>
      <c r="F66">
        <v>5</v>
      </c>
      <c r="G66" t="s">
        <v>17</v>
      </c>
      <c r="H66">
        <v>65</v>
      </c>
      <c r="I66" s="27">
        <v>13</v>
      </c>
      <c r="J66" s="24">
        <v>9.8</v>
      </c>
      <c r="K66" s="23">
        <v>7</v>
      </c>
      <c r="L66" s="17">
        <f t="shared" si="2"/>
        <v>9.93333333333333</v>
      </c>
      <c r="M66" s="24">
        <v>19.7514048805949</v>
      </c>
      <c r="N66" s="24" t="s">
        <v>18</v>
      </c>
      <c r="O66" s="24">
        <v>24.1110873622078</v>
      </c>
      <c r="P66" s="17">
        <f t="shared" ref="P66:P129" si="3">AVERAGE(M66:O66)</f>
        <v>21.9312461214014</v>
      </c>
      <c r="Q66" s="30" t="s">
        <v>18</v>
      </c>
      <c r="R66" s="30" t="s">
        <v>18</v>
      </c>
      <c r="S66" s="30" t="s">
        <v>18</v>
      </c>
      <c r="T66" s="17" t="e">
        <f t="shared" ref="T66:T129" si="4">AVERAGE(Q66:S66)</f>
        <v>#DIV/0!</v>
      </c>
    </row>
    <row r="67" spans="1:20">
      <c r="A67" s="10">
        <v>30</v>
      </c>
      <c r="B67" s="11">
        <v>6</v>
      </c>
      <c r="C67" s="12">
        <v>2001</v>
      </c>
      <c r="D67" s="9">
        <v>37072</v>
      </c>
      <c r="E67" t="s">
        <v>16</v>
      </c>
      <c r="F67">
        <v>5</v>
      </c>
      <c r="G67" t="s">
        <v>17</v>
      </c>
      <c r="H67">
        <v>66</v>
      </c>
      <c r="I67" s="27">
        <v>12.5</v>
      </c>
      <c r="J67" s="24">
        <v>10.9</v>
      </c>
      <c r="K67" s="23">
        <v>7</v>
      </c>
      <c r="L67" s="17">
        <f t="shared" ref="L67:L130" si="5">AVERAGE(I67:K67)</f>
        <v>10.1333333333333</v>
      </c>
      <c r="M67" s="24">
        <v>20.770993129111</v>
      </c>
      <c r="N67" s="24" t="s">
        <v>18</v>
      </c>
      <c r="O67" s="24">
        <v>23.8493440879039</v>
      </c>
      <c r="P67" s="17">
        <f t="shared" si="3"/>
        <v>22.3101686085075</v>
      </c>
      <c r="Q67" s="30" t="s">
        <v>18</v>
      </c>
      <c r="R67" s="30" t="s">
        <v>18</v>
      </c>
      <c r="S67" s="30" t="s">
        <v>18</v>
      </c>
      <c r="T67" s="17" t="e">
        <f t="shared" si="4"/>
        <v>#DIV/0!</v>
      </c>
    </row>
    <row r="68" spans="1:20">
      <c r="A68" s="10">
        <v>10</v>
      </c>
      <c r="B68" s="11">
        <v>7</v>
      </c>
      <c r="C68" s="12">
        <v>2001</v>
      </c>
      <c r="D68" s="9">
        <v>37082</v>
      </c>
      <c r="E68" t="s">
        <v>16</v>
      </c>
      <c r="F68">
        <v>5</v>
      </c>
      <c r="G68" t="s">
        <v>17</v>
      </c>
      <c r="H68">
        <v>67</v>
      </c>
      <c r="I68" s="27">
        <v>13.5</v>
      </c>
      <c r="J68" s="23">
        <v>11.5</v>
      </c>
      <c r="K68" s="23">
        <v>9</v>
      </c>
      <c r="L68" s="17">
        <f t="shared" si="5"/>
        <v>11.3333333333333</v>
      </c>
      <c r="M68" s="24">
        <v>23.5635954259432</v>
      </c>
      <c r="N68" s="24" t="s">
        <v>18</v>
      </c>
      <c r="O68" s="24">
        <v>24.0650232009561</v>
      </c>
      <c r="P68" s="17">
        <f t="shared" si="3"/>
        <v>23.8143093134496</v>
      </c>
      <c r="Q68" s="30" t="s">
        <v>18</v>
      </c>
      <c r="R68" s="30" t="s">
        <v>18</v>
      </c>
      <c r="S68" s="30" t="s">
        <v>18</v>
      </c>
      <c r="T68" s="17" t="e">
        <f t="shared" si="4"/>
        <v>#DIV/0!</v>
      </c>
    </row>
    <row r="69" spans="1:20">
      <c r="A69" s="10">
        <v>23</v>
      </c>
      <c r="B69" s="11">
        <v>7</v>
      </c>
      <c r="C69" s="12">
        <v>2001</v>
      </c>
      <c r="D69" s="9">
        <v>37095</v>
      </c>
      <c r="E69" t="s">
        <v>16</v>
      </c>
      <c r="F69">
        <v>5</v>
      </c>
      <c r="G69" t="s">
        <v>17</v>
      </c>
      <c r="H69">
        <v>68</v>
      </c>
      <c r="I69" s="21">
        <v>14.91</v>
      </c>
      <c r="J69" s="33">
        <v>14.85</v>
      </c>
      <c r="K69" s="22">
        <v>14.04</v>
      </c>
      <c r="L69" s="17">
        <f t="shared" si="5"/>
        <v>14.6</v>
      </c>
      <c r="M69" s="34">
        <v>23.84</v>
      </c>
      <c r="N69" s="33">
        <v>23.89</v>
      </c>
      <c r="O69" s="34">
        <v>24</v>
      </c>
      <c r="P69" s="17">
        <f t="shared" si="3"/>
        <v>23.91</v>
      </c>
      <c r="Q69" s="30" t="s">
        <v>18</v>
      </c>
      <c r="R69" s="30" t="s">
        <v>18</v>
      </c>
      <c r="S69" s="30" t="s">
        <v>18</v>
      </c>
      <c r="T69" s="17" t="e">
        <f t="shared" si="4"/>
        <v>#DIV/0!</v>
      </c>
    </row>
    <row r="70" spans="1:20">
      <c r="A70" s="10">
        <v>30</v>
      </c>
      <c r="B70" s="11">
        <v>7</v>
      </c>
      <c r="C70" s="12">
        <v>2001</v>
      </c>
      <c r="D70" s="9">
        <v>37102</v>
      </c>
      <c r="E70" t="s">
        <v>16</v>
      </c>
      <c r="F70">
        <v>5</v>
      </c>
      <c r="G70" t="s">
        <v>17</v>
      </c>
      <c r="H70">
        <v>69</v>
      </c>
      <c r="I70" s="27">
        <v>13.5</v>
      </c>
      <c r="J70" s="23">
        <v>12.7</v>
      </c>
      <c r="K70" s="23">
        <v>8</v>
      </c>
      <c r="L70" s="17">
        <f t="shared" si="5"/>
        <v>11.4</v>
      </c>
      <c r="M70" s="24">
        <v>24</v>
      </c>
      <c r="N70" s="24" t="s">
        <v>18</v>
      </c>
      <c r="O70" s="24">
        <v>24.8</v>
      </c>
      <c r="P70" s="17">
        <f t="shared" si="3"/>
        <v>24.4</v>
      </c>
      <c r="Q70" s="30" t="s">
        <v>18</v>
      </c>
      <c r="R70" s="30" t="s">
        <v>18</v>
      </c>
      <c r="S70" s="30" t="s">
        <v>18</v>
      </c>
      <c r="T70" s="17" t="e">
        <f t="shared" si="4"/>
        <v>#DIV/0!</v>
      </c>
    </row>
    <row r="71" spans="1:20">
      <c r="A71" s="10">
        <v>9</v>
      </c>
      <c r="B71" s="11">
        <v>8</v>
      </c>
      <c r="C71" s="12">
        <v>2001</v>
      </c>
      <c r="D71" s="9">
        <v>37112</v>
      </c>
      <c r="E71" t="s">
        <v>16</v>
      </c>
      <c r="F71">
        <v>5</v>
      </c>
      <c r="G71" t="s">
        <v>17</v>
      </c>
      <c r="H71">
        <v>70</v>
      </c>
      <c r="I71" s="27">
        <v>11.5</v>
      </c>
      <c r="J71" s="23">
        <v>10</v>
      </c>
      <c r="K71" s="23">
        <v>4.2</v>
      </c>
      <c r="L71" s="17">
        <f t="shared" si="5"/>
        <v>8.56666666666667</v>
      </c>
      <c r="M71" s="24">
        <v>24.3851526548283</v>
      </c>
      <c r="N71" s="24" t="s">
        <v>18</v>
      </c>
      <c r="O71" s="24">
        <v>25.0414969032937</v>
      </c>
      <c r="P71" s="17">
        <f t="shared" si="3"/>
        <v>24.713324779061</v>
      </c>
      <c r="Q71" s="30" t="s">
        <v>18</v>
      </c>
      <c r="R71" s="30" t="s">
        <v>18</v>
      </c>
      <c r="S71" s="30" t="s">
        <v>18</v>
      </c>
      <c r="T71" s="17" t="e">
        <f t="shared" si="4"/>
        <v>#DIV/0!</v>
      </c>
    </row>
    <row r="72" spans="1:20">
      <c r="A72" s="10">
        <v>21</v>
      </c>
      <c r="B72" s="11">
        <v>8</v>
      </c>
      <c r="C72" s="12">
        <v>2001</v>
      </c>
      <c r="D72" s="9">
        <v>37124</v>
      </c>
      <c r="E72" t="s">
        <v>16</v>
      </c>
      <c r="F72">
        <v>5</v>
      </c>
      <c r="G72" t="s">
        <v>17</v>
      </c>
      <c r="H72">
        <v>71</v>
      </c>
      <c r="I72" s="27">
        <v>10</v>
      </c>
      <c r="J72" s="23">
        <v>10</v>
      </c>
      <c r="K72" s="23">
        <v>9.9</v>
      </c>
      <c r="L72" s="17">
        <f t="shared" si="5"/>
        <v>9.96666666666667</v>
      </c>
      <c r="M72" s="24">
        <v>24.9052490942147</v>
      </c>
      <c r="N72" s="24" t="s">
        <v>18</v>
      </c>
      <c r="O72" s="24">
        <v>24.825146403592</v>
      </c>
      <c r="P72" s="17">
        <f t="shared" si="3"/>
        <v>24.8651977489033</v>
      </c>
      <c r="Q72" s="30" t="s">
        <v>18</v>
      </c>
      <c r="R72" s="30" t="s">
        <v>18</v>
      </c>
      <c r="S72" s="30" t="s">
        <v>18</v>
      </c>
      <c r="T72" s="17" t="e">
        <f t="shared" si="4"/>
        <v>#DIV/0!</v>
      </c>
    </row>
    <row r="73" spans="1:20">
      <c r="A73" s="10">
        <v>30</v>
      </c>
      <c r="B73" s="11">
        <v>8</v>
      </c>
      <c r="C73" s="12">
        <v>2001</v>
      </c>
      <c r="D73" s="14">
        <v>37133</v>
      </c>
      <c r="E73" t="s">
        <v>16</v>
      </c>
      <c r="F73">
        <v>5</v>
      </c>
      <c r="G73" t="s">
        <v>17</v>
      </c>
      <c r="H73">
        <v>72</v>
      </c>
      <c r="I73" s="27">
        <v>8.5</v>
      </c>
      <c r="J73" s="23">
        <v>8</v>
      </c>
      <c r="K73" s="23">
        <v>3.2</v>
      </c>
      <c r="L73" s="17">
        <f t="shared" si="5"/>
        <v>6.56666666666667</v>
      </c>
      <c r="M73" s="24">
        <v>25.2883795899718</v>
      </c>
      <c r="N73" s="24" t="s">
        <v>18</v>
      </c>
      <c r="O73" s="24">
        <v>25.9329469203818</v>
      </c>
      <c r="P73" s="17">
        <f t="shared" si="3"/>
        <v>25.6106632551768</v>
      </c>
      <c r="Q73" s="30" t="s">
        <v>18</v>
      </c>
      <c r="R73" s="30" t="s">
        <v>18</v>
      </c>
      <c r="S73" s="30" t="s">
        <v>18</v>
      </c>
      <c r="T73" s="17" t="e">
        <f t="shared" si="4"/>
        <v>#DIV/0!</v>
      </c>
    </row>
    <row r="74" spans="1:20">
      <c r="A74" s="10">
        <v>10</v>
      </c>
      <c r="B74" s="11">
        <v>9</v>
      </c>
      <c r="C74" s="5">
        <v>2001</v>
      </c>
      <c r="D74" s="14">
        <v>37144</v>
      </c>
      <c r="E74" t="s">
        <v>16</v>
      </c>
      <c r="F74">
        <v>5</v>
      </c>
      <c r="G74" t="s">
        <v>17</v>
      </c>
      <c r="H74">
        <v>73</v>
      </c>
      <c r="I74" s="27">
        <v>5.5</v>
      </c>
      <c r="J74" s="23">
        <v>4</v>
      </c>
      <c r="K74" s="23">
        <v>1.6</v>
      </c>
      <c r="L74" s="17">
        <f t="shared" si="5"/>
        <v>3.7</v>
      </c>
      <c r="M74" s="24">
        <v>25.9477679600671</v>
      </c>
      <c r="N74" s="24" t="s">
        <v>18</v>
      </c>
      <c r="O74" s="24">
        <v>26.6501083008098</v>
      </c>
      <c r="P74" s="17">
        <f t="shared" si="3"/>
        <v>26.2989381304385</v>
      </c>
      <c r="Q74" s="30" t="s">
        <v>18</v>
      </c>
      <c r="R74" s="30" t="s">
        <v>18</v>
      </c>
      <c r="S74" s="30" t="s">
        <v>18</v>
      </c>
      <c r="T74" s="17" t="e">
        <f t="shared" si="4"/>
        <v>#DIV/0!</v>
      </c>
    </row>
    <row r="75" spans="1:20">
      <c r="A75" s="10">
        <v>20</v>
      </c>
      <c r="B75" s="11">
        <v>9</v>
      </c>
      <c r="C75" s="5">
        <v>2001</v>
      </c>
      <c r="D75" s="14">
        <v>37154</v>
      </c>
      <c r="E75" t="s">
        <v>16</v>
      </c>
      <c r="F75">
        <v>5</v>
      </c>
      <c r="G75" t="s">
        <v>17</v>
      </c>
      <c r="H75">
        <v>74</v>
      </c>
      <c r="I75" s="27">
        <v>9.5</v>
      </c>
      <c r="J75" s="23">
        <v>9.1</v>
      </c>
      <c r="K75" s="23">
        <v>8.7</v>
      </c>
      <c r="L75" s="17">
        <f t="shared" si="5"/>
        <v>9.1</v>
      </c>
      <c r="M75" s="24">
        <v>26.6528610158788</v>
      </c>
      <c r="N75" s="24" t="s">
        <v>18</v>
      </c>
      <c r="O75" s="24">
        <v>26.4112384304155</v>
      </c>
      <c r="P75" s="17">
        <f t="shared" si="3"/>
        <v>26.5320497231471</v>
      </c>
      <c r="Q75" s="30" t="s">
        <v>18</v>
      </c>
      <c r="R75" s="30" t="s">
        <v>18</v>
      </c>
      <c r="S75" s="30" t="s">
        <v>18</v>
      </c>
      <c r="T75" s="17" t="e">
        <f t="shared" si="4"/>
        <v>#DIV/0!</v>
      </c>
    </row>
    <row r="76" spans="1:20">
      <c r="A76" s="10">
        <v>2</v>
      </c>
      <c r="B76" s="11">
        <v>10</v>
      </c>
      <c r="C76" s="5">
        <v>2001</v>
      </c>
      <c r="D76" s="14">
        <v>37166</v>
      </c>
      <c r="E76" t="s">
        <v>16</v>
      </c>
      <c r="F76">
        <v>5</v>
      </c>
      <c r="G76" t="s">
        <v>17</v>
      </c>
      <c r="H76">
        <v>75</v>
      </c>
      <c r="I76" s="27">
        <v>7</v>
      </c>
      <c r="J76" s="23">
        <v>7</v>
      </c>
      <c r="K76" s="23">
        <v>7.1</v>
      </c>
      <c r="L76" s="17">
        <f t="shared" si="5"/>
        <v>7.03333333333333</v>
      </c>
      <c r="M76" s="24">
        <v>26.0472536813721</v>
      </c>
      <c r="N76" s="24" t="s">
        <v>18</v>
      </c>
      <c r="O76" s="24">
        <v>26.0173991001119</v>
      </c>
      <c r="P76" s="17">
        <f t="shared" si="3"/>
        <v>26.032326390742</v>
      </c>
      <c r="Q76" s="30" t="s">
        <v>18</v>
      </c>
      <c r="R76" s="30" t="s">
        <v>18</v>
      </c>
      <c r="S76" s="30" t="s">
        <v>18</v>
      </c>
      <c r="T76" s="17" t="e">
        <f t="shared" si="4"/>
        <v>#DIV/0!</v>
      </c>
    </row>
    <row r="77" spans="1:20">
      <c r="A77" s="12">
        <v>11</v>
      </c>
      <c r="B77" s="11">
        <v>10</v>
      </c>
      <c r="C77" s="12">
        <v>2001</v>
      </c>
      <c r="D77" s="9">
        <v>37175</v>
      </c>
      <c r="E77" t="s">
        <v>16</v>
      </c>
      <c r="F77">
        <v>5</v>
      </c>
      <c r="G77" t="s">
        <v>17</v>
      </c>
      <c r="H77">
        <v>76</v>
      </c>
      <c r="I77" s="27">
        <v>5</v>
      </c>
      <c r="J77" s="23">
        <v>5</v>
      </c>
      <c r="K77" s="23">
        <v>4</v>
      </c>
      <c r="L77" s="17">
        <f t="shared" si="5"/>
        <v>4.66666666666667</v>
      </c>
      <c r="M77" s="16">
        <v>26.0051589866091</v>
      </c>
      <c r="N77" s="22" t="s">
        <v>18</v>
      </c>
      <c r="O77" s="16">
        <v>26.9927295243708</v>
      </c>
      <c r="P77" s="17">
        <f t="shared" si="3"/>
        <v>26.49894425549</v>
      </c>
      <c r="Q77" s="30" t="s">
        <v>18</v>
      </c>
      <c r="R77" s="30" t="s">
        <v>18</v>
      </c>
      <c r="S77" s="30" t="s">
        <v>18</v>
      </c>
      <c r="T77" s="17" t="e">
        <f t="shared" si="4"/>
        <v>#DIV/0!</v>
      </c>
    </row>
    <row r="78" spans="1:20">
      <c r="A78" s="12">
        <v>20</v>
      </c>
      <c r="B78" s="11">
        <v>10</v>
      </c>
      <c r="C78" s="12">
        <v>2001</v>
      </c>
      <c r="D78" s="9">
        <v>37184</v>
      </c>
      <c r="E78" t="s">
        <v>16</v>
      </c>
      <c r="F78">
        <v>5</v>
      </c>
      <c r="G78" t="s">
        <v>17</v>
      </c>
      <c r="H78">
        <v>77</v>
      </c>
      <c r="I78" s="27">
        <v>4</v>
      </c>
      <c r="J78" s="23">
        <v>4</v>
      </c>
      <c r="K78" s="23">
        <v>4.1</v>
      </c>
      <c r="L78" s="17">
        <f t="shared" si="5"/>
        <v>4.03333333333333</v>
      </c>
      <c r="M78" s="16">
        <v>26.3387055826095</v>
      </c>
      <c r="N78" s="22" t="s">
        <v>18</v>
      </c>
      <c r="O78" s="16">
        <v>26.3607035080819</v>
      </c>
      <c r="P78" s="17">
        <f t="shared" si="3"/>
        <v>26.3497045453457</v>
      </c>
      <c r="Q78" s="30" t="s">
        <v>18</v>
      </c>
      <c r="R78" s="30" t="s">
        <v>18</v>
      </c>
      <c r="S78" s="30" t="s">
        <v>18</v>
      </c>
      <c r="T78" s="17" t="e">
        <f t="shared" si="4"/>
        <v>#DIV/0!</v>
      </c>
    </row>
    <row r="79" spans="1:20">
      <c r="A79" s="12">
        <v>30</v>
      </c>
      <c r="B79" s="11">
        <v>10</v>
      </c>
      <c r="C79" s="12">
        <v>2001</v>
      </c>
      <c r="D79" s="9">
        <v>37194</v>
      </c>
      <c r="E79" t="s">
        <v>16</v>
      </c>
      <c r="F79">
        <v>5</v>
      </c>
      <c r="G79" t="s">
        <v>17</v>
      </c>
      <c r="H79">
        <v>78</v>
      </c>
      <c r="I79" s="27">
        <v>3</v>
      </c>
      <c r="J79" s="23">
        <v>3</v>
      </c>
      <c r="K79" s="23">
        <v>3</v>
      </c>
      <c r="L79" s="17">
        <f t="shared" si="5"/>
        <v>3</v>
      </c>
      <c r="M79" s="16">
        <v>26.3306499309322</v>
      </c>
      <c r="N79" s="22" t="s">
        <v>18</v>
      </c>
      <c r="O79" s="16">
        <v>26.3768135042448</v>
      </c>
      <c r="P79" s="17">
        <f t="shared" si="3"/>
        <v>26.3537317175885</v>
      </c>
      <c r="Q79" s="30" t="s">
        <v>18</v>
      </c>
      <c r="R79" s="30" t="s">
        <v>18</v>
      </c>
      <c r="S79" s="30" t="s">
        <v>18</v>
      </c>
      <c r="T79" s="17" t="e">
        <f t="shared" si="4"/>
        <v>#DIV/0!</v>
      </c>
    </row>
    <row r="80" spans="1:20">
      <c r="A80" s="12">
        <v>15</v>
      </c>
      <c r="B80" s="11">
        <v>11</v>
      </c>
      <c r="C80" s="12">
        <v>2001</v>
      </c>
      <c r="D80" s="9">
        <v>37210</v>
      </c>
      <c r="E80" t="s">
        <v>16</v>
      </c>
      <c r="F80">
        <v>5</v>
      </c>
      <c r="G80" t="s">
        <v>17</v>
      </c>
      <c r="H80">
        <v>79</v>
      </c>
      <c r="I80" s="27">
        <v>0.5</v>
      </c>
      <c r="J80" s="23">
        <v>0.5</v>
      </c>
      <c r="K80" s="23">
        <v>0.5</v>
      </c>
      <c r="L80" s="17">
        <f t="shared" si="5"/>
        <v>0.5</v>
      </c>
      <c r="M80" s="16">
        <v>27.2122348077443</v>
      </c>
      <c r="N80" s="22" t="s">
        <v>18</v>
      </c>
      <c r="O80" s="16">
        <v>27.2136561336319</v>
      </c>
      <c r="P80" s="17">
        <f t="shared" si="3"/>
        <v>27.2129454706881</v>
      </c>
      <c r="Q80" s="30" t="s">
        <v>18</v>
      </c>
      <c r="R80" s="30" t="s">
        <v>18</v>
      </c>
      <c r="S80" s="30" t="s">
        <v>18</v>
      </c>
      <c r="T80" s="17" t="e">
        <f t="shared" si="4"/>
        <v>#DIV/0!</v>
      </c>
    </row>
    <row r="81" spans="1:20">
      <c r="A81" s="12">
        <v>1</v>
      </c>
      <c r="B81" s="11">
        <v>12</v>
      </c>
      <c r="C81" s="12">
        <v>2001</v>
      </c>
      <c r="D81" s="9">
        <v>37226</v>
      </c>
      <c r="E81" t="s">
        <v>16</v>
      </c>
      <c r="F81">
        <v>5</v>
      </c>
      <c r="G81" t="s">
        <v>17</v>
      </c>
      <c r="H81">
        <v>80</v>
      </c>
      <c r="I81" s="27">
        <v>-1.4</v>
      </c>
      <c r="J81" s="23">
        <v>-0.2</v>
      </c>
      <c r="K81" s="23">
        <v>1</v>
      </c>
      <c r="L81" s="17">
        <f t="shared" si="5"/>
        <v>-0.2</v>
      </c>
      <c r="M81" s="16">
        <v>27.1913901528005</v>
      </c>
      <c r="N81" s="22" t="s">
        <v>18</v>
      </c>
      <c r="O81" s="16">
        <v>27.5137740141235</v>
      </c>
      <c r="P81" s="17">
        <f t="shared" si="3"/>
        <v>27.352582083462</v>
      </c>
      <c r="Q81" s="30" t="s">
        <v>18</v>
      </c>
      <c r="R81" s="30" t="s">
        <v>18</v>
      </c>
      <c r="S81" s="30" t="s">
        <v>18</v>
      </c>
      <c r="T81" s="17" t="e">
        <f t="shared" si="4"/>
        <v>#DIV/0!</v>
      </c>
    </row>
    <row r="82" spans="1:20">
      <c r="A82" s="12">
        <v>20</v>
      </c>
      <c r="B82" s="11">
        <v>1</v>
      </c>
      <c r="C82" s="12">
        <v>2002</v>
      </c>
      <c r="D82" s="9">
        <v>37276</v>
      </c>
      <c r="E82" t="s">
        <v>16</v>
      </c>
      <c r="F82">
        <v>5</v>
      </c>
      <c r="G82" t="s">
        <v>17</v>
      </c>
      <c r="H82">
        <v>81</v>
      </c>
      <c r="I82" s="27">
        <v>-1.4</v>
      </c>
      <c r="J82" s="23">
        <v>-1</v>
      </c>
      <c r="K82" s="23">
        <v>-0.6</v>
      </c>
      <c r="L82" s="17">
        <f t="shared" si="5"/>
        <v>-1</v>
      </c>
      <c r="M82" s="16">
        <v>27.4673872848416</v>
      </c>
      <c r="N82" s="22" t="s">
        <v>18</v>
      </c>
      <c r="O82" s="16">
        <v>27.582845305691</v>
      </c>
      <c r="P82" s="17">
        <f t="shared" si="3"/>
        <v>27.5251162952663</v>
      </c>
      <c r="Q82" s="30" t="s">
        <v>18</v>
      </c>
      <c r="R82" s="30" t="s">
        <v>18</v>
      </c>
      <c r="S82" s="30" t="s">
        <v>18</v>
      </c>
      <c r="T82" s="17" t="e">
        <f t="shared" si="4"/>
        <v>#DIV/0!</v>
      </c>
    </row>
    <row r="83" spans="1:20">
      <c r="A83" s="12">
        <v>5</v>
      </c>
      <c r="B83" s="11">
        <v>2</v>
      </c>
      <c r="C83" s="12">
        <v>2002</v>
      </c>
      <c r="D83" s="9">
        <v>37292</v>
      </c>
      <c r="E83" t="s">
        <v>16</v>
      </c>
      <c r="F83">
        <v>5</v>
      </c>
      <c r="G83" t="s">
        <v>17</v>
      </c>
      <c r="H83">
        <v>82</v>
      </c>
      <c r="I83" s="27">
        <v>-1.3</v>
      </c>
      <c r="J83" s="23">
        <v>-1.3</v>
      </c>
      <c r="K83" s="23">
        <v>-1.2</v>
      </c>
      <c r="L83" s="17">
        <f t="shared" si="5"/>
        <v>-1.26666666666667</v>
      </c>
      <c r="M83" s="16">
        <v>27.9887564509681</v>
      </c>
      <c r="N83" s="22" t="s">
        <v>18</v>
      </c>
      <c r="O83" s="16">
        <v>28.0208442893667</v>
      </c>
      <c r="P83" s="17">
        <f t="shared" si="3"/>
        <v>28.0048003701674</v>
      </c>
      <c r="Q83" s="30" t="s">
        <v>18</v>
      </c>
      <c r="R83" s="30" t="s">
        <v>18</v>
      </c>
      <c r="S83" s="30" t="s">
        <v>18</v>
      </c>
      <c r="T83" s="17" t="e">
        <f t="shared" si="4"/>
        <v>#DIV/0!</v>
      </c>
    </row>
    <row r="84" spans="1:20">
      <c r="A84" s="12">
        <v>17</v>
      </c>
      <c r="B84" s="11">
        <v>3</v>
      </c>
      <c r="C84" s="12">
        <v>2002</v>
      </c>
      <c r="D84" s="9">
        <v>37332</v>
      </c>
      <c r="E84" t="s">
        <v>16</v>
      </c>
      <c r="F84">
        <v>5</v>
      </c>
      <c r="G84" t="s">
        <v>17</v>
      </c>
      <c r="H84">
        <v>83</v>
      </c>
      <c r="I84" s="27">
        <v>-1.2</v>
      </c>
      <c r="J84" s="23" t="s">
        <v>18</v>
      </c>
      <c r="K84" s="23">
        <v>-1.1</v>
      </c>
      <c r="L84" s="17">
        <f t="shared" si="5"/>
        <v>-1.15</v>
      </c>
      <c r="M84" s="16">
        <v>24.1086708275232</v>
      </c>
      <c r="N84" s="22" t="s">
        <v>18</v>
      </c>
      <c r="O84" s="16">
        <v>27.4169320940203</v>
      </c>
      <c r="P84" s="17">
        <f t="shared" si="3"/>
        <v>25.7628014607717</v>
      </c>
      <c r="Q84" s="30" t="s">
        <v>18</v>
      </c>
      <c r="R84" s="30" t="s">
        <v>18</v>
      </c>
      <c r="S84" s="30" t="s">
        <v>18</v>
      </c>
      <c r="T84" s="17" t="e">
        <f t="shared" si="4"/>
        <v>#DIV/0!</v>
      </c>
    </row>
    <row r="85" spans="1:20">
      <c r="A85" s="12">
        <v>12</v>
      </c>
      <c r="B85" s="11">
        <v>4</v>
      </c>
      <c r="C85" s="12">
        <v>2002</v>
      </c>
      <c r="D85" s="9">
        <v>37358</v>
      </c>
      <c r="E85" t="s">
        <v>16</v>
      </c>
      <c r="F85">
        <v>5</v>
      </c>
      <c r="G85" t="s">
        <v>17</v>
      </c>
      <c r="H85">
        <v>84</v>
      </c>
      <c r="I85" s="27">
        <v>-0.5</v>
      </c>
      <c r="J85" s="23">
        <v>-0.7</v>
      </c>
      <c r="K85" s="23">
        <v>-0.8</v>
      </c>
      <c r="L85" s="17">
        <f t="shared" si="5"/>
        <v>-0.666666666666667</v>
      </c>
      <c r="M85" s="16">
        <v>12.3498967307438</v>
      </c>
      <c r="N85" s="22" t="s">
        <v>18</v>
      </c>
      <c r="O85" s="16">
        <v>26.6138778092935</v>
      </c>
      <c r="P85" s="17">
        <f t="shared" si="3"/>
        <v>19.4818872700186</v>
      </c>
      <c r="Q85" s="30" t="s">
        <v>18</v>
      </c>
      <c r="R85" s="30" t="s">
        <v>18</v>
      </c>
      <c r="S85" s="30" t="s">
        <v>18</v>
      </c>
      <c r="T85" s="17" t="e">
        <f t="shared" si="4"/>
        <v>#DIV/0!</v>
      </c>
    </row>
    <row r="86" spans="1:20">
      <c r="A86" s="12">
        <v>14</v>
      </c>
      <c r="B86" s="11">
        <v>5</v>
      </c>
      <c r="C86" s="12">
        <v>2002</v>
      </c>
      <c r="D86" s="9">
        <v>37390</v>
      </c>
      <c r="E86" t="s">
        <v>16</v>
      </c>
      <c r="F86">
        <v>5</v>
      </c>
      <c r="G86" t="s">
        <v>17</v>
      </c>
      <c r="H86">
        <v>85</v>
      </c>
      <c r="I86" s="21">
        <v>1.5</v>
      </c>
      <c r="J86" s="22">
        <v>0.5</v>
      </c>
      <c r="K86" s="22">
        <v>0</v>
      </c>
      <c r="L86" s="17">
        <f t="shared" si="5"/>
        <v>0.666666666666667</v>
      </c>
      <c r="M86" s="19">
        <v>20.2425164883934</v>
      </c>
      <c r="N86" s="26" t="s">
        <v>18</v>
      </c>
      <c r="O86" s="19">
        <v>24.8308104749806</v>
      </c>
      <c r="P86" s="17">
        <f t="shared" si="3"/>
        <v>22.536663481687</v>
      </c>
      <c r="Q86" s="30" t="s">
        <v>18</v>
      </c>
      <c r="R86" s="30" t="s">
        <v>18</v>
      </c>
      <c r="S86" s="30" t="s">
        <v>18</v>
      </c>
      <c r="T86" s="17" t="e">
        <f t="shared" si="4"/>
        <v>#DIV/0!</v>
      </c>
    </row>
    <row r="87" spans="1:20">
      <c r="A87" s="12">
        <v>1</v>
      </c>
      <c r="B87" s="11">
        <v>6</v>
      </c>
      <c r="C87" s="12">
        <v>2002</v>
      </c>
      <c r="D87" s="9">
        <v>37408</v>
      </c>
      <c r="E87" t="s">
        <v>16</v>
      </c>
      <c r="F87">
        <v>5</v>
      </c>
      <c r="G87" t="s">
        <v>17</v>
      </c>
      <c r="H87">
        <v>86</v>
      </c>
      <c r="I87" s="27">
        <v>7</v>
      </c>
      <c r="J87" s="23">
        <v>3.6</v>
      </c>
      <c r="K87" s="23">
        <v>1.5</v>
      </c>
      <c r="L87" s="17">
        <f t="shared" si="5"/>
        <v>4.03333333333333</v>
      </c>
      <c r="M87" s="24">
        <v>20.9</v>
      </c>
      <c r="N87" s="24" t="s">
        <v>18</v>
      </c>
      <c r="O87" s="24">
        <v>23.9</v>
      </c>
      <c r="P87" s="17">
        <f t="shared" si="3"/>
        <v>22.4</v>
      </c>
      <c r="Q87" s="30" t="s">
        <v>18</v>
      </c>
      <c r="R87" s="30" t="s">
        <v>18</v>
      </c>
      <c r="S87" s="30" t="s">
        <v>18</v>
      </c>
      <c r="T87" s="17" t="e">
        <f t="shared" si="4"/>
        <v>#DIV/0!</v>
      </c>
    </row>
    <row r="88" spans="1:20">
      <c r="A88" s="12">
        <v>11</v>
      </c>
      <c r="B88" s="11">
        <v>6</v>
      </c>
      <c r="C88" s="12">
        <v>2002</v>
      </c>
      <c r="D88" s="9">
        <v>37418</v>
      </c>
      <c r="E88" t="s">
        <v>16</v>
      </c>
      <c r="F88">
        <v>5</v>
      </c>
      <c r="G88" t="s">
        <v>17</v>
      </c>
      <c r="H88">
        <v>87</v>
      </c>
      <c r="I88" s="27">
        <v>9</v>
      </c>
      <c r="J88" s="23">
        <v>7</v>
      </c>
      <c r="K88" s="23">
        <v>4</v>
      </c>
      <c r="L88" s="17">
        <f t="shared" si="5"/>
        <v>6.66666666666667</v>
      </c>
      <c r="M88" s="24">
        <v>21.6</v>
      </c>
      <c r="N88" s="24" t="s">
        <v>18</v>
      </c>
      <c r="O88" s="24">
        <v>23.3</v>
      </c>
      <c r="P88" s="17">
        <f t="shared" si="3"/>
        <v>22.45</v>
      </c>
      <c r="Q88" s="30" t="s">
        <v>18</v>
      </c>
      <c r="R88" s="30" t="s">
        <v>18</v>
      </c>
      <c r="S88" s="30" t="s">
        <v>18</v>
      </c>
      <c r="T88" s="17" t="e">
        <f t="shared" si="4"/>
        <v>#DIV/0!</v>
      </c>
    </row>
    <row r="89" spans="1:20">
      <c r="A89" s="12">
        <v>20</v>
      </c>
      <c r="B89" s="11">
        <v>6</v>
      </c>
      <c r="C89" s="12">
        <v>2002</v>
      </c>
      <c r="D89" s="9">
        <v>37427</v>
      </c>
      <c r="E89" t="s">
        <v>16</v>
      </c>
      <c r="F89">
        <v>5</v>
      </c>
      <c r="G89" t="s">
        <v>17</v>
      </c>
      <c r="H89">
        <v>88</v>
      </c>
      <c r="I89" s="27">
        <v>11.5</v>
      </c>
      <c r="J89" s="23">
        <v>11.4</v>
      </c>
      <c r="K89" s="23">
        <v>11.1</v>
      </c>
      <c r="L89" s="17">
        <f t="shared" si="5"/>
        <v>11.3333333333333</v>
      </c>
      <c r="M89" s="24">
        <v>22.9</v>
      </c>
      <c r="N89" s="24" t="s">
        <v>18</v>
      </c>
      <c r="O89" s="24">
        <v>22.9</v>
      </c>
      <c r="P89" s="17">
        <f t="shared" si="3"/>
        <v>22.9</v>
      </c>
      <c r="Q89" s="30" t="s">
        <v>18</v>
      </c>
      <c r="R89" s="30" t="s">
        <v>18</v>
      </c>
      <c r="S89" s="30" t="s">
        <v>18</v>
      </c>
      <c r="T89" s="17" t="e">
        <f t="shared" si="4"/>
        <v>#DIV/0!</v>
      </c>
    </row>
    <row r="90" spans="1:20">
      <c r="A90" s="12">
        <v>1</v>
      </c>
      <c r="B90" s="11">
        <v>7</v>
      </c>
      <c r="C90" s="12">
        <v>2002</v>
      </c>
      <c r="D90" s="9">
        <v>37438</v>
      </c>
      <c r="E90" t="s">
        <v>16</v>
      </c>
      <c r="F90">
        <v>5</v>
      </c>
      <c r="G90" t="s">
        <v>17</v>
      </c>
      <c r="H90">
        <v>89</v>
      </c>
      <c r="I90" s="27">
        <v>14.2</v>
      </c>
      <c r="J90" s="23">
        <v>12.3</v>
      </c>
      <c r="K90" s="23">
        <v>8</v>
      </c>
      <c r="L90" s="17">
        <f t="shared" si="5"/>
        <v>11.5</v>
      </c>
      <c r="M90" s="24">
        <v>21.1</v>
      </c>
      <c r="N90" s="24" t="s">
        <v>18</v>
      </c>
      <c r="O90" s="24">
        <v>22.8</v>
      </c>
      <c r="P90" s="17">
        <f t="shared" si="3"/>
        <v>21.95</v>
      </c>
      <c r="Q90" s="30" t="s">
        <v>18</v>
      </c>
      <c r="R90" s="30" t="s">
        <v>18</v>
      </c>
      <c r="S90" s="30" t="s">
        <v>18</v>
      </c>
      <c r="T90" s="17" t="e">
        <f t="shared" si="4"/>
        <v>#DIV/0!</v>
      </c>
    </row>
    <row r="91" spans="1:20">
      <c r="A91" s="12">
        <v>10</v>
      </c>
      <c r="B91" s="11">
        <v>7</v>
      </c>
      <c r="C91" s="12">
        <v>2002</v>
      </c>
      <c r="D91" s="9">
        <v>37447</v>
      </c>
      <c r="E91" t="s">
        <v>16</v>
      </c>
      <c r="F91">
        <v>5</v>
      </c>
      <c r="G91" t="s">
        <v>17</v>
      </c>
      <c r="H91">
        <v>90</v>
      </c>
      <c r="I91" s="27">
        <v>15.4</v>
      </c>
      <c r="J91" s="23">
        <v>15</v>
      </c>
      <c r="K91" s="23">
        <v>12.2</v>
      </c>
      <c r="L91" s="17">
        <f t="shared" si="5"/>
        <v>14.2</v>
      </c>
      <c r="M91" s="24">
        <v>22.9</v>
      </c>
      <c r="N91" s="24" t="s">
        <v>18</v>
      </c>
      <c r="O91" s="24">
        <v>23.2</v>
      </c>
      <c r="P91" s="17">
        <f t="shared" si="3"/>
        <v>23.05</v>
      </c>
      <c r="Q91" s="30" t="s">
        <v>18</v>
      </c>
      <c r="R91" s="30" t="s">
        <v>18</v>
      </c>
      <c r="S91" s="30" t="s">
        <v>18</v>
      </c>
      <c r="T91" s="17" t="e">
        <f t="shared" si="4"/>
        <v>#DIV/0!</v>
      </c>
    </row>
    <row r="92" spans="1:20">
      <c r="A92" s="12">
        <v>20</v>
      </c>
      <c r="B92" s="11">
        <v>7</v>
      </c>
      <c r="C92" s="12">
        <v>2002</v>
      </c>
      <c r="D92" s="9">
        <v>37457</v>
      </c>
      <c r="E92" t="s">
        <v>16</v>
      </c>
      <c r="F92">
        <v>5</v>
      </c>
      <c r="G92" t="s">
        <v>17</v>
      </c>
      <c r="H92">
        <v>91</v>
      </c>
      <c r="I92" s="27">
        <v>14</v>
      </c>
      <c r="J92" s="23">
        <v>15</v>
      </c>
      <c r="K92" s="23">
        <v>12.5</v>
      </c>
      <c r="L92" s="17">
        <f t="shared" si="5"/>
        <v>13.8333333333333</v>
      </c>
      <c r="M92" s="24">
        <v>21.9</v>
      </c>
      <c r="N92" s="24" t="s">
        <v>18</v>
      </c>
      <c r="O92" s="24" t="s">
        <v>18</v>
      </c>
      <c r="P92" s="17">
        <f t="shared" si="3"/>
        <v>21.9</v>
      </c>
      <c r="Q92" s="30" t="s">
        <v>18</v>
      </c>
      <c r="R92" s="30" t="s">
        <v>18</v>
      </c>
      <c r="S92" s="30" t="s">
        <v>18</v>
      </c>
      <c r="T92" s="17" t="e">
        <f t="shared" si="4"/>
        <v>#DIV/0!</v>
      </c>
    </row>
    <row r="93" spans="1:20">
      <c r="A93" s="12">
        <v>30</v>
      </c>
      <c r="B93" s="11">
        <v>7</v>
      </c>
      <c r="C93" s="12">
        <v>2002</v>
      </c>
      <c r="D93" s="9">
        <v>37467</v>
      </c>
      <c r="E93" t="s">
        <v>16</v>
      </c>
      <c r="F93">
        <v>5</v>
      </c>
      <c r="G93" t="s">
        <v>17</v>
      </c>
      <c r="H93">
        <v>92</v>
      </c>
      <c r="I93" s="27">
        <v>15.3</v>
      </c>
      <c r="J93" s="23">
        <v>15.1</v>
      </c>
      <c r="K93" s="23">
        <v>12.5</v>
      </c>
      <c r="L93" s="17">
        <f t="shared" si="5"/>
        <v>14.3</v>
      </c>
      <c r="M93" s="24">
        <v>22.4</v>
      </c>
      <c r="N93" s="24" t="s">
        <v>18</v>
      </c>
      <c r="O93" s="24">
        <v>22.8</v>
      </c>
      <c r="P93" s="17">
        <f t="shared" si="3"/>
        <v>22.6</v>
      </c>
      <c r="Q93" s="30" t="s">
        <v>18</v>
      </c>
      <c r="R93" s="30" t="s">
        <v>18</v>
      </c>
      <c r="S93" s="30" t="s">
        <v>18</v>
      </c>
      <c r="T93" s="17" t="e">
        <f t="shared" si="4"/>
        <v>#DIV/0!</v>
      </c>
    </row>
    <row r="94" spans="1:20">
      <c r="A94" s="12">
        <v>10</v>
      </c>
      <c r="B94" s="11">
        <v>8</v>
      </c>
      <c r="C94" s="12">
        <v>2002</v>
      </c>
      <c r="D94" s="9">
        <v>37478</v>
      </c>
      <c r="E94" t="s">
        <v>16</v>
      </c>
      <c r="F94">
        <v>5</v>
      </c>
      <c r="G94" t="s">
        <v>17</v>
      </c>
      <c r="H94">
        <v>93</v>
      </c>
      <c r="I94" s="27">
        <v>15</v>
      </c>
      <c r="J94" s="23">
        <v>14.5</v>
      </c>
      <c r="K94" s="23">
        <v>6</v>
      </c>
      <c r="L94" s="17">
        <f t="shared" si="5"/>
        <v>11.8333333333333</v>
      </c>
      <c r="M94" s="24">
        <v>24.7</v>
      </c>
      <c r="N94" s="24" t="s">
        <v>18</v>
      </c>
      <c r="O94" s="24">
        <v>25.5</v>
      </c>
      <c r="P94" s="17">
        <f t="shared" si="3"/>
        <v>25.1</v>
      </c>
      <c r="Q94" s="30" t="s">
        <v>18</v>
      </c>
      <c r="R94" s="30" t="s">
        <v>18</v>
      </c>
      <c r="S94" s="30" t="s">
        <v>18</v>
      </c>
      <c r="T94" s="17" t="e">
        <f t="shared" si="4"/>
        <v>#DIV/0!</v>
      </c>
    </row>
    <row r="95" spans="1:20">
      <c r="A95" s="12">
        <v>20</v>
      </c>
      <c r="B95" s="11">
        <v>8</v>
      </c>
      <c r="C95" s="12">
        <v>2002</v>
      </c>
      <c r="D95" s="9">
        <v>37488</v>
      </c>
      <c r="E95" t="s">
        <v>16</v>
      </c>
      <c r="F95">
        <v>5</v>
      </c>
      <c r="G95" t="s">
        <v>17</v>
      </c>
      <c r="H95">
        <v>94</v>
      </c>
      <c r="I95" s="27">
        <v>12.5</v>
      </c>
      <c r="J95" s="23">
        <v>11.4</v>
      </c>
      <c r="K95" s="23">
        <v>5.6</v>
      </c>
      <c r="L95" s="17">
        <f t="shared" si="5"/>
        <v>9.83333333333333</v>
      </c>
      <c r="M95" s="24">
        <v>24</v>
      </c>
      <c r="N95" s="24" t="s">
        <v>18</v>
      </c>
      <c r="O95" s="24">
        <v>24.8</v>
      </c>
      <c r="P95" s="17">
        <f t="shared" si="3"/>
        <v>24.4</v>
      </c>
      <c r="Q95" s="30" t="s">
        <v>18</v>
      </c>
      <c r="R95" s="30" t="s">
        <v>18</v>
      </c>
      <c r="S95" s="30" t="s">
        <v>18</v>
      </c>
      <c r="T95" s="17" t="e">
        <f t="shared" si="4"/>
        <v>#DIV/0!</v>
      </c>
    </row>
    <row r="96" spans="1:20">
      <c r="A96" s="12">
        <v>31</v>
      </c>
      <c r="B96" s="11">
        <v>8</v>
      </c>
      <c r="C96" s="12">
        <v>2002</v>
      </c>
      <c r="D96" s="9">
        <v>37499</v>
      </c>
      <c r="E96" t="s">
        <v>16</v>
      </c>
      <c r="F96">
        <v>5</v>
      </c>
      <c r="G96" t="s">
        <v>17</v>
      </c>
      <c r="H96">
        <v>95</v>
      </c>
      <c r="I96" s="27">
        <v>8</v>
      </c>
      <c r="J96" s="23">
        <v>8</v>
      </c>
      <c r="K96" s="23">
        <v>7</v>
      </c>
      <c r="L96" s="17">
        <f t="shared" si="5"/>
        <v>7.66666666666667</v>
      </c>
      <c r="M96" s="24">
        <v>23.3496781616256</v>
      </c>
      <c r="N96" s="24" t="s">
        <v>18</v>
      </c>
      <c r="O96" s="24">
        <v>23.4</v>
      </c>
      <c r="P96" s="17">
        <f t="shared" si="3"/>
        <v>23.3748390808128</v>
      </c>
      <c r="Q96" s="30" t="s">
        <v>18</v>
      </c>
      <c r="R96" s="30" t="s">
        <v>18</v>
      </c>
      <c r="S96" s="30" t="s">
        <v>18</v>
      </c>
      <c r="T96" s="17" t="e">
        <f t="shared" si="4"/>
        <v>#DIV/0!</v>
      </c>
    </row>
    <row r="97" spans="1:20">
      <c r="A97" s="12">
        <v>10</v>
      </c>
      <c r="B97" s="11">
        <v>9</v>
      </c>
      <c r="C97" s="12">
        <v>2002</v>
      </c>
      <c r="D97" s="9">
        <v>37509</v>
      </c>
      <c r="E97" t="s">
        <v>16</v>
      </c>
      <c r="F97">
        <v>5</v>
      </c>
      <c r="G97" t="s">
        <v>17</v>
      </c>
      <c r="H97">
        <v>96</v>
      </c>
      <c r="I97" s="19">
        <v>9</v>
      </c>
      <c r="J97" s="19">
        <v>9</v>
      </c>
      <c r="K97" s="19">
        <v>8.6</v>
      </c>
      <c r="L97" s="17">
        <f t="shared" si="5"/>
        <v>8.86666666666667</v>
      </c>
      <c r="M97" s="23">
        <v>23.8188317232241</v>
      </c>
      <c r="N97" s="23" t="s">
        <v>18</v>
      </c>
      <c r="O97" s="23">
        <v>23.9391373767053</v>
      </c>
      <c r="P97" s="17">
        <f t="shared" si="3"/>
        <v>23.8789845499647</v>
      </c>
      <c r="Q97" s="30" t="s">
        <v>18</v>
      </c>
      <c r="R97" s="30" t="s">
        <v>18</v>
      </c>
      <c r="S97" s="30" t="s">
        <v>18</v>
      </c>
      <c r="T97" s="17" t="e">
        <f t="shared" si="4"/>
        <v>#DIV/0!</v>
      </c>
    </row>
    <row r="98" spans="1:20">
      <c r="A98" s="12">
        <v>19</v>
      </c>
      <c r="B98" s="11">
        <v>9</v>
      </c>
      <c r="C98" s="12">
        <v>2002</v>
      </c>
      <c r="D98" s="9">
        <v>37518</v>
      </c>
      <c r="E98" t="s">
        <v>16</v>
      </c>
      <c r="F98">
        <v>5</v>
      </c>
      <c r="G98" t="s">
        <v>17</v>
      </c>
      <c r="H98">
        <v>97</v>
      </c>
      <c r="I98" s="19">
        <v>8.5</v>
      </c>
      <c r="J98" s="19">
        <v>8.5</v>
      </c>
      <c r="K98" s="19">
        <v>8.5</v>
      </c>
      <c r="L98" s="17">
        <f t="shared" si="5"/>
        <v>8.5</v>
      </c>
      <c r="M98" s="23">
        <v>22.5770759803771</v>
      </c>
      <c r="N98" s="22" t="s">
        <v>18</v>
      </c>
      <c r="O98" s="23">
        <v>22.7116105426803</v>
      </c>
      <c r="P98" s="17">
        <f t="shared" si="3"/>
        <v>22.6443432615287</v>
      </c>
      <c r="Q98" s="30" t="s">
        <v>18</v>
      </c>
      <c r="R98" s="30" t="s">
        <v>18</v>
      </c>
      <c r="S98" s="30" t="s">
        <v>18</v>
      </c>
      <c r="T98" s="17" t="e">
        <f t="shared" si="4"/>
        <v>#DIV/0!</v>
      </c>
    </row>
    <row r="99" spans="1:20">
      <c r="A99" s="12">
        <v>30</v>
      </c>
      <c r="B99" s="11">
        <v>9</v>
      </c>
      <c r="C99" s="12">
        <v>2002</v>
      </c>
      <c r="D99" s="9">
        <v>37529</v>
      </c>
      <c r="E99" t="s">
        <v>16</v>
      </c>
      <c r="F99">
        <v>5</v>
      </c>
      <c r="G99" t="s">
        <v>17</v>
      </c>
      <c r="H99">
        <v>98</v>
      </c>
      <c r="I99" s="19">
        <v>6.9</v>
      </c>
      <c r="J99" s="19">
        <v>6.9</v>
      </c>
      <c r="K99" s="19">
        <v>6.9</v>
      </c>
      <c r="L99" s="17">
        <f t="shared" si="5"/>
        <v>6.9</v>
      </c>
      <c r="M99" s="23">
        <v>23.8160738651328</v>
      </c>
      <c r="N99" s="22" t="s">
        <v>18</v>
      </c>
      <c r="O99" s="23">
        <v>23.8696190628285</v>
      </c>
      <c r="P99" s="17">
        <f t="shared" si="3"/>
        <v>23.8428464639806</v>
      </c>
      <c r="Q99" s="30" t="s">
        <v>18</v>
      </c>
      <c r="R99" s="30" t="s">
        <v>18</v>
      </c>
      <c r="S99" s="30" t="s">
        <v>18</v>
      </c>
      <c r="T99" s="17" t="e">
        <f t="shared" si="4"/>
        <v>#DIV/0!</v>
      </c>
    </row>
    <row r="100" spans="1:20">
      <c r="A100" s="12">
        <v>10</v>
      </c>
      <c r="B100" s="11">
        <v>10</v>
      </c>
      <c r="C100" s="12">
        <v>2002</v>
      </c>
      <c r="D100" s="9">
        <v>37539</v>
      </c>
      <c r="E100" t="s">
        <v>16</v>
      </c>
      <c r="F100">
        <v>5</v>
      </c>
      <c r="G100" t="s">
        <v>17</v>
      </c>
      <c r="H100">
        <v>99</v>
      </c>
      <c r="I100" s="19">
        <v>5.5</v>
      </c>
      <c r="J100" s="19">
        <v>5.5</v>
      </c>
      <c r="K100" s="19">
        <v>5.5</v>
      </c>
      <c r="L100" s="17">
        <f t="shared" si="5"/>
        <v>5.5</v>
      </c>
      <c r="M100" s="23">
        <v>23.8156181865141</v>
      </c>
      <c r="N100" s="22" t="s">
        <v>18</v>
      </c>
      <c r="O100" s="23">
        <v>23.8306552379826</v>
      </c>
      <c r="P100" s="17">
        <f t="shared" si="3"/>
        <v>23.8231367122483</v>
      </c>
      <c r="Q100" s="30" t="s">
        <v>18</v>
      </c>
      <c r="R100" s="30" t="s">
        <v>18</v>
      </c>
      <c r="S100" s="30" t="s">
        <v>18</v>
      </c>
      <c r="T100" s="17" t="e">
        <f t="shared" si="4"/>
        <v>#DIV/0!</v>
      </c>
    </row>
    <row r="101" spans="1:20">
      <c r="A101" s="12">
        <v>20</v>
      </c>
      <c r="B101" s="11">
        <v>10</v>
      </c>
      <c r="C101" s="12">
        <v>2002</v>
      </c>
      <c r="D101" s="9">
        <v>37549</v>
      </c>
      <c r="E101" t="s">
        <v>16</v>
      </c>
      <c r="F101">
        <v>5</v>
      </c>
      <c r="G101" t="s">
        <v>17</v>
      </c>
      <c r="H101">
        <v>100</v>
      </c>
      <c r="I101" s="19">
        <v>3.6</v>
      </c>
      <c r="J101" s="19">
        <v>3.7</v>
      </c>
      <c r="K101" s="19">
        <v>3.7</v>
      </c>
      <c r="L101" s="17">
        <f t="shared" si="5"/>
        <v>3.66666666666667</v>
      </c>
      <c r="M101" s="23">
        <v>23.8452396889527</v>
      </c>
      <c r="N101" s="22" t="s">
        <v>18</v>
      </c>
      <c r="O101" s="23">
        <v>23.8757732456118</v>
      </c>
      <c r="P101" s="17">
        <f t="shared" si="3"/>
        <v>23.8605064672822</v>
      </c>
      <c r="Q101" s="30" t="s">
        <v>18</v>
      </c>
      <c r="R101" s="30" t="s">
        <v>18</v>
      </c>
      <c r="S101" s="30" t="s">
        <v>18</v>
      </c>
      <c r="T101" s="17" t="e">
        <f t="shared" si="4"/>
        <v>#DIV/0!</v>
      </c>
    </row>
    <row r="102" spans="1:20">
      <c r="A102" s="12">
        <v>30</v>
      </c>
      <c r="B102" s="11">
        <v>10</v>
      </c>
      <c r="C102" s="12">
        <v>2002</v>
      </c>
      <c r="D102" s="9">
        <v>37559</v>
      </c>
      <c r="E102" t="s">
        <v>16</v>
      </c>
      <c r="F102">
        <v>5</v>
      </c>
      <c r="G102" t="s">
        <v>17</v>
      </c>
      <c r="H102">
        <v>101</v>
      </c>
      <c r="I102" s="19">
        <v>2.5</v>
      </c>
      <c r="J102" s="19">
        <v>2.5</v>
      </c>
      <c r="K102" s="19">
        <v>2.8</v>
      </c>
      <c r="L102" s="17">
        <f t="shared" si="5"/>
        <v>2.6</v>
      </c>
      <c r="M102" s="23">
        <v>24.1223277949854</v>
      </c>
      <c r="N102" s="22" t="s">
        <v>18</v>
      </c>
      <c r="O102" s="23">
        <v>24.2654637505384</v>
      </c>
      <c r="P102" s="17">
        <f t="shared" si="3"/>
        <v>24.1938957727619</v>
      </c>
      <c r="Q102" s="30" t="s">
        <v>18</v>
      </c>
      <c r="R102" s="30" t="s">
        <v>18</v>
      </c>
      <c r="S102" s="30" t="s">
        <v>18</v>
      </c>
      <c r="T102" s="17" t="e">
        <f t="shared" si="4"/>
        <v>#DIV/0!</v>
      </c>
    </row>
    <row r="103" spans="1:20">
      <c r="A103" s="12">
        <v>14</v>
      </c>
      <c r="B103" s="11">
        <v>11</v>
      </c>
      <c r="C103" s="12">
        <v>2002</v>
      </c>
      <c r="D103" s="9">
        <v>37574</v>
      </c>
      <c r="E103" t="s">
        <v>16</v>
      </c>
      <c r="F103">
        <v>5</v>
      </c>
      <c r="G103" t="s">
        <v>17</v>
      </c>
      <c r="H103">
        <v>102</v>
      </c>
      <c r="I103" s="19">
        <v>0.5</v>
      </c>
      <c r="J103" s="19">
        <v>0.5</v>
      </c>
      <c r="K103" s="19">
        <v>0.5</v>
      </c>
      <c r="L103" s="17">
        <f t="shared" si="5"/>
        <v>0.5</v>
      </c>
      <c r="M103" s="23">
        <v>22.1531494240238</v>
      </c>
      <c r="N103" s="22" t="s">
        <v>18</v>
      </c>
      <c r="O103" s="23">
        <v>22.7808292120242</v>
      </c>
      <c r="P103" s="17">
        <f t="shared" si="3"/>
        <v>22.466989318024</v>
      </c>
      <c r="Q103" s="30" t="s">
        <v>18</v>
      </c>
      <c r="R103" s="30" t="s">
        <v>18</v>
      </c>
      <c r="S103" s="30" t="s">
        <v>18</v>
      </c>
      <c r="T103" s="17" t="e">
        <f t="shared" si="4"/>
        <v>#DIV/0!</v>
      </c>
    </row>
    <row r="104" spans="1:20">
      <c r="A104" s="12">
        <v>31</v>
      </c>
      <c r="B104" s="11">
        <v>1</v>
      </c>
      <c r="C104" s="12">
        <v>2003</v>
      </c>
      <c r="D104" s="9">
        <v>37652</v>
      </c>
      <c r="E104" t="s">
        <v>16</v>
      </c>
      <c r="F104">
        <v>5</v>
      </c>
      <c r="G104" t="s">
        <v>17</v>
      </c>
      <c r="H104">
        <v>103</v>
      </c>
      <c r="I104" s="19">
        <v>-1</v>
      </c>
      <c r="J104" s="19">
        <v>-1</v>
      </c>
      <c r="K104" s="19">
        <v>-1</v>
      </c>
      <c r="L104" s="17">
        <f t="shared" si="5"/>
        <v>-1</v>
      </c>
      <c r="M104" s="23">
        <v>23.8001273308324</v>
      </c>
      <c r="N104" s="22" t="s">
        <v>18</v>
      </c>
      <c r="O104" s="23">
        <v>25.7564020237172</v>
      </c>
      <c r="P104" s="17">
        <f t="shared" si="3"/>
        <v>24.7782646772748</v>
      </c>
      <c r="Q104" s="30" t="s">
        <v>18</v>
      </c>
      <c r="R104" s="30" t="s">
        <v>18</v>
      </c>
      <c r="S104" s="30" t="s">
        <v>18</v>
      </c>
      <c r="T104" s="17" t="e">
        <f t="shared" si="4"/>
        <v>#DIV/0!</v>
      </c>
    </row>
    <row r="105" spans="1:20">
      <c r="A105" s="10">
        <v>18</v>
      </c>
      <c r="B105" s="11">
        <v>2</v>
      </c>
      <c r="C105" s="10">
        <v>2003</v>
      </c>
      <c r="D105" s="9">
        <v>37670</v>
      </c>
      <c r="E105" t="s">
        <v>16</v>
      </c>
      <c r="F105">
        <v>5</v>
      </c>
      <c r="G105" t="s">
        <v>17</v>
      </c>
      <c r="H105">
        <v>104</v>
      </c>
      <c r="I105" s="19">
        <v>-1</v>
      </c>
      <c r="J105" s="19">
        <v>-0.9</v>
      </c>
      <c r="K105" s="19">
        <v>-0.8</v>
      </c>
      <c r="L105" s="17">
        <f t="shared" si="5"/>
        <v>-0.9</v>
      </c>
      <c r="M105" s="23">
        <v>25.0982528093597</v>
      </c>
      <c r="N105" s="22" t="s">
        <v>18</v>
      </c>
      <c r="O105" s="23">
        <v>25.6193973355899</v>
      </c>
      <c r="P105" s="17">
        <f t="shared" si="3"/>
        <v>25.3588250724748</v>
      </c>
      <c r="Q105" s="30" t="s">
        <v>18</v>
      </c>
      <c r="R105" s="30" t="s">
        <v>18</v>
      </c>
      <c r="S105" s="30" t="s">
        <v>18</v>
      </c>
      <c r="T105" s="17" t="e">
        <f t="shared" si="4"/>
        <v>#DIV/0!</v>
      </c>
    </row>
    <row r="106" spans="1:20">
      <c r="A106" s="10">
        <v>31</v>
      </c>
      <c r="B106" s="11">
        <v>3</v>
      </c>
      <c r="C106" s="10">
        <v>2003</v>
      </c>
      <c r="D106" s="9">
        <v>37711</v>
      </c>
      <c r="E106" t="s">
        <v>16</v>
      </c>
      <c r="F106">
        <v>5</v>
      </c>
      <c r="G106" t="s">
        <v>17</v>
      </c>
      <c r="H106">
        <v>105</v>
      </c>
      <c r="I106" s="19">
        <v>-0.7</v>
      </c>
      <c r="J106" s="19" t="s">
        <v>18</v>
      </c>
      <c r="K106" s="19">
        <v>-1.1</v>
      </c>
      <c r="L106" s="17">
        <f t="shared" si="5"/>
        <v>-0.9</v>
      </c>
      <c r="M106" s="23">
        <v>13.7883150129738</v>
      </c>
      <c r="N106" s="22" t="s">
        <v>18</v>
      </c>
      <c r="O106" s="23">
        <v>25.8999128748287</v>
      </c>
      <c r="P106" s="17">
        <f t="shared" si="3"/>
        <v>19.8441139439012</v>
      </c>
      <c r="Q106" s="30" t="s">
        <v>18</v>
      </c>
      <c r="R106" s="30" t="s">
        <v>18</v>
      </c>
      <c r="S106" s="30" t="s">
        <v>18</v>
      </c>
      <c r="T106" s="17" t="e">
        <f t="shared" si="4"/>
        <v>#DIV/0!</v>
      </c>
    </row>
    <row r="107" spans="1:20">
      <c r="A107" s="10">
        <v>10</v>
      </c>
      <c r="B107" s="11">
        <v>4</v>
      </c>
      <c r="C107" s="10">
        <v>2003</v>
      </c>
      <c r="D107" s="9">
        <v>37721</v>
      </c>
      <c r="E107" t="s">
        <v>16</v>
      </c>
      <c r="F107">
        <v>5</v>
      </c>
      <c r="G107" t="s">
        <v>17</v>
      </c>
      <c r="H107">
        <v>106</v>
      </c>
      <c r="I107" s="19">
        <v>-0.7</v>
      </c>
      <c r="J107" s="19" t="s">
        <v>18</v>
      </c>
      <c r="K107" s="19">
        <v>-1.1</v>
      </c>
      <c r="L107" s="17">
        <f t="shared" si="5"/>
        <v>-0.9</v>
      </c>
      <c r="M107" s="23">
        <v>20.2639648283829</v>
      </c>
      <c r="N107" s="22" t="s">
        <v>18</v>
      </c>
      <c r="O107" s="23">
        <v>26.1279662948403</v>
      </c>
      <c r="P107" s="17">
        <f t="shared" si="3"/>
        <v>23.1959655616116</v>
      </c>
      <c r="Q107" s="30" t="s">
        <v>18</v>
      </c>
      <c r="R107" s="30" t="s">
        <v>18</v>
      </c>
      <c r="S107" s="30" t="s">
        <v>18</v>
      </c>
      <c r="T107" s="17" t="e">
        <f t="shared" si="4"/>
        <v>#DIV/0!</v>
      </c>
    </row>
    <row r="108" spans="1:20">
      <c r="A108" s="10">
        <v>12</v>
      </c>
      <c r="B108" s="11">
        <v>5</v>
      </c>
      <c r="C108" s="10">
        <v>2003</v>
      </c>
      <c r="D108" s="9">
        <v>37753</v>
      </c>
      <c r="E108" t="s">
        <v>16</v>
      </c>
      <c r="F108">
        <v>5</v>
      </c>
      <c r="G108" t="s">
        <v>17</v>
      </c>
      <c r="H108">
        <v>107</v>
      </c>
      <c r="I108" s="19">
        <v>3.5</v>
      </c>
      <c r="J108" s="19" t="s">
        <v>18</v>
      </c>
      <c r="K108" s="19">
        <v>0.8</v>
      </c>
      <c r="L108" s="17">
        <f t="shared" si="5"/>
        <v>2.15</v>
      </c>
      <c r="M108" s="23">
        <v>18.7011600522068</v>
      </c>
      <c r="N108" s="22" t="s">
        <v>18</v>
      </c>
      <c r="O108" s="23">
        <v>24.8398812831742</v>
      </c>
      <c r="P108" s="17">
        <f t="shared" si="3"/>
        <v>21.7705206676905</v>
      </c>
      <c r="Q108" s="30" t="s">
        <v>18</v>
      </c>
      <c r="R108" s="30" t="s">
        <v>18</v>
      </c>
      <c r="S108" s="30" t="s">
        <v>18</v>
      </c>
      <c r="T108" s="17" t="e">
        <f t="shared" si="4"/>
        <v>#DIV/0!</v>
      </c>
    </row>
    <row r="109" spans="1:20">
      <c r="A109" s="10">
        <v>20</v>
      </c>
      <c r="B109" s="11">
        <v>5</v>
      </c>
      <c r="C109" s="10">
        <v>2003</v>
      </c>
      <c r="D109" s="9">
        <v>37761</v>
      </c>
      <c r="E109" t="s">
        <v>16</v>
      </c>
      <c r="F109">
        <v>5</v>
      </c>
      <c r="G109" t="s">
        <v>17</v>
      </c>
      <c r="H109">
        <v>108</v>
      </c>
      <c r="I109" s="19">
        <v>5</v>
      </c>
      <c r="J109" s="19" t="s">
        <v>18</v>
      </c>
      <c r="K109" s="19">
        <v>2</v>
      </c>
      <c r="L109" s="17">
        <f t="shared" si="5"/>
        <v>3.5</v>
      </c>
      <c r="M109" s="23">
        <v>23.4603667020776</v>
      </c>
      <c r="N109" s="22" t="s">
        <v>18</v>
      </c>
      <c r="O109" s="23">
        <v>24.9452711710643</v>
      </c>
      <c r="P109" s="17">
        <f t="shared" si="3"/>
        <v>24.2028189365709</v>
      </c>
      <c r="Q109" s="30" t="s">
        <v>18</v>
      </c>
      <c r="R109" s="30" t="s">
        <v>18</v>
      </c>
      <c r="S109" s="30" t="s">
        <v>18</v>
      </c>
      <c r="T109" s="17" t="e">
        <f t="shared" si="4"/>
        <v>#DIV/0!</v>
      </c>
    </row>
    <row r="110" spans="1:20">
      <c r="A110" s="10">
        <v>31</v>
      </c>
      <c r="B110" s="11">
        <v>5</v>
      </c>
      <c r="C110" s="10">
        <v>2003</v>
      </c>
      <c r="D110" s="9">
        <v>37772</v>
      </c>
      <c r="E110" t="s">
        <v>16</v>
      </c>
      <c r="F110">
        <v>5</v>
      </c>
      <c r="G110" t="s">
        <v>17</v>
      </c>
      <c r="H110">
        <v>109</v>
      </c>
      <c r="I110" s="19">
        <v>4.6</v>
      </c>
      <c r="J110" s="19" t="s">
        <v>18</v>
      </c>
      <c r="K110" s="19">
        <v>4.2</v>
      </c>
      <c r="L110" s="17">
        <f t="shared" si="5"/>
        <v>4.4</v>
      </c>
      <c r="M110" s="23">
        <v>24.1659342004914</v>
      </c>
      <c r="N110" s="22" t="s">
        <v>18</v>
      </c>
      <c r="O110" s="23">
        <v>24.3619952733247</v>
      </c>
      <c r="P110" s="17">
        <f t="shared" si="3"/>
        <v>24.2639647369081</v>
      </c>
      <c r="Q110" s="30" t="s">
        <v>18</v>
      </c>
      <c r="R110" s="30" t="s">
        <v>18</v>
      </c>
      <c r="S110" s="30" t="s">
        <v>18</v>
      </c>
      <c r="T110" s="17" t="e">
        <f t="shared" si="4"/>
        <v>#DIV/0!</v>
      </c>
    </row>
    <row r="111" spans="1:20">
      <c r="A111" s="10">
        <v>10</v>
      </c>
      <c r="B111" s="11">
        <v>6</v>
      </c>
      <c r="C111" s="10">
        <v>2003</v>
      </c>
      <c r="D111" s="9">
        <v>37782</v>
      </c>
      <c r="E111" t="s">
        <v>16</v>
      </c>
      <c r="F111">
        <v>5</v>
      </c>
      <c r="G111" t="s">
        <v>17</v>
      </c>
      <c r="H111">
        <v>110</v>
      </c>
      <c r="I111" s="19">
        <v>6.5</v>
      </c>
      <c r="J111" s="19" t="s">
        <v>18</v>
      </c>
      <c r="K111" s="19">
        <v>4.9</v>
      </c>
      <c r="L111" s="17">
        <f t="shared" si="5"/>
        <v>5.7</v>
      </c>
      <c r="M111" s="23">
        <v>25.4725520111715</v>
      </c>
      <c r="N111" s="22" t="s">
        <v>18</v>
      </c>
      <c r="O111" s="23">
        <v>25.5176715369364</v>
      </c>
      <c r="P111" s="17">
        <f t="shared" si="3"/>
        <v>25.495111774054</v>
      </c>
      <c r="Q111" s="30" t="s">
        <v>18</v>
      </c>
      <c r="R111" s="30" t="s">
        <v>18</v>
      </c>
      <c r="S111" s="30" t="s">
        <v>18</v>
      </c>
      <c r="T111" s="17" t="e">
        <f t="shared" si="4"/>
        <v>#DIV/0!</v>
      </c>
    </row>
    <row r="112" spans="1:20">
      <c r="A112" s="10">
        <v>19</v>
      </c>
      <c r="B112" s="11">
        <v>6</v>
      </c>
      <c r="C112" s="10">
        <v>2003</v>
      </c>
      <c r="D112" s="9">
        <v>37791</v>
      </c>
      <c r="E112" t="s">
        <v>16</v>
      </c>
      <c r="F112">
        <v>5</v>
      </c>
      <c r="G112" t="s">
        <v>17</v>
      </c>
      <c r="H112">
        <v>111</v>
      </c>
      <c r="I112" s="19">
        <v>10.2</v>
      </c>
      <c r="J112" s="19" t="s">
        <v>18</v>
      </c>
      <c r="K112" s="19">
        <v>6.6</v>
      </c>
      <c r="L112" s="17">
        <f t="shared" si="5"/>
        <v>8.4</v>
      </c>
      <c r="M112" s="23">
        <v>23.7334660070558</v>
      </c>
      <c r="N112" s="22" t="s">
        <v>18</v>
      </c>
      <c r="O112" s="23">
        <v>24.8580500209735</v>
      </c>
      <c r="P112" s="17">
        <f t="shared" si="3"/>
        <v>24.2957580140147</v>
      </c>
      <c r="Q112" s="30" t="s">
        <v>18</v>
      </c>
      <c r="R112" s="30" t="s">
        <v>18</v>
      </c>
      <c r="S112" s="30" t="s">
        <v>18</v>
      </c>
      <c r="T112" s="17" t="e">
        <f t="shared" si="4"/>
        <v>#DIV/0!</v>
      </c>
    </row>
    <row r="113" spans="1:20">
      <c r="A113" s="10">
        <v>30</v>
      </c>
      <c r="B113" s="11">
        <v>6</v>
      </c>
      <c r="C113" s="10">
        <v>2003</v>
      </c>
      <c r="D113" s="9">
        <v>37802</v>
      </c>
      <c r="E113" t="s">
        <v>16</v>
      </c>
      <c r="F113">
        <v>5</v>
      </c>
      <c r="G113" t="s">
        <v>17</v>
      </c>
      <c r="H113">
        <v>112</v>
      </c>
      <c r="I113" s="19">
        <v>12.3</v>
      </c>
      <c r="J113" s="19">
        <v>11</v>
      </c>
      <c r="K113" s="19">
        <v>10.5</v>
      </c>
      <c r="L113" s="17">
        <f t="shared" si="5"/>
        <v>11.2666666666667</v>
      </c>
      <c r="M113" s="23">
        <v>23.4281674101048</v>
      </c>
      <c r="N113" s="22" t="s">
        <v>18</v>
      </c>
      <c r="O113" s="23">
        <v>24.5265558966571</v>
      </c>
      <c r="P113" s="17">
        <f t="shared" si="3"/>
        <v>23.9773616533809</v>
      </c>
      <c r="Q113" s="30" t="s">
        <v>18</v>
      </c>
      <c r="R113" s="30" t="s">
        <v>18</v>
      </c>
      <c r="S113" s="30" t="s">
        <v>18</v>
      </c>
      <c r="T113" s="17" t="e">
        <f t="shared" si="4"/>
        <v>#DIV/0!</v>
      </c>
    </row>
    <row r="114" spans="1:20">
      <c r="A114" s="10">
        <v>10</v>
      </c>
      <c r="B114" s="11">
        <v>7</v>
      </c>
      <c r="C114" s="10">
        <v>2003</v>
      </c>
      <c r="D114" s="9">
        <v>37812</v>
      </c>
      <c r="E114" t="s">
        <v>16</v>
      </c>
      <c r="F114">
        <v>5</v>
      </c>
      <c r="G114" t="s">
        <v>17</v>
      </c>
      <c r="H114">
        <v>113</v>
      </c>
      <c r="I114" s="27">
        <v>14.5</v>
      </c>
      <c r="J114" s="23">
        <v>14.3</v>
      </c>
      <c r="K114" s="23">
        <v>12.5</v>
      </c>
      <c r="L114" s="17">
        <f t="shared" si="5"/>
        <v>13.7666666666667</v>
      </c>
      <c r="M114" s="23">
        <v>23.4554946048417</v>
      </c>
      <c r="N114" s="23" t="s">
        <v>18</v>
      </c>
      <c r="O114" s="23">
        <v>23.5987910255641</v>
      </c>
      <c r="P114" s="17">
        <f t="shared" si="3"/>
        <v>23.5271428152029</v>
      </c>
      <c r="Q114" s="30" t="s">
        <v>18</v>
      </c>
      <c r="R114" s="30" t="s">
        <v>18</v>
      </c>
      <c r="S114" s="30" t="s">
        <v>18</v>
      </c>
      <c r="T114" s="17" t="e">
        <f t="shared" si="4"/>
        <v>#DIV/0!</v>
      </c>
    </row>
    <row r="115" spans="1:20">
      <c r="A115" s="10">
        <v>20</v>
      </c>
      <c r="B115" s="11">
        <v>7</v>
      </c>
      <c r="C115" s="10">
        <v>2003</v>
      </c>
      <c r="D115" s="9">
        <v>37822</v>
      </c>
      <c r="E115" t="s">
        <v>16</v>
      </c>
      <c r="F115">
        <v>5</v>
      </c>
      <c r="G115" t="s">
        <v>17</v>
      </c>
      <c r="H115">
        <v>114</v>
      </c>
      <c r="I115" s="27">
        <v>17.5</v>
      </c>
      <c r="J115" s="23">
        <v>14.4</v>
      </c>
      <c r="K115" s="23">
        <v>12.5</v>
      </c>
      <c r="L115" s="17">
        <f t="shared" si="5"/>
        <v>14.8</v>
      </c>
      <c r="M115" s="23">
        <v>22.8149019931665</v>
      </c>
      <c r="N115" s="22" t="s">
        <v>18</v>
      </c>
      <c r="O115" s="23">
        <v>23.8815965092562</v>
      </c>
      <c r="P115" s="17">
        <f t="shared" si="3"/>
        <v>23.3482492512113</v>
      </c>
      <c r="Q115" s="30" t="s">
        <v>18</v>
      </c>
      <c r="R115" s="30" t="s">
        <v>18</v>
      </c>
      <c r="S115" s="30" t="s">
        <v>18</v>
      </c>
      <c r="T115" s="17" t="e">
        <f t="shared" si="4"/>
        <v>#DIV/0!</v>
      </c>
    </row>
    <row r="116" spans="1:20">
      <c r="A116" s="10">
        <v>29</v>
      </c>
      <c r="B116" s="11">
        <v>7</v>
      </c>
      <c r="C116" s="10">
        <v>2003</v>
      </c>
      <c r="D116" s="9">
        <v>37831</v>
      </c>
      <c r="E116" t="s">
        <v>16</v>
      </c>
      <c r="F116">
        <v>5</v>
      </c>
      <c r="G116" t="s">
        <v>17</v>
      </c>
      <c r="H116">
        <v>115</v>
      </c>
      <c r="I116" s="27">
        <v>20</v>
      </c>
      <c r="J116" s="23">
        <v>16</v>
      </c>
      <c r="K116" s="23">
        <v>12.5</v>
      </c>
      <c r="L116" s="17">
        <f t="shared" si="5"/>
        <v>16.1666666666667</v>
      </c>
      <c r="M116" s="23">
        <v>23.34552030126</v>
      </c>
      <c r="N116" s="22" t="s">
        <v>18</v>
      </c>
      <c r="O116" s="23">
        <v>24.2642739840655</v>
      </c>
      <c r="P116" s="17">
        <f t="shared" si="3"/>
        <v>23.8048971426627</v>
      </c>
      <c r="Q116" s="30" t="s">
        <v>18</v>
      </c>
      <c r="R116" s="30" t="s">
        <v>18</v>
      </c>
      <c r="S116" s="30" t="s">
        <v>18</v>
      </c>
      <c r="T116" s="17" t="e">
        <f t="shared" si="4"/>
        <v>#DIV/0!</v>
      </c>
    </row>
    <row r="117" spans="1:20">
      <c r="A117" s="10">
        <v>11</v>
      </c>
      <c r="B117" s="11">
        <v>8</v>
      </c>
      <c r="C117" s="10">
        <v>2003</v>
      </c>
      <c r="D117" s="9">
        <v>37844</v>
      </c>
      <c r="E117" t="s">
        <v>16</v>
      </c>
      <c r="F117">
        <v>5</v>
      </c>
      <c r="G117" t="s">
        <v>17</v>
      </c>
      <c r="H117">
        <v>116</v>
      </c>
      <c r="I117" s="27">
        <v>16.7</v>
      </c>
      <c r="J117" s="23">
        <v>16.7</v>
      </c>
      <c r="K117" s="23">
        <v>16.7</v>
      </c>
      <c r="L117" s="17">
        <f t="shared" si="5"/>
        <v>16.7</v>
      </c>
      <c r="M117" s="24">
        <v>23.6</v>
      </c>
      <c r="N117" s="33" t="s">
        <v>18</v>
      </c>
      <c r="O117" s="24">
        <v>23.6</v>
      </c>
      <c r="P117" s="17">
        <f t="shared" si="3"/>
        <v>23.6</v>
      </c>
      <c r="Q117" s="30" t="s">
        <v>18</v>
      </c>
      <c r="R117" s="30" t="s">
        <v>18</v>
      </c>
      <c r="S117" s="30" t="s">
        <v>18</v>
      </c>
      <c r="T117" s="17" t="e">
        <f t="shared" si="4"/>
        <v>#DIV/0!</v>
      </c>
    </row>
    <row r="118" spans="1:20">
      <c r="A118" s="10">
        <v>20</v>
      </c>
      <c r="B118" s="11">
        <v>8</v>
      </c>
      <c r="C118" s="10">
        <v>2003</v>
      </c>
      <c r="D118" s="9">
        <v>37853</v>
      </c>
      <c r="E118" t="s">
        <v>16</v>
      </c>
      <c r="F118">
        <v>5</v>
      </c>
      <c r="G118" t="s">
        <v>17</v>
      </c>
      <c r="H118">
        <v>117</v>
      </c>
      <c r="I118" s="21">
        <v>15.3</v>
      </c>
      <c r="J118" s="22">
        <v>15.3</v>
      </c>
      <c r="K118" s="22">
        <v>15.2</v>
      </c>
      <c r="L118" s="17">
        <f t="shared" si="5"/>
        <v>15.2666666666667</v>
      </c>
      <c r="M118" s="33">
        <v>24.9</v>
      </c>
      <c r="N118" s="33" t="s">
        <v>18</v>
      </c>
      <c r="O118" s="33">
        <v>24.9</v>
      </c>
      <c r="P118" s="17">
        <f t="shared" si="3"/>
        <v>24.9</v>
      </c>
      <c r="Q118" s="30" t="s">
        <v>18</v>
      </c>
      <c r="R118" s="30" t="s">
        <v>18</v>
      </c>
      <c r="S118" s="30" t="s">
        <v>18</v>
      </c>
      <c r="T118" s="17" t="e">
        <f t="shared" si="4"/>
        <v>#DIV/0!</v>
      </c>
    </row>
    <row r="119" spans="1:20">
      <c r="A119" s="10">
        <v>1</v>
      </c>
      <c r="B119" s="11">
        <v>9</v>
      </c>
      <c r="C119" s="10">
        <v>2003</v>
      </c>
      <c r="D119" s="9">
        <v>37865</v>
      </c>
      <c r="E119" t="s">
        <v>16</v>
      </c>
      <c r="F119">
        <v>5</v>
      </c>
      <c r="G119" t="s">
        <v>17</v>
      </c>
      <c r="H119">
        <v>118</v>
      </c>
      <c r="I119" s="26">
        <v>13.2</v>
      </c>
      <c r="J119" s="26">
        <v>13.2</v>
      </c>
      <c r="K119" s="26">
        <v>13.2</v>
      </c>
      <c r="L119" s="17">
        <f t="shared" si="5"/>
        <v>13.2</v>
      </c>
      <c r="M119" s="25">
        <v>24.1</v>
      </c>
      <c r="N119" s="25" t="s">
        <v>18</v>
      </c>
      <c r="O119" s="25">
        <v>24.1</v>
      </c>
      <c r="P119" s="17">
        <f t="shared" si="3"/>
        <v>24.1</v>
      </c>
      <c r="Q119" s="30" t="s">
        <v>18</v>
      </c>
      <c r="R119" s="30" t="s">
        <v>18</v>
      </c>
      <c r="S119" s="30" t="s">
        <v>18</v>
      </c>
      <c r="T119" s="17" t="e">
        <f t="shared" si="4"/>
        <v>#DIV/0!</v>
      </c>
    </row>
    <row r="120" spans="1:20">
      <c r="A120" s="10">
        <v>10</v>
      </c>
      <c r="B120" s="11">
        <v>9</v>
      </c>
      <c r="C120" s="10">
        <v>2003</v>
      </c>
      <c r="D120" s="9">
        <v>37874</v>
      </c>
      <c r="E120" t="s">
        <v>16</v>
      </c>
      <c r="F120">
        <v>5</v>
      </c>
      <c r="G120" t="s">
        <v>17</v>
      </c>
      <c r="H120">
        <v>119</v>
      </c>
      <c r="I120" s="26">
        <v>12.6</v>
      </c>
      <c r="J120" s="26">
        <v>12.2</v>
      </c>
      <c r="K120" s="26">
        <v>8.2</v>
      </c>
      <c r="L120" s="17">
        <f t="shared" si="5"/>
        <v>11</v>
      </c>
      <c r="M120" s="16">
        <v>24.7454893731505</v>
      </c>
      <c r="N120" s="16" t="s">
        <v>18</v>
      </c>
      <c r="O120" s="16">
        <v>25.4285978594343</v>
      </c>
      <c r="P120" s="17">
        <f t="shared" si="3"/>
        <v>25.0870436162924</v>
      </c>
      <c r="Q120" s="30" t="s">
        <v>18</v>
      </c>
      <c r="R120" s="30" t="s">
        <v>18</v>
      </c>
      <c r="S120" s="30" t="s">
        <v>18</v>
      </c>
      <c r="T120" s="17" t="e">
        <f t="shared" si="4"/>
        <v>#DIV/0!</v>
      </c>
    </row>
    <row r="121" spans="1:20">
      <c r="A121" s="10">
        <v>21</v>
      </c>
      <c r="B121" s="11">
        <v>9</v>
      </c>
      <c r="C121" s="10">
        <v>2003</v>
      </c>
      <c r="D121" s="9">
        <v>37885</v>
      </c>
      <c r="E121" t="s">
        <v>16</v>
      </c>
      <c r="F121">
        <v>5</v>
      </c>
      <c r="G121" t="s">
        <v>17</v>
      </c>
      <c r="H121">
        <v>120</v>
      </c>
      <c r="I121" s="27">
        <v>7.8</v>
      </c>
      <c r="J121" s="16">
        <v>8.8</v>
      </c>
      <c r="K121" s="16">
        <v>8.3</v>
      </c>
      <c r="L121" s="17">
        <f t="shared" si="5"/>
        <v>8.3</v>
      </c>
      <c r="M121" s="24">
        <v>26.0160656973045</v>
      </c>
      <c r="N121" s="24" t="s">
        <v>18</v>
      </c>
      <c r="O121" s="24">
        <v>26.1155666462465</v>
      </c>
      <c r="P121" s="17">
        <f t="shared" si="3"/>
        <v>26.0658161717755</v>
      </c>
      <c r="Q121" s="30" t="s">
        <v>18</v>
      </c>
      <c r="R121" s="30" t="s">
        <v>18</v>
      </c>
      <c r="S121" s="30" t="s">
        <v>18</v>
      </c>
      <c r="T121" s="17" t="e">
        <f t="shared" si="4"/>
        <v>#DIV/0!</v>
      </c>
    </row>
    <row r="122" spans="1:20">
      <c r="A122" s="10">
        <v>30</v>
      </c>
      <c r="B122" s="11">
        <v>9</v>
      </c>
      <c r="C122" s="10">
        <v>2003</v>
      </c>
      <c r="D122" s="9">
        <v>37894</v>
      </c>
      <c r="E122" t="s">
        <v>16</v>
      </c>
      <c r="F122">
        <v>5</v>
      </c>
      <c r="G122" t="s">
        <v>17</v>
      </c>
      <c r="H122">
        <v>121</v>
      </c>
      <c r="I122" s="27">
        <v>5.3</v>
      </c>
      <c r="J122" s="16">
        <v>5.3</v>
      </c>
      <c r="K122" s="16">
        <v>5.2</v>
      </c>
      <c r="L122" s="17">
        <f t="shared" si="5"/>
        <v>5.26666666666667</v>
      </c>
      <c r="M122" s="24">
        <v>27.3712585370361</v>
      </c>
      <c r="N122" s="24" t="s">
        <v>18</v>
      </c>
      <c r="O122" s="24">
        <v>27.4650123932023</v>
      </c>
      <c r="P122" s="17">
        <f t="shared" si="3"/>
        <v>27.4181354651192</v>
      </c>
      <c r="Q122" s="30" t="s">
        <v>18</v>
      </c>
      <c r="R122" s="30" t="s">
        <v>18</v>
      </c>
      <c r="S122" s="30" t="s">
        <v>18</v>
      </c>
      <c r="T122" s="17" t="e">
        <f t="shared" si="4"/>
        <v>#DIV/0!</v>
      </c>
    </row>
    <row r="123" spans="1:20">
      <c r="A123" s="11">
        <v>11</v>
      </c>
      <c r="B123" s="10">
        <v>10</v>
      </c>
      <c r="C123" s="31">
        <v>2003</v>
      </c>
      <c r="D123" s="9">
        <v>37905</v>
      </c>
      <c r="E123" t="s">
        <v>16</v>
      </c>
      <c r="F123">
        <v>5</v>
      </c>
      <c r="G123" t="s">
        <v>17</v>
      </c>
      <c r="H123">
        <v>122</v>
      </c>
      <c r="I123" s="27">
        <v>5.3</v>
      </c>
      <c r="J123" s="16">
        <v>5.3</v>
      </c>
      <c r="K123" s="16">
        <v>5.3</v>
      </c>
      <c r="L123" s="17">
        <f t="shared" si="5"/>
        <v>5.3</v>
      </c>
      <c r="M123" s="24">
        <v>27.3836386195373</v>
      </c>
      <c r="N123" s="24" t="s">
        <v>18</v>
      </c>
      <c r="O123" s="24">
        <v>27.3836386195373</v>
      </c>
      <c r="P123" s="17">
        <f t="shared" si="3"/>
        <v>27.3836386195373</v>
      </c>
      <c r="Q123" s="30" t="s">
        <v>18</v>
      </c>
      <c r="R123" s="30" t="s">
        <v>18</v>
      </c>
      <c r="S123" s="30" t="s">
        <v>18</v>
      </c>
      <c r="T123" s="17" t="e">
        <f t="shared" si="4"/>
        <v>#DIV/0!</v>
      </c>
    </row>
    <row r="124" spans="1:20">
      <c r="A124" s="11">
        <v>20</v>
      </c>
      <c r="B124" s="10">
        <v>10</v>
      </c>
      <c r="C124" s="31">
        <v>2003</v>
      </c>
      <c r="D124" s="9">
        <v>37914</v>
      </c>
      <c r="E124" t="s">
        <v>16</v>
      </c>
      <c r="F124">
        <v>5</v>
      </c>
      <c r="G124" t="s">
        <v>17</v>
      </c>
      <c r="H124">
        <v>123</v>
      </c>
      <c r="I124" s="27">
        <v>5.8</v>
      </c>
      <c r="J124" s="23" t="s">
        <v>18</v>
      </c>
      <c r="K124" s="16">
        <v>5.7</v>
      </c>
      <c r="L124" s="17">
        <f t="shared" si="5"/>
        <v>5.75</v>
      </c>
      <c r="M124" s="24">
        <v>27.1528459503088</v>
      </c>
      <c r="N124" s="24" t="s">
        <v>18</v>
      </c>
      <c r="O124" s="24">
        <v>27.1617224730324</v>
      </c>
      <c r="P124" s="17">
        <f t="shared" si="3"/>
        <v>27.1572842116706</v>
      </c>
      <c r="Q124" s="30" t="s">
        <v>18</v>
      </c>
      <c r="R124" s="30" t="s">
        <v>18</v>
      </c>
      <c r="S124" s="30" t="s">
        <v>18</v>
      </c>
      <c r="T124" s="17" t="e">
        <f t="shared" si="4"/>
        <v>#DIV/0!</v>
      </c>
    </row>
    <row r="125" spans="1:20">
      <c r="A125" s="11">
        <v>30</v>
      </c>
      <c r="B125" s="10">
        <v>10</v>
      </c>
      <c r="C125" s="31">
        <v>2003</v>
      </c>
      <c r="D125" s="9">
        <v>37924</v>
      </c>
      <c r="E125" t="s">
        <v>16</v>
      </c>
      <c r="F125">
        <v>5</v>
      </c>
      <c r="G125" t="s">
        <v>17</v>
      </c>
      <c r="H125">
        <v>124</v>
      </c>
      <c r="I125" s="27">
        <v>3.3</v>
      </c>
      <c r="J125" s="23" t="s">
        <v>18</v>
      </c>
      <c r="K125" s="16">
        <v>3.3</v>
      </c>
      <c r="L125" s="17">
        <f t="shared" si="5"/>
        <v>3.3</v>
      </c>
      <c r="M125" s="24">
        <v>27.3136781037379</v>
      </c>
      <c r="N125" s="24" t="s">
        <v>18</v>
      </c>
      <c r="O125" s="24">
        <v>27.4589935839777</v>
      </c>
      <c r="P125" s="17">
        <f t="shared" si="3"/>
        <v>27.3863358438578</v>
      </c>
      <c r="Q125" s="30" t="s">
        <v>18</v>
      </c>
      <c r="R125" s="30" t="s">
        <v>18</v>
      </c>
      <c r="S125" s="30" t="s">
        <v>18</v>
      </c>
      <c r="T125" s="17" t="e">
        <f t="shared" si="4"/>
        <v>#DIV/0!</v>
      </c>
    </row>
    <row r="126" spans="1:20">
      <c r="A126" s="11">
        <v>16</v>
      </c>
      <c r="B126" s="10">
        <v>11</v>
      </c>
      <c r="C126" s="31">
        <v>2003</v>
      </c>
      <c r="D126" s="9">
        <v>37941</v>
      </c>
      <c r="E126" t="s">
        <v>16</v>
      </c>
      <c r="F126">
        <v>5</v>
      </c>
      <c r="G126" t="s">
        <v>17</v>
      </c>
      <c r="H126">
        <v>125</v>
      </c>
      <c r="I126" s="27">
        <v>2.5</v>
      </c>
      <c r="J126" s="23" t="s">
        <v>18</v>
      </c>
      <c r="K126" s="16">
        <v>2.8</v>
      </c>
      <c r="L126" s="17">
        <f t="shared" si="5"/>
        <v>2.65</v>
      </c>
      <c r="M126" s="24">
        <v>26.5277295700824</v>
      </c>
      <c r="N126" s="24" t="s">
        <v>18</v>
      </c>
      <c r="O126" s="24">
        <v>26.6336725243376</v>
      </c>
      <c r="P126" s="17">
        <f t="shared" si="3"/>
        <v>26.58070104721</v>
      </c>
      <c r="Q126" s="30" t="s">
        <v>18</v>
      </c>
      <c r="R126" s="30" t="s">
        <v>18</v>
      </c>
      <c r="S126" s="30" t="s">
        <v>18</v>
      </c>
      <c r="T126" s="17" t="e">
        <f t="shared" si="4"/>
        <v>#DIV/0!</v>
      </c>
    </row>
    <row r="127" spans="1:20">
      <c r="A127" s="11">
        <v>2</v>
      </c>
      <c r="B127" s="10">
        <v>12</v>
      </c>
      <c r="C127" s="31">
        <v>2003</v>
      </c>
      <c r="D127" s="9">
        <v>37957</v>
      </c>
      <c r="E127" t="s">
        <v>16</v>
      </c>
      <c r="F127">
        <v>5</v>
      </c>
      <c r="G127" t="s">
        <v>17</v>
      </c>
      <c r="H127">
        <v>126</v>
      </c>
      <c r="I127" s="27">
        <v>2</v>
      </c>
      <c r="J127" s="23" t="s">
        <v>18</v>
      </c>
      <c r="K127" s="16">
        <v>1.9</v>
      </c>
      <c r="L127" s="17">
        <f t="shared" si="5"/>
        <v>1.95</v>
      </c>
      <c r="M127" s="24">
        <v>26.0667736191675</v>
      </c>
      <c r="N127" s="24" t="s">
        <v>18</v>
      </c>
      <c r="O127" s="24">
        <v>26.1649211073699</v>
      </c>
      <c r="P127" s="17">
        <f t="shared" si="3"/>
        <v>26.1158473632687</v>
      </c>
      <c r="Q127" s="30" t="s">
        <v>18</v>
      </c>
      <c r="R127" s="30" t="s">
        <v>18</v>
      </c>
      <c r="S127" s="30" t="s">
        <v>18</v>
      </c>
      <c r="T127" s="17" t="e">
        <f t="shared" si="4"/>
        <v>#DIV/0!</v>
      </c>
    </row>
    <row r="128" spans="1:20">
      <c r="A128" s="11">
        <v>23</v>
      </c>
      <c r="B128" s="10">
        <v>2</v>
      </c>
      <c r="C128" s="32">
        <v>2004</v>
      </c>
      <c r="D128" s="9">
        <v>38040</v>
      </c>
      <c r="E128" t="s">
        <v>16</v>
      </c>
      <c r="F128">
        <v>5</v>
      </c>
      <c r="G128" t="s">
        <v>17</v>
      </c>
      <c r="H128">
        <v>127</v>
      </c>
      <c r="I128" s="27">
        <v>-1</v>
      </c>
      <c r="J128" s="23">
        <v>-1</v>
      </c>
      <c r="K128" s="16">
        <v>-0.9</v>
      </c>
      <c r="L128" s="17">
        <f t="shared" si="5"/>
        <v>-0.966666666666667</v>
      </c>
      <c r="M128" s="24">
        <v>25.697266678086</v>
      </c>
      <c r="N128" s="24" t="s">
        <v>18</v>
      </c>
      <c r="O128" s="24">
        <v>26.3689199814562</v>
      </c>
      <c r="P128" s="17">
        <f t="shared" si="3"/>
        <v>26.0330933297711</v>
      </c>
      <c r="Q128" s="30" t="s">
        <v>18</v>
      </c>
      <c r="R128" s="30" t="s">
        <v>18</v>
      </c>
      <c r="S128" s="30" t="s">
        <v>18</v>
      </c>
      <c r="T128" s="17" t="e">
        <f t="shared" si="4"/>
        <v>#DIV/0!</v>
      </c>
    </row>
    <row r="129" spans="1:20">
      <c r="A129" s="11">
        <v>28</v>
      </c>
      <c r="B129" s="10">
        <v>3</v>
      </c>
      <c r="C129" s="35">
        <v>2004</v>
      </c>
      <c r="D129" s="9">
        <v>38074</v>
      </c>
      <c r="E129" t="s">
        <v>16</v>
      </c>
      <c r="F129">
        <v>5</v>
      </c>
      <c r="G129" t="s">
        <v>17</v>
      </c>
      <c r="H129">
        <v>128</v>
      </c>
      <c r="I129" s="38">
        <v>-1.37</v>
      </c>
      <c r="J129" s="39">
        <v>-0.97</v>
      </c>
      <c r="K129" s="39">
        <v>-0.96</v>
      </c>
      <c r="L129" s="17">
        <f t="shared" si="5"/>
        <v>-1.1</v>
      </c>
      <c r="M129" s="24">
        <v>25.9</v>
      </c>
      <c r="N129" s="24">
        <v>27.3</v>
      </c>
      <c r="O129" s="24">
        <v>27.5</v>
      </c>
      <c r="P129" s="17">
        <f t="shared" si="3"/>
        <v>26.9</v>
      </c>
      <c r="Q129" s="30" t="s">
        <v>18</v>
      </c>
      <c r="R129" s="30" t="s">
        <v>18</v>
      </c>
      <c r="S129" s="30" t="s">
        <v>18</v>
      </c>
      <c r="T129" s="17" t="e">
        <f t="shared" si="4"/>
        <v>#DIV/0!</v>
      </c>
    </row>
    <row r="130" spans="1:20">
      <c r="A130" s="11">
        <v>7</v>
      </c>
      <c r="B130" s="10">
        <v>4</v>
      </c>
      <c r="C130" s="35">
        <v>2004</v>
      </c>
      <c r="D130" s="9">
        <v>38084</v>
      </c>
      <c r="E130" t="s">
        <v>16</v>
      </c>
      <c r="F130">
        <v>5</v>
      </c>
      <c r="G130" t="s">
        <v>17</v>
      </c>
      <c r="H130">
        <v>129</v>
      </c>
      <c r="I130" s="38">
        <v>-1.19</v>
      </c>
      <c r="J130" s="39">
        <v>-1.03</v>
      </c>
      <c r="K130" s="39">
        <v>-1.4</v>
      </c>
      <c r="L130" s="17">
        <f t="shared" si="5"/>
        <v>-1.20666666666667</v>
      </c>
      <c r="M130" s="24">
        <v>20</v>
      </c>
      <c r="N130" s="24">
        <v>27.1</v>
      </c>
      <c r="O130" s="24">
        <v>27.3</v>
      </c>
      <c r="P130" s="17">
        <f t="shared" ref="P130:P193" si="6">AVERAGE(M130:O130)</f>
        <v>24.8</v>
      </c>
      <c r="Q130" s="30" t="s">
        <v>18</v>
      </c>
      <c r="R130" s="30" t="s">
        <v>18</v>
      </c>
      <c r="S130" s="30" t="s">
        <v>18</v>
      </c>
      <c r="T130" s="17" t="e">
        <f t="shared" ref="T130:T193" si="7">AVERAGE(Q130:S130)</f>
        <v>#DIV/0!</v>
      </c>
    </row>
    <row r="131" spans="1:20">
      <c r="A131" s="11">
        <v>19</v>
      </c>
      <c r="B131" s="10">
        <v>5</v>
      </c>
      <c r="C131" s="35">
        <v>2004</v>
      </c>
      <c r="D131" s="9">
        <v>38126</v>
      </c>
      <c r="E131" t="s">
        <v>16</v>
      </c>
      <c r="F131">
        <v>5</v>
      </c>
      <c r="G131" t="s">
        <v>17</v>
      </c>
      <c r="H131">
        <v>130</v>
      </c>
      <c r="I131" s="27">
        <v>1</v>
      </c>
      <c r="J131" s="23">
        <v>-0.2</v>
      </c>
      <c r="K131" s="23">
        <v>-0.6</v>
      </c>
      <c r="L131" s="17">
        <f t="shared" ref="L131:L194" si="8">AVERAGE(I131:K131)</f>
        <v>0.0666666666666667</v>
      </c>
      <c r="M131" s="24">
        <v>23.7630329887216</v>
      </c>
      <c r="N131" s="24" t="s">
        <v>18</v>
      </c>
      <c r="O131" s="24">
        <v>25.9690844964354</v>
      </c>
      <c r="P131" s="17">
        <f t="shared" si="6"/>
        <v>24.8660587425785</v>
      </c>
      <c r="Q131" s="30" t="s">
        <v>18</v>
      </c>
      <c r="R131" s="30" t="s">
        <v>18</v>
      </c>
      <c r="S131" s="30" t="s">
        <v>18</v>
      </c>
      <c r="T131" s="17" t="e">
        <f t="shared" si="7"/>
        <v>#DIV/0!</v>
      </c>
    </row>
    <row r="132" spans="1:20">
      <c r="A132" s="11">
        <v>30</v>
      </c>
      <c r="B132" s="10">
        <v>5</v>
      </c>
      <c r="C132" s="35">
        <v>2004</v>
      </c>
      <c r="D132" s="9">
        <v>38137</v>
      </c>
      <c r="E132" t="s">
        <v>16</v>
      </c>
      <c r="F132">
        <v>5</v>
      </c>
      <c r="G132" t="s">
        <v>17</v>
      </c>
      <c r="H132">
        <v>131</v>
      </c>
      <c r="I132" s="27">
        <v>4.4</v>
      </c>
      <c r="J132" s="23" t="s">
        <v>18</v>
      </c>
      <c r="K132" s="23">
        <v>3.6</v>
      </c>
      <c r="L132" s="17">
        <f t="shared" si="8"/>
        <v>4</v>
      </c>
      <c r="M132" s="24">
        <v>19.6754434272462</v>
      </c>
      <c r="N132" s="24" t="s">
        <v>18</v>
      </c>
      <c r="O132" s="24">
        <v>21.9765015590481</v>
      </c>
      <c r="P132" s="17">
        <f t="shared" si="6"/>
        <v>20.8259724931471</v>
      </c>
      <c r="Q132" s="30" t="s">
        <v>18</v>
      </c>
      <c r="R132" s="30" t="s">
        <v>18</v>
      </c>
      <c r="S132" s="30" t="s">
        <v>18</v>
      </c>
      <c r="T132" s="17" t="e">
        <f t="shared" si="7"/>
        <v>#DIV/0!</v>
      </c>
    </row>
    <row r="133" spans="1:20">
      <c r="A133" s="11">
        <v>10</v>
      </c>
      <c r="B133" s="10">
        <v>6</v>
      </c>
      <c r="C133" s="35">
        <v>2004</v>
      </c>
      <c r="D133" s="9">
        <v>38148</v>
      </c>
      <c r="E133" t="s">
        <v>16</v>
      </c>
      <c r="F133">
        <v>5</v>
      </c>
      <c r="G133" t="s">
        <v>17</v>
      </c>
      <c r="H133">
        <v>132</v>
      </c>
      <c r="I133" s="27">
        <v>7.8</v>
      </c>
      <c r="J133" s="23">
        <v>4.7</v>
      </c>
      <c r="K133" s="23">
        <v>3.6</v>
      </c>
      <c r="L133" s="17">
        <f t="shared" si="8"/>
        <v>5.36666666666667</v>
      </c>
      <c r="M133" s="24">
        <v>20.512821532872</v>
      </c>
      <c r="N133" s="24" t="s">
        <v>18</v>
      </c>
      <c r="O133" s="24">
        <v>22.4995087166622</v>
      </c>
      <c r="P133" s="17">
        <f t="shared" si="6"/>
        <v>21.5061651247671</v>
      </c>
      <c r="Q133" s="30" t="s">
        <v>18</v>
      </c>
      <c r="R133" s="30" t="s">
        <v>18</v>
      </c>
      <c r="S133" s="30" t="s">
        <v>18</v>
      </c>
      <c r="T133" s="17" t="e">
        <f t="shared" si="7"/>
        <v>#DIV/0!</v>
      </c>
    </row>
    <row r="134" spans="1:20">
      <c r="A134" s="11">
        <v>21</v>
      </c>
      <c r="B134" s="10">
        <v>6</v>
      </c>
      <c r="C134" s="35">
        <v>2004</v>
      </c>
      <c r="D134" s="9">
        <v>38159</v>
      </c>
      <c r="E134" t="s">
        <v>16</v>
      </c>
      <c r="F134">
        <v>5</v>
      </c>
      <c r="G134" t="s">
        <v>17</v>
      </c>
      <c r="H134">
        <v>133</v>
      </c>
      <c r="I134" s="27">
        <v>13</v>
      </c>
      <c r="J134" s="23">
        <v>7.5</v>
      </c>
      <c r="K134" s="23">
        <v>4</v>
      </c>
      <c r="L134" s="17">
        <f t="shared" si="8"/>
        <v>8.16666666666667</v>
      </c>
      <c r="M134" s="24">
        <v>22.6336498018286</v>
      </c>
      <c r="N134" s="24" t="s">
        <v>18</v>
      </c>
      <c r="O134" s="24">
        <v>24.323649362599</v>
      </c>
      <c r="P134" s="17">
        <f t="shared" si="6"/>
        <v>23.4786495822138</v>
      </c>
      <c r="Q134" s="30" t="s">
        <v>18</v>
      </c>
      <c r="R134" s="30" t="s">
        <v>18</v>
      </c>
      <c r="S134" s="30" t="s">
        <v>18</v>
      </c>
      <c r="T134" s="17" t="e">
        <f t="shared" si="7"/>
        <v>#DIV/0!</v>
      </c>
    </row>
    <row r="135" spans="1:20">
      <c r="A135" s="11">
        <v>30</v>
      </c>
      <c r="B135" s="10">
        <v>6</v>
      </c>
      <c r="C135" s="35">
        <v>2004</v>
      </c>
      <c r="D135" s="9">
        <v>38168</v>
      </c>
      <c r="E135" t="s">
        <v>16</v>
      </c>
      <c r="F135">
        <v>5</v>
      </c>
      <c r="G135" t="s">
        <v>17</v>
      </c>
      <c r="H135">
        <v>134</v>
      </c>
      <c r="I135" s="19">
        <v>12.6</v>
      </c>
      <c r="J135" s="19">
        <v>11.4</v>
      </c>
      <c r="K135" s="19">
        <v>8</v>
      </c>
      <c r="L135" s="17">
        <f t="shared" si="8"/>
        <v>10.6666666666667</v>
      </c>
      <c r="M135" s="16">
        <v>22.6032529098971</v>
      </c>
      <c r="N135" s="16" t="s">
        <v>18</v>
      </c>
      <c r="O135" s="16">
        <v>23.2617771865535</v>
      </c>
      <c r="P135" s="17">
        <f t="shared" si="6"/>
        <v>22.9325150482253</v>
      </c>
      <c r="Q135" s="30" t="s">
        <v>18</v>
      </c>
      <c r="R135" s="30" t="s">
        <v>18</v>
      </c>
      <c r="S135" s="30" t="s">
        <v>18</v>
      </c>
      <c r="T135" s="17" t="e">
        <f t="shared" si="7"/>
        <v>#DIV/0!</v>
      </c>
    </row>
    <row r="136" spans="1:20">
      <c r="A136" s="11">
        <v>10</v>
      </c>
      <c r="B136" s="10">
        <v>7</v>
      </c>
      <c r="C136" s="35">
        <v>2004</v>
      </c>
      <c r="D136" s="9">
        <v>38178</v>
      </c>
      <c r="E136" t="s">
        <v>16</v>
      </c>
      <c r="F136">
        <v>5</v>
      </c>
      <c r="G136" t="s">
        <v>17</v>
      </c>
      <c r="H136">
        <v>135</v>
      </c>
      <c r="I136" s="27">
        <v>16</v>
      </c>
      <c r="J136" s="23" t="s">
        <v>18</v>
      </c>
      <c r="K136" s="23">
        <v>13.2</v>
      </c>
      <c r="L136" s="17">
        <f t="shared" si="8"/>
        <v>14.6</v>
      </c>
      <c r="M136" s="24">
        <v>21.6505896722704</v>
      </c>
      <c r="N136" s="33" t="s">
        <v>18</v>
      </c>
      <c r="O136" s="24">
        <v>24.5451830130059</v>
      </c>
      <c r="P136" s="17">
        <f t="shared" si="6"/>
        <v>23.0978863426381</v>
      </c>
      <c r="Q136" s="30" t="s">
        <v>18</v>
      </c>
      <c r="R136" s="30" t="s">
        <v>18</v>
      </c>
      <c r="S136" s="30" t="s">
        <v>18</v>
      </c>
      <c r="T136" s="17" t="e">
        <f t="shared" si="7"/>
        <v>#DIV/0!</v>
      </c>
    </row>
    <row r="137" spans="1:20">
      <c r="A137" s="11">
        <v>20</v>
      </c>
      <c r="B137" s="10">
        <v>7</v>
      </c>
      <c r="C137" s="35">
        <v>2004</v>
      </c>
      <c r="D137" s="9">
        <v>38188</v>
      </c>
      <c r="E137" t="s">
        <v>16</v>
      </c>
      <c r="F137">
        <v>5</v>
      </c>
      <c r="G137" t="s">
        <v>17</v>
      </c>
      <c r="H137">
        <v>136</v>
      </c>
      <c r="I137" s="21">
        <v>15.8</v>
      </c>
      <c r="J137" s="23">
        <v>14.6</v>
      </c>
      <c r="K137" s="23">
        <v>12.4</v>
      </c>
      <c r="L137" s="17">
        <f t="shared" si="8"/>
        <v>14.2666666666667</v>
      </c>
      <c r="M137" s="24">
        <v>23.0579477429212</v>
      </c>
      <c r="N137" s="33" t="s">
        <v>18</v>
      </c>
      <c r="O137" s="24">
        <v>24.4398379262149</v>
      </c>
      <c r="P137" s="17">
        <f t="shared" si="6"/>
        <v>23.748892834568</v>
      </c>
      <c r="Q137" s="30" t="s">
        <v>18</v>
      </c>
      <c r="R137" s="30" t="s">
        <v>18</v>
      </c>
      <c r="S137" s="30" t="s">
        <v>18</v>
      </c>
      <c r="T137" s="17" t="e">
        <f t="shared" si="7"/>
        <v>#DIV/0!</v>
      </c>
    </row>
    <row r="138" spans="1:20">
      <c r="A138" s="11">
        <v>29</v>
      </c>
      <c r="B138" s="10">
        <v>7</v>
      </c>
      <c r="C138" s="35">
        <v>2004</v>
      </c>
      <c r="D138" s="9">
        <v>38197</v>
      </c>
      <c r="E138" t="s">
        <v>16</v>
      </c>
      <c r="F138">
        <v>5</v>
      </c>
      <c r="G138" t="s">
        <v>17</v>
      </c>
      <c r="H138">
        <v>137</v>
      </c>
      <c r="I138" s="21">
        <v>15.9</v>
      </c>
      <c r="J138" s="23">
        <v>15.5</v>
      </c>
      <c r="K138" s="23">
        <v>8.7</v>
      </c>
      <c r="L138" s="17">
        <f t="shared" si="8"/>
        <v>13.3666666666667</v>
      </c>
      <c r="M138" s="24">
        <v>21.911187866591</v>
      </c>
      <c r="N138" s="33" t="s">
        <v>18</v>
      </c>
      <c r="O138" s="24">
        <v>24.4915740120632</v>
      </c>
      <c r="P138" s="17">
        <f t="shared" si="6"/>
        <v>23.2013809393271</v>
      </c>
      <c r="Q138" s="30" t="s">
        <v>18</v>
      </c>
      <c r="R138" s="30" t="s">
        <v>18</v>
      </c>
      <c r="S138" s="30" t="s">
        <v>18</v>
      </c>
      <c r="T138" s="17" t="e">
        <f t="shared" si="7"/>
        <v>#DIV/0!</v>
      </c>
    </row>
    <row r="139" spans="1:20">
      <c r="A139" s="11">
        <v>10</v>
      </c>
      <c r="B139" s="10">
        <v>8</v>
      </c>
      <c r="C139" s="35">
        <v>2004</v>
      </c>
      <c r="D139" s="9">
        <v>38209</v>
      </c>
      <c r="E139" t="s">
        <v>16</v>
      </c>
      <c r="F139">
        <v>5</v>
      </c>
      <c r="G139" t="s">
        <v>17</v>
      </c>
      <c r="H139">
        <v>138</v>
      </c>
      <c r="I139" s="21">
        <v>17.5</v>
      </c>
      <c r="J139" s="22">
        <v>16.8</v>
      </c>
      <c r="K139" s="22">
        <v>15.1</v>
      </c>
      <c r="L139" s="17">
        <f t="shared" si="8"/>
        <v>16.4666666666667</v>
      </c>
      <c r="M139" s="24">
        <v>23.776787262041</v>
      </c>
      <c r="N139" s="24" t="s">
        <v>18</v>
      </c>
      <c r="O139" s="24">
        <v>24.1338231332327</v>
      </c>
      <c r="P139" s="17">
        <f t="shared" si="6"/>
        <v>23.9553051976369</v>
      </c>
      <c r="Q139" s="30" t="s">
        <v>18</v>
      </c>
      <c r="R139" s="30" t="s">
        <v>18</v>
      </c>
      <c r="S139" s="30" t="s">
        <v>18</v>
      </c>
      <c r="T139" s="17" t="e">
        <f t="shared" si="7"/>
        <v>#DIV/0!</v>
      </c>
    </row>
    <row r="140" spans="1:20">
      <c r="A140" s="10">
        <v>19</v>
      </c>
      <c r="B140" s="10">
        <v>8</v>
      </c>
      <c r="C140" s="35">
        <v>2004</v>
      </c>
      <c r="D140" s="9">
        <v>38218</v>
      </c>
      <c r="E140" t="s">
        <v>16</v>
      </c>
      <c r="F140">
        <v>5</v>
      </c>
      <c r="G140" t="s">
        <v>17</v>
      </c>
      <c r="H140">
        <v>139</v>
      </c>
      <c r="I140" s="19">
        <v>14.8</v>
      </c>
      <c r="J140" s="19">
        <v>14.8</v>
      </c>
      <c r="K140" s="19">
        <v>14.6</v>
      </c>
      <c r="L140" s="17">
        <f t="shared" si="8"/>
        <v>14.7333333333333</v>
      </c>
      <c r="M140" s="16">
        <v>24.0233566393291</v>
      </c>
      <c r="N140" s="16" t="s">
        <v>18</v>
      </c>
      <c r="O140" s="16">
        <v>24.0490817551364</v>
      </c>
      <c r="P140" s="17">
        <f t="shared" si="6"/>
        <v>24.0362191972328</v>
      </c>
      <c r="Q140" s="30" t="s">
        <v>18</v>
      </c>
      <c r="R140" s="30" t="s">
        <v>18</v>
      </c>
      <c r="S140" s="30" t="s">
        <v>18</v>
      </c>
      <c r="T140" s="17" t="e">
        <f t="shared" si="7"/>
        <v>#DIV/0!</v>
      </c>
    </row>
    <row r="141" spans="1:20">
      <c r="A141" s="10">
        <v>31</v>
      </c>
      <c r="B141" s="36">
        <v>8</v>
      </c>
      <c r="C141" s="35">
        <v>2004</v>
      </c>
      <c r="D141" s="9">
        <v>38230</v>
      </c>
      <c r="E141" t="s">
        <v>16</v>
      </c>
      <c r="F141">
        <v>5</v>
      </c>
      <c r="G141" t="s">
        <v>17</v>
      </c>
      <c r="H141">
        <v>140</v>
      </c>
      <c r="I141" s="19">
        <v>13.1</v>
      </c>
      <c r="J141" s="19">
        <v>13.7</v>
      </c>
      <c r="K141" s="19">
        <v>13.7</v>
      </c>
      <c r="L141" s="17">
        <f t="shared" si="8"/>
        <v>13.5</v>
      </c>
      <c r="M141" s="16">
        <v>24.0701769573911</v>
      </c>
      <c r="N141" s="16" t="s">
        <v>18</v>
      </c>
      <c r="O141" s="16">
        <v>24.3327302479823</v>
      </c>
      <c r="P141" s="17">
        <f t="shared" si="6"/>
        <v>24.2014536026867</v>
      </c>
      <c r="Q141" s="30" t="s">
        <v>18</v>
      </c>
      <c r="R141" s="30" t="s">
        <v>18</v>
      </c>
      <c r="S141" s="30" t="s">
        <v>18</v>
      </c>
      <c r="T141" s="17" t="e">
        <f t="shared" si="7"/>
        <v>#DIV/0!</v>
      </c>
    </row>
    <row r="142" spans="1:20">
      <c r="A142" s="10">
        <v>9</v>
      </c>
      <c r="B142" s="36">
        <v>9</v>
      </c>
      <c r="C142" s="35">
        <v>2004</v>
      </c>
      <c r="D142" s="9">
        <v>38239</v>
      </c>
      <c r="E142" t="s">
        <v>16</v>
      </c>
      <c r="F142">
        <v>5</v>
      </c>
      <c r="G142" t="s">
        <v>17</v>
      </c>
      <c r="H142">
        <v>141</v>
      </c>
      <c r="I142" s="40">
        <v>12.7</v>
      </c>
      <c r="J142" s="40">
        <v>12.4</v>
      </c>
      <c r="K142" s="40">
        <v>12.4</v>
      </c>
      <c r="L142" s="17">
        <f t="shared" si="8"/>
        <v>12.5</v>
      </c>
      <c r="M142" s="41">
        <v>24.2228347931675</v>
      </c>
      <c r="N142" s="41" t="s">
        <v>18</v>
      </c>
      <c r="O142" s="41">
        <v>24.3572179490723</v>
      </c>
      <c r="P142" s="17">
        <f t="shared" si="6"/>
        <v>24.2900263711199</v>
      </c>
      <c r="Q142" s="30" t="s">
        <v>18</v>
      </c>
      <c r="R142" s="30" t="s">
        <v>18</v>
      </c>
      <c r="S142" s="30" t="s">
        <v>18</v>
      </c>
      <c r="T142" s="17" t="e">
        <f t="shared" si="7"/>
        <v>#DIV/0!</v>
      </c>
    </row>
    <row r="143" spans="1:20">
      <c r="A143" s="10">
        <v>20</v>
      </c>
      <c r="B143" s="36">
        <v>9</v>
      </c>
      <c r="C143" s="35">
        <v>2004</v>
      </c>
      <c r="D143" s="9">
        <v>38250</v>
      </c>
      <c r="E143" t="s">
        <v>16</v>
      </c>
      <c r="F143">
        <v>5</v>
      </c>
      <c r="G143" t="s">
        <v>17</v>
      </c>
      <c r="H143">
        <v>142</v>
      </c>
      <c r="I143" s="40">
        <v>8.5</v>
      </c>
      <c r="J143" s="40">
        <v>6.3</v>
      </c>
      <c r="K143" s="40">
        <v>5.6</v>
      </c>
      <c r="L143" s="17">
        <f t="shared" si="8"/>
        <v>6.8</v>
      </c>
      <c r="M143" s="41">
        <v>24.423104223316</v>
      </c>
      <c r="N143" s="41" t="s">
        <v>18</v>
      </c>
      <c r="O143" s="41">
        <v>25.8883430538195</v>
      </c>
      <c r="P143" s="17">
        <f t="shared" si="6"/>
        <v>25.1557236385677</v>
      </c>
      <c r="Q143" s="30" t="s">
        <v>18</v>
      </c>
      <c r="R143" s="30" t="s">
        <v>18</v>
      </c>
      <c r="S143" s="30" t="s">
        <v>18</v>
      </c>
      <c r="T143" s="17" t="e">
        <f t="shared" si="7"/>
        <v>#DIV/0!</v>
      </c>
    </row>
    <row r="144" spans="1:20">
      <c r="A144" s="10">
        <v>30</v>
      </c>
      <c r="B144" s="36">
        <v>9</v>
      </c>
      <c r="C144" s="35">
        <v>2004</v>
      </c>
      <c r="D144" s="9">
        <v>38260</v>
      </c>
      <c r="E144" t="s">
        <v>16</v>
      </c>
      <c r="F144">
        <v>5</v>
      </c>
      <c r="G144" t="s">
        <v>17</v>
      </c>
      <c r="H144">
        <v>143</v>
      </c>
      <c r="I144" s="40">
        <v>8</v>
      </c>
      <c r="J144" s="40">
        <v>7.7</v>
      </c>
      <c r="K144" s="40">
        <v>7.6</v>
      </c>
      <c r="L144" s="17">
        <f t="shared" si="8"/>
        <v>7.76666666666667</v>
      </c>
      <c r="M144" s="41">
        <v>24.3323499588071</v>
      </c>
      <c r="N144" s="41" t="s">
        <v>18</v>
      </c>
      <c r="O144" s="41">
        <v>25.362796681533</v>
      </c>
      <c r="P144" s="17">
        <f t="shared" si="6"/>
        <v>24.84757332017</v>
      </c>
      <c r="Q144" s="30" t="s">
        <v>18</v>
      </c>
      <c r="R144" s="30" t="s">
        <v>18</v>
      </c>
      <c r="S144" s="30" t="s">
        <v>18</v>
      </c>
      <c r="T144" s="17" t="e">
        <f t="shared" si="7"/>
        <v>#DIV/0!</v>
      </c>
    </row>
    <row r="145" spans="1:20">
      <c r="A145" s="10">
        <v>9</v>
      </c>
      <c r="B145" s="36">
        <v>10</v>
      </c>
      <c r="C145" s="35">
        <v>2004</v>
      </c>
      <c r="D145" s="9">
        <v>38269</v>
      </c>
      <c r="E145" t="s">
        <v>16</v>
      </c>
      <c r="F145">
        <v>5</v>
      </c>
      <c r="G145" t="s">
        <v>17</v>
      </c>
      <c r="H145">
        <v>144</v>
      </c>
      <c r="I145" s="40">
        <v>6.6</v>
      </c>
      <c r="J145" s="40">
        <v>6.8</v>
      </c>
      <c r="K145" s="40">
        <v>7.1</v>
      </c>
      <c r="L145" s="17">
        <f t="shared" si="8"/>
        <v>6.83333333333333</v>
      </c>
      <c r="M145" s="41">
        <v>24.7887534684005</v>
      </c>
      <c r="N145" s="41" t="s">
        <v>18</v>
      </c>
      <c r="O145" s="41">
        <v>24.988236045504</v>
      </c>
      <c r="P145" s="17">
        <f t="shared" si="6"/>
        <v>24.8884947569522</v>
      </c>
      <c r="Q145" s="30" t="s">
        <v>18</v>
      </c>
      <c r="R145" s="30" t="s">
        <v>18</v>
      </c>
      <c r="S145" s="30" t="s">
        <v>18</v>
      </c>
      <c r="T145" s="17" t="e">
        <f t="shared" si="7"/>
        <v>#DIV/0!</v>
      </c>
    </row>
    <row r="146" spans="1:20">
      <c r="A146" s="10">
        <v>20</v>
      </c>
      <c r="B146" s="36">
        <v>10</v>
      </c>
      <c r="C146" s="35">
        <v>2004</v>
      </c>
      <c r="D146" s="9">
        <v>38280</v>
      </c>
      <c r="E146" t="s">
        <v>16</v>
      </c>
      <c r="F146">
        <v>5</v>
      </c>
      <c r="G146" t="s">
        <v>17</v>
      </c>
      <c r="H146">
        <v>145</v>
      </c>
      <c r="I146" s="40">
        <v>5.5</v>
      </c>
      <c r="J146" s="40">
        <v>5.6</v>
      </c>
      <c r="K146" s="40">
        <v>5.6</v>
      </c>
      <c r="L146" s="17">
        <f t="shared" si="8"/>
        <v>5.56666666666667</v>
      </c>
      <c r="M146" s="41">
        <v>25.3961244378912</v>
      </c>
      <c r="N146" s="41" t="s">
        <v>18</v>
      </c>
      <c r="O146" s="41">
        <v>25.4369661046888</v>
      </c>
      <c r="P146" s="17">
        <f t="shared" si="6"/>
        <v>25.41654527129</v>
      </c>
      <c r="Q146" s="30" t="s">
        <v>18</v>
      </c>
      <c r="R146" s="30" t="s">
        <v>18</v>
      </c>
      <c r="S146" s="30" t="s">
        <v>18</v>
      </c>
      <c r="T146" s="17" t="e">
        <f t="shared" si="7"/>
        <v>#DIV/0!</v>
      </c>
    </row>
    <row r="147" spans="1:20">
      <c r="A147" s="10">
        <v>30</v>
      </c>
      <c r="B147" s="37">
        <v>10</v>
      </c>
      <c r="C147" s="5">
        <v>2004</v>
      </c>
      <c r="D147" s="9">
        <v>38290</v>
      </c>
      <c r="E147" t="s">
        <v>16</v>
      </c>
      <c r="F147">
        <v>5</v>
      </c>
      <c r="G147" t="s">
        <v>17</v>
      </c>
      <c r="H147">
        <v>146</v>
      </c>
      <c r="I147" s="40">
        <v>3.5</v>
      </c>
      <c r="J147" s="40">
        <v>3.6</v>
      </c>
      <c r="K147" s="40">
        <v>3.8</v>
      </c>
      <c r="L147" s="17">
        <f t="shared" si="8"/>
        <v>3.63333333333333</v>
      </c>
      <c r="M147" s="41">
        <v>25.3032369884122</v>
      </c>
      <c r="N147" s="41" t="s">
        <v>18</v>
      </c>
      <c r="O147" s="41">
        <v>25.4519997102444</v>
      </c>
      <c r="P147" s="17">
        <f t="shared" si="6"/>
        <v>25.3776183493283</v>
      </c>
      <c r="Q147" s="30" t="s">
        <v>18</v>
      </c>
      <c r="R147" s="30" t="s">
        <v>18</v>
      </c>
      <c r="S147" s="30" t="s">
        <v>18</v>
      </c>
      <c r="T147" s="17" t="e">
        <f t="shared" si="7"/>
        <v>#DIV/0!</v>
      </c>
    </row>
    <row r="148" spans="1:20">
      <c r="A148" s="10">
        <v>11</v>
      </c>
      <c r="B148" s="37">
        <v>11</v>
      </c>
      <c r="C148" s="5">
        <v>2004</v>
      </c>
      <c r="D148" s="9">
        <v>38302</v>
      </c>
      <c r="E148" t="s">
        <v>16</v>
      </c>
      <c r="F148">
        <v>5</v>
      </c>
      <c r="G148" t="s">
        <v>17</v>
      </c>
      <c r="H148">
        <v>147</v>
      </c>
      <c r="I148" s="40">
        <v>3.2</v>
      </c>
      <c r="J148" s="40">
        <v>3.2</v>
      </c>
      <c r="K148" s="40">
        <v>3.3</v>
      </c>
      <c r="L148" s="17">
        <f t="shared" si="8"/>
        <v>3.23333333333333</v>
      </c>
      <c r="M148" s="41">
        <v>25.7539368149261</v>
      </c>
      <c r="N148" s="41" t="s">
        <v>18</v>
      </c>
      <c r="O148" s="41">
        <v>25.9786650555302</v>
      </c>
      <c r="P148" s="17">
        <f t="shared" si="6"/>
        <v>25.8663009352281</v>
      </c>
      <c r="Q148" s="30" t="s">
        <v>18</v>
      </c>
      <c r="R148" s="30" t="s">
        <v>18</v>
      </c>
      <c r="S148" s="30" t="s">
        <v>18</v>
      </c>
      <c r="T148" s="17" t="e">
        <f t="shared" si="7"/>
        <v>#DIV/0!</v>
      </c>
    </row>
    <row r="149" spans="1:20">
      <c r="A149" s="10">
        <v>5</v>
      </c>
      <c r="B149" s="37">
        <v>4</v>
      </c>
      <c r="C149" s="5">
        <v>2005</v>
      </c>
      <c r="D149" s="9">
        <v>38447</v>
      </c>
      <c r="E149" t="s">
        <v>16</v>
      </c>
      <c r="F149">
        <v>5</v>
      </c>
      <c r="G149" t="s">
        <v>17</v>
      </c>
      <c r="H149">
        <v>148</v>
      </c>
      <c r="I149" s="40">
        <v>-0.6</v>
      </c>
      <c r="J149" s="40">
        <v>-0.9</v>
      </c>
      <c r="K149" s="40">
        <v>-1.1</v>
      </c>
      <c r="L149" s="17">
        <f t="shared" si="8"/>
        <v>-0.866666666666667</v>
      </c>
      <c r="M149" s="41">
        <v>17.8011160117797</v>
      </c>
      <c r="N149" s="41" t="s">
        <v>18</v>
      </c>
      <c r="O149" s="41">
        <v>26.6094515320418</v>
      </c>
      <c r="P149" s="17">
        <f t="shared" si="6"/>
        <v>22.2052837719108</v>
      </c>
      <c r="Q149" s="30" t="s">
        <v>18</v>
      </c>
      <c r="R149" s="30" t="s">
        <v>18</v>
      </c>
      <c r="S149" s="30" t="s">
        <v>18</v>
      </c>
      <c r="T149" s="17" t="e">
        <f t="shared" si="7"/>
        <v>#DIV/0!</v>
      </c>
    </row>
    <row r="150" spans="1:20">
      <c r="A150" s="10">
        <v>1</v>
      </c>
      <c r="B150" s="37">
        <v>6</v>
      </c>
      <c r="C150" s="5">
        <v>2005</v>
      </c>
      <c r="D150" s="9">
        <v>38504</v>
      </c>
      <c r="E150" t="s">
        <v>16</v>
      </c>
      <c r="F150">
        <v>5</v>
      </c>
      <c r="G150" t="s">
        <v>17</v>
      </c>
      <c r="H150">
        <v>149</v>
      </c>
      <c r="I150" s="40">
        <v>6</v>
      </c>
      <c r="J150" s="40" t="s">
        <v>18</v>
      </c>
      <c r="K150" s="40" t="s">
        <v>18</v>
      </c>
      <c r="L150" s="17">
        <f t="shared" si="8"/>
        <v>6</v>
      </c>
      <c r="M150" s="41">
        <v>24.1767374150211</v>
      </c>
      <c r="N150" s="41" t="s">
        <v>18</v>
      </c>
      <c r="O150" s="41">
        <v>25.1891850854983</v>
      </c>
      <c r="P150" s="17">
        <f t="shared" si="6"/>
        <v>24.6829612502597</v>
      </c>
      <c r="Q150" s="30" t="s">
        <v>18</v>
      </c>
      <c r="R150" s="30" t="s">
        <v>18</v>
      </c>
      <c r="S150" s="30" t="s">
        <v>18</v>
      </c>
      <c r="T150" s="17" t="e">
        <f t="shared" si="7"/>
        <v>#DIV/0!</v>
      </c>
    </row>
    <row r="151" spans="1:20">
      <c r="A151" s="1">
        <v>11</v>
      </c>
      <c r="B151" s="37">
        <v>6</v>
      </c>
      <c r="C151" s="5">
        <v>2005</v>
      </c>
      <c r="D151" s="9">
        <v>38514</v>
      </c>
      <c r="E151" t="s">
        <v>16</v>
      </c>
      <c r="F151">
        <v>5</v>
      </c>
      <c r="G151" t="s">
        <v>17</v>
      </c>
      <c r="H151">
        <v>150</v>
      </c>
      <c r="I151" s="40">
        <v>10</v>
      </c>
      <c r="J151" s="40">
        <v>3.6</v>
      </c>
      <c r="K151" s="40">
        <v>1.1</v>
      </c>
      <c r="L151" s="17">
        <f t="shared" si="8"/>
        <v>4.9</v>
      </c>
      <c r="M151" s="41">
        <v>23.4662855877013</v>
      </c>
      <c r="N151" s="41" t="s">
        <v>18</v>
      </c>
      <c r="O151" s="41">
        <v>26.2406285825662</v>
      </c>
      <c r="P151" s="17">
        <f t="shared" si="6"/>
        <v>24.8534570851337</v>
      </c>
      <c r="Q151" s="30" t="s">
        <v>18</v>
      </c>
      <c r="R151" s="30" t="s">
        <v>18</v>
      </c>
      <c r="S151" s="30" t="s">
        <v>18</v>
      </c>
      <c r="T151" s="17" t="e">
        <f t="shared" si="7"/>
        <v>#DIV/0!</v>
      </c>
    </row>
    <row r="152" spans="1:20">
      <c r="A152" s="10">
        <v>20</v>
      </c>
      <c r="B152" s="37">
        <v>6</v>
      </c>
      <c r="C152" s="5">
        <v>2005</v>
      </c>
      <c r="D152" s="9">
        <v>38523</v>
      </c>
      <c r="E152" t="s">
        <v>16</v>
      </c>
      <c r="F152">
        <v>5</v>
      </c>
      <c r="G152" t="s">
        <v>17</v>
      </c>
      <c r="H152">
        <v>151</v>
      </c>
      <c r="I152" s="40">
        <v>12</v>
      </c>
      <c r="J152" s="40">
        <v>11</v>
      </c>
      <c r="K152" s="40">
        <v>5.5</v>
      </c>
      <c r="L152" s="17">
        <f t="shared" si="8"/>
        <v>9.5</v>
      </c>
      <c r="M152" s="41">
        <v>23.3343044802607</v>
      </c>
      <c r="N152" s="41" t="s">
        <v>18</v>
      </c>
      <c r="O152" s="41">
        <v>25.1896103739574</v>
      </c>
      <c r="P152" s="17">
        <f t="shared" si="6"/>
        <v>24.261957427109</v>
      </c>
      <c r="Q152" s="30" t="s">
        <v>18</v>
      </c>
      <c r="R152" s="30" t="s">
        <v>18</v>
      </c>
      <c r="S152" s="30" t="s">
        <v>18</v>
      </c>
      <c r="T152" s="17" t="e">
        <f t="shared" si="7"/>
        <v>#DIV/0!</v>
      </c>
    </row>
    <row r="153" spans="1:20">
      <c r="A153" s="10">
        <v>30</v>
      </c>
      <c r="B153" s="37">
        <v>6</v>
      </c>
      <c r="C153" s="5">
        <v>2005</v>
      </c>
      <c r="D153" s="9">
        <v>38533</v>
      </c>
      <c r="E153" t="s">
        <v>16</v>
      </c>
      <c r="F153">
        <v>5</v>
      </c>
      <c r="G153" t="s">
        <v>17</v>
      </c>
      <c r="H153">
        <v>152</v>
      </c>
      <c r="I153" s="40">
        <v>12.5</v>
      </c>
      <c r="J153" s="40" t="s">
        <v>18</v>
      </c>
      <c r="K153" s="40" t="s">
        <v>18</v>
      </c>
      <c r="L153" s="17">
        <f t="shared" si="8"/>
        <v>12.5</v>
      </c>
      <c r="M153" s="41">
        <v>25.1134370606271</v>
      </c>
      <c r="N153" s="41" t="s">
        <v>18</v>
      </c>
      <c r="O153" s="41">
        <v>25.1134370606271</v>
      </c>
      <c r="P153" s="17">
        <f t="shared" si="6"/>
        <v>25.1134370606271</v>
      </c>
      <c r="Q153" s="30" t="s">
        <v>18</v>
      </c>
      <c r="R153" s="30" t="s">
        <v>18</v>
      </c>
      <c r="S153" s="30" t="s">
        <v>18</v>
      </c>
      <c r="T153" s="17" t="e">
        <f t="shared" si="7"/>
        <v>#DIV/0!</v>
      </c>
    </row>
    <row r="154" spans="1:20">
      <c r="A154" s="10">
        <v>10</v>
      </c>
      <c r="B154" s="37">
        <v>7</v>
      </c>
      <c r="C154" s="5">
        <v>2005</v>
      </c>
      <c r="D154" s="9">
        <v>38543</v>
      </c>
      <c r="E154" t="s">
        <v>16</v>
      </c>
      <c r="F154">
        <v>5</v>
      </c>
      <c r="G154" t="s">
        <v>17</v>
      </c>
      <c r="H154">
        <v>153</v>
      </c>
      <c r="I154" s="40">
        <v>16</v>
      </c>
      <c r="J154" s="40">
        <v>14.4</v>
      </c>
      <c r="K154" s="40">
        <v>6.5</v>
      </c>
      <c r="L154" s="17">
        <f t="shared" si="8"/>
        <v>12.3</v>
      </c>
      <c r="M154" s="41">
        <v>24.4821664861454</v>
      </c>
      <c r="N154" s="41" t="s">
        <v>18</v>
      </c>
      <c r="O154" s="41">
        <v>26.557257652164</v>
      </c>
      <c r="P154" s="17">
        <f t="shared" si="6"/>
        <v>25.5197120691547</v>
      </c>
      <c r="Q154" s="30" t="s">
        <v>18</v>
      </c>
      <c r="R154" s="30" t="s">
        <v>18</v>
      </c>
      <c r="S154" s="30" t="s">
        <v>18</v>
      </c>
      <c r="T154" s="17" t="e">
        <f t="shared" si="7"/>
        <v>#DIV/0!</v>
      </c>
    </row>
    <row r="155" spans="1:20">
      <c r="A155" s="10">
        <v>21</v>
      </c>
      <c r="B155" s="37">
        <v>7</v>
      </c>
      <c r="C155" s="5">
        <v>2005</v>
      </c>
      <c r="D155" s="9">
        <v>38554</v>
      </c>
      <c r="E155" t="s">
        <v>16</v>
      </c>
      <c r="F155">
        <v>5</v>
      </c>
      <c r="G155" t="s">
        <v>17</v>
      </c>
      <c r="H155">
        <v>154</v>
      </c>
      <c r="I155" s="40">
        <v>17</v>
      </c>
      <c r="J155" s="40">
        <v>17</v>
      </c>
      <c r="K155" s="40">
        <v>16.8</v>
      </c>
      <c r="L155" s="17">
        <f t="shared" si="8"/>
        <v>16.9333333333333</v>
      </c>
      <c r="M155" s="41">
        <v>25.5267378207519</v>
      </c>
      <c r="N155" s="41" t="s">
        <v>18</v>
      </c>
      <c r="O155" s="41">
        <v>25.6628496508082</v>
      </c>
      <c r="P155" s="17">
        <f t="shared" si="6"/>
        <v>25.5947937357801</v>
      </c>
      <c r="Q155" s="30" t="s">
        <v>18</v>
      </c>
      <c r="R155" s="30" t="s">
        <v>18</v>
      </c>
      <c r="S155" s="30" t="s">
        <v>18</v>
      </c>
      <c r="T155" s="17" t="e">
        <f t="shared" si="7"/>
        <v>#DIV/0!</v>
      </c>
    </row>
    <row r="156" spans="1:20">
      <c r="A156" s="10">
        <v>31</v>
      </c>
      <c r="B156" s="37">
        <v>7</v>
      </c>
      <c r="C156" s="5">
        <v>2005</v>
      </c>
      <c r="D156" s="9">
        <v>38564</v>
      </c>
      <c r="E156" t="s">
        <v>16</v>
      </c>
      <c r="F156">
        <v>5</v>
      </c>
      <c r="G156" t="s">
        <v>17</v>
      </c>
      <c r="H156">
        <v>155</v>
      </c>
      <c r="I156" s="40">
        <v>16.5</v>
      </c>
      <c r="J156" s="40">
        <v>16.5</v>
      </c>
      <c r="K156" s="40">
        <v>16.2</v>
      </c>
      <c r="L156" s="17">
        <f t="shared" si="8"/>
        <v>16.4</v>
      </c>
      <c r="M156" s="41">
        <v>25.1462931957082</v>
      </c>
      <c r="N156" s="41" t="s">
        <v>18</v>
      </c>
      <c r="O156" s="41">
        <v>25.7221163203272</v>
      </c>
      <c r="P156" s="17">
        <f t="shared" si="6"/>
        <v>25.4342047580177</v>
      </c>
      <c r="Q156" s="30" t="s">
        <v>18</v>
      </c>
      <c r="R156" s="30" t="s">
        <v>18</v>
      </c>
      <c r="S156" s="30" t="s">
        <v>18</v>
      </c>
      <c r="T156" s="17" t="e">
        <f t="shared" si="7"/>
        <v>#DIV/0!</v>
      </c>
    </row>
    <row r="157" spans="1:20">
      <c r="A157" s="10">
        <v>9</v>
      </c>
      <c r="B157" s="37">
        <v>8</v>
      </c>
      <c r="C157" s="5">
        <v>2005</v>
      </c>
      <c r="D157" s="9">
        <v>38573</v>
      </c>
      <c r="E157" t="s">
        <v>16</v>
      </c>
      <c r="F157">
        <v>5</v>
      </c>
      <c r="G157" t="s">
        <v>17</v>
      </c>
      <c r="H157">
        <v>156</v>
      </c>
      <c r="I157" s="40">
        <v>15.8</v>
      </c>
      <c r="J157" s="40">
        <v>15.3</v>
      </c>
      <c r="K157" s="40">
        <v>10</v>
      </c>
      <c r="L157" s="17">
        <f t="shared" si="8"/>
        <v>13.7</v>
      </c>
      <c r="M157" s="41">
        <v>25.5950848656025</v>
      </c>
      <c r="N157" s="41" t="s">
        <v>18</v>
      </c>
      <c r="O157" s="41">
        <v>26.12567303927</v>
      </c>
      <c r="P157" s="17">
        <f t="shared" si="6"/>
        <v>25.8603789524362</v>
      </c>
      <c r="Q157" s="30" t="s">
        <v>18</v>
      </c>
      <c r="R157" s="30" t="s">
        <v>18</v>
      </c>
      <c r="S157" s="30" t="s">
        <v>18</v>
      </c>
      <c r="T157" s="17" t="e">
        <f t="shared" si="7"/>
        <v>#DIV/0!</v>
      </c>
    </row>
    <row r="158" spans="1:20">
      <c r="A158" s="10">
        <v>20</v>
      </c>
      <c r="B158" s="37">
        <v>8</v>
      </c>
      <c r="C158" s="5">
        <v>2005</v>
      </c>
      <c r="D158" s="9">
        <v>38584</v>
      </c>
      <c r="E158" t="s">
        <v>16</v>
      </c>
      <c r="F158">
        <v>5</v>
      </c>
      <c r="G158" t="s">
        <v>17</v>
      </c>
      <c r="H158">
        <v>157</v>
      </c>
      <c r="I158" s="40">
        <v>15.7</v>
      </c>
      <c r="J158" s="40">
        <v>15.7</v>
      </c>
      <c r="K158" s="40">
        <v>15.1</v>
      </c>
      <c r="L158" s="17">
        <f t="shared" si="8"/>
        <v>15.5</v>
      </c>
      <c r="M158" s="41">
        <v>25.7179776189548</v>
      </c>
      <c r="N158" s="41" t="s">
        <v>18</v>
      </c>
      <c r="O158" s="41">
        <v>25.8488142898067</v>
      </c>
      <c r="P158" s="17">
        <f t="shared" si="6"/>
        <v>25.7833959543808</v>
      </c>
      <c r="Q158" s="30" t="s">
        <v>18</v>
      </c>
      <c r="R158" s="30" t="s">
        <v>18</v>
      </c>
      <c r="S158" s="30" t="s">
        <v>18</v>
      </c>
      <c r="T158" s="17" t="e">
        <f t="shared" si="7"/>
        <v>#DIV/0!</v>
      </c>
    </row>
    <row r="159" spans="1:20">
      <c r="A159" s="10">
        <v>31</v>
      </c>
      <c r="B159" s="37">
        <v>8</v>
      </c>
      <c r="C159" s="5">
        <v>2005</v>
      </c>
      <c r="D159" s="9">
        <v>38595</v>
      </c>
      <c r="E159" t="s">
        <v>16</v>
      </c>
      <c r="F159">
        <v>5</v>
      </c>
      <c r="G159" t="s">
        <v>17</v>
      </c>
      <c r="H159">
        <v>158</v>
      </c>
      <c r="I159" s="41">
        <v>13.1</v>
      </c>
      <c r="J159" s="41">
        <v>13.1</v>
      </c>
      <c r="K159" s="41">
        <v>12.1</v>
      </c>
      <c r="L159" s="17">
        <f t="shared" si="8"/>
        <v>12.7666666666667</v>
      </c>
      <c r="M159" s="41">
        <v>25.5326795438618</v>
      </c>
      <c r="N159" s="41" t="s">
        <v>18</v>
      </c>
      <c r="O159" s="41">
        <v>25.9533271538083</v>
      </c>
      <c r="P159" s="17">
        <f t="shared" si="6"/>
        <v>25.743003348835</v>
      </c>
      <c r="Q159" s="30" t="s">
        <v>18</v>
      </c>
      <c r="R159" s="30" t="s">
        <v>18</v>
      </c>
      <c r="S159" s="30" t="s">
        <v>18</v>
      </c>
      <c r="T159" s="17" t="e">
        <f t="shared" si="7"/>
        <v>#DIV/0!</v>
      </c>
    </row>
    <row r="160" spans="1:20">
      <c r="A160" s="10">
        <v>10</v>
      </c>
      <c r="B160" s="37">
        <v>9</v>
      </c>
      <c r="C160" s="5">
        <v>2005</v>
      </c>
      <c r="D160" s="9">
        <v>38605</v>
      </c>
      <c r="E160" t="s">
        <v>16</v>
      </c>
      <c r="F160">
        <v>5</v>
      </c>
      <c r="G160" t="s">
        <v>17</v>
      </c>
      <c r="H160">
        <v>159</v>
      </c>
      <c r="I160" s="41">
        <v>12.8</v>
      </c>
      <c r="J160" s="41">
        <v>12.7</v>
      </c>
      <c r="K160" s="41">
        <v>12.7</v>
      </c>
      <c r="L160" s="17">
        <f t="shared" si="8"/>
        <v>12.7333333333333</v>
      </c>
      <c r="M160" s="41">
        <v>24.6465699756437</v>
      </c>
      <c r="N160" s="41" t="s">
        <v>18</v>
      </c>
      <c r="O160" s="41">
        <v>25.0417924275021</v>
      </c>
      <c r="P160" s="17">
        <f t="shared" si="6"/>
        <v>24.8441812015729</v>
      </c>
      <c r="Q160" s="30" t="s">
        <v>18</v>
      </c>
      <c r="R160" s="30" t="s">
        <v>18</v>
      </c>
      <c r="S160" s="30" t="s">
        <v>18</v>
      </c>
      <c r="T160" s="17" t="e">
        <f t="shared" si="7"/>
        <v>#DIV/0!</v>
      </c>
    </row>
    <row r="161" spans="1:20">
      <c r="A161" s="10">
        <v>20</v>
      </c>
      <c r="B161" s="37">
        <v>9</v>
      </c>
      <c r="C161" s="5">
        <v>2005</v>
      </c>
      <c r="D161" s="9">
        <v>38615</v>
      </c>
      <c r="E161" t="s">
        <v>16</v>
      </c>
      <c r="F161">
        <v>5</v>
      </c>
      <c r="G161" t="s">
        <v>17</v>
      </c>
      <c r="H161">
        <v>160</v>
      </c>
      <c r="I161" s="41">
        <v>7.3</v>
      </c>
      <c r="J161" s="41">
        <v>7.3</v>
      </c>
      <c r="K161" s="41">
        <v>7</v>
      </c>
      <c r="L161" s="17">
        <f t="shared" si="8"/>
        <v>7.2</v>
      </c>
      <c r="M161" s="41">
        <v>24.535944293274</v>
      </c>
      <c r="N161" s="41" t="s">
        <v>18</v>
      </c>
      <c r="O161" s="41">
        <v>26.0537323837318</v>
      </c>
      <c r="P161" s="17">
        <f t="shared" si="6"/>
        <v>25.2948383385029</v>
      </c>
      <c r="Q161" s="30" t="s">
        <v>18</v>
      </c>
      <c r="R161" s="30" t="s">
        <v>18</v>
      </c>
      <c r="S161" s="30" t="s">
        <v>18</v>
      </c>
      <c r="T161" s="17" t="e">
        <f t="shared" si="7"/>
        <v>#DIV/0!</v>
      </c>
    </row>
    <row r="162" spans="1:20">
      <c r="A162" s="10">
        <v>1</v>
      </c>
      <c r="B162" s="37">
        <v>10</v>
      </c>
      <c r="C162" s="5">
        <v>2005</v>
      </c>
      <c r="D162" s="9">
        <v>38626</v>
      </c>
      <c r="E162" t="s">
        <v>16</v>
      </c>
      <c r="F162">
        <v>5</v>
      </c>
      <c r="G162" t="s">
        <v>17</v>
      </c>
      <c r="H162">
        <v>161</v>
      </c>
      <c r="I162" s="41">
        <v>6.3</v>
      </c>
      <c r="J162" s="41">
        <v>5.8</v>
      </c>
      <c r="K162" s="41">
        <v>4.7</v>
      </c>
      <c r="L162" s="17">
        <f t="shared" si="8"/>
        <v>5.6</v>
      </c>
      <c r="M162" s="41" t="s">
        <v>18</v>
      </c>
      <c r="N162" s="41" t="s">
        <v>18</v>
      </c>
      <c r="O162" s="41">
        <v>25.7481549133119</v>
      </c>
      <c r="P162" s="17">
        <f t="shared" si="6"/>
        <v>25.7481549133119</v>
      </c>
      <c r="Q162" s="30" t="s">
        <v>18</v>
      </c>
      <c r="R162" s="30" t="s">
        <v>18</v>
      </c>
      <c r="S162" s="30" t="s">
        <v>18</v>
      </c>
      <c r="T162" s="17" t="e">
        <f t="shared" si="7"/>
        <v>#DIV/0!</v>
      </c>
    </row>
    <row r="163" spans="1:20">
      <c r="A163" s="10">
        <v>11</v>
      </c>
      <c r="B163" s="37">
        <v>10</v>
      </c>
      <c r="C163" s="5">
        <v>2005</v>
      </c>
      <c r="D163" s="9">
        <v>38636</v>
      </c>
      <c r="E163" t="s">
        <v>16</v>
      </c>
      <c r="F163">
        <v>5</v>
      </c>
      <c r="G163" t="s">
        <v>17</v>
      </c>
      <c r="H163">
        <v>162</v>
      </c>
      <c r="I163" s="41">
        <v>5.4</v>
      </c>
      <c r="J163" s="41">
        <v>5.3</v>
      </c>
      <c r="K163" s="41">
        <v>4.7</v>
      </c>
      <c r="L163" s="17">
        <f t="shared" si="8"/>
        <v>5.13333333333333</v>
      </c>
      <c r="M163" s="41">
        <v>24.9257530872721</v>
      </c>
      <c r="N163" s="41" t="s">
        <v>18</v>
      </c>
      <c r="O163" s="41">
        <v>25.6096093110469</v>
      </c>
      <c r="P163" s="17">
        <f t="shared" si="6"/>
        <v>25.2676811991595</v>
      </c>
      <c r="Q163" s="30" t="s">
        <v>18</v>
      </c>
      <c r="R163" s="30" t="s">
        <v>18</v>
      </c>
      <c r="S163" s="30" t="s">
        <v>18</v>
      </c>
      <c r="T163" s="17" t="e">
        <f t="shared" si="7"/>
        <v>#DIV/0!</v>
      </c>
    </row>
    <row r="164" spans="1:20">
      <c r="A164" s="10">
        <v>20</v>
      </c>
      <c r="B164" s="37">
        <v>10</v>
      </c>
      <c r="C164" s="5">
        <v>2005</v>
      </c>
      <c r="D164" s="9">
        <v>38645</v>
      </c>
      <c r="E164" t="s">
        <v>16</v>
      </c>
      <c r="F164">
        <v>5</v>
      </c>
      <c r="G164" t="s">
        <v>17</v>
      </c>
      <c r="H164">
        <v>163</v>
      </c>
      <c r="I164" s="41">
        <v>4.5</v>
      </c>
      <c r="J164" s="41">
        <v>4.5</v>
      </c>
      <c r="K164" s="41">
        <v>4.5</v>
      </c>
      <c r="L164" s="17">
        <f t="shared" si="8"/>
        <v>4.5</v>
      </c>
      <c r="M164" s="41">
        <v>24.1375626793244</v>
      </c>
      <c r="N164" s="41" t="s">
        <v>18</v>
      </c>
      <c r="O164" s="41">
        <v>24.4390747257818</v>
      </c>
      <c r="P164" s="17">
        <f t="shared" si="6"/>
        <v>24.2883187025531</v>
      </c>
      <c r="Q164" s="30" t="s">
        <v>18</v>
      </c>
      <c r="R164" s="30" t="s">
        <v>18</v>
      </c>
      <c r="S164" s="30" t="s">
        <v>18</v>
      </c>
      <c r="T164" s="17" t="e">
        <f t="shared" si="7"/>
        <v>#DIV/0!</v>
      </c>
    </row>
    <row r="165" spans="1:20">
      <c r="A165" s="10">
        <v>31</v>
      </c>
      <c r="B165" s="37">
        <v>10</v>
      </c>
      <c r="C165" s="5">
        <v>2005</v>
      </c>
      <c r="D165" s="9">
        <v>38656</v>
      </c>
      <c r="E165" t="s">
        <v>16</v>
      </c>
      <c r="F165">
        <v>5</v>
      </c>
      <c r="G165" t="s">
        <v>17</v>
      </c>
      <c r="H165">
        <v>164</v>
      </c>
      <c r="I165" s="41">
        <v>3.5</v>
      </c>
      <c r="J165" s="41">
        <v>3.5</v>
      </c>
      <c r="K165" s="41">
        <v>3.5</v>
      </c>
      <c r="L165" s="17">
        <f t="shared" si="8"/>
        <v>3.5</v>
      </c>
      <c r="M165" s="41">
        <v>24.4573625624764</v>
      </c>
      <c r="N165" s="41" t="s">
        <v>18</v>
      </c>
      <c r="O165" s="41">
        <v>24.9884234008061</v>
      </c>
      <c r="P165" s="17">
        <f t="shared" si="6"/>
        <v>24.7228929816413</v>
      </c>
      <c r="Q165" s="30" t="s">
        <v>18</v>
      </c>
      <c r="R165" s="30" t="s">
        <v>18</v>
      </c>
      <c r="S165" s="30" t="s">
        <v>18</v>
      </c>
      <c r="T165" s="17" t="e">
        <f t="shared" si="7"/>
        <v>#DIV/0!</v>
      </c>
    </row>
    <row r="166" spans="1:20">
      <c r="A166" s="10">
        <v>9</v>
      </c>
      <c r="B166" s="37">
        <v>11</v>
      </c>
      <c r="C166" s="5">
        <v>2005</v>
      </c>
      <c r="D166" s="9">
        <v>38665</v>
      </c>
      <c r="E166" t="s">
        <v>16</v>
      </c>
      <c r="F166">
        <v>5</v>
      </c>
      <c r="G166" t="s">
        <v>17</v>
      </c>
      <c r="H166">
        <v>165</v>
      </c>
      <c r="I166" s="41">
        <v>3.5</v>
      </c>
      <c r="J166" s="41">
        <v>3.5</v>
      </c>
      <c r="K166" s="41">
        <v>3.4</v>
      </c>
      <c r="L166" s="17">
        <f t="shared" si="8"/>
        <v>3.46666666666667</v>
      </c>
      <c r="M166" s="41">
        <v>24.6080197187195</v>
      </c>
      <c r="N166" s="41" t="s">
        <v>18</v>
      </c>
      <c r="O166" s="41">
        <v>25.3376688758011</v>
      </c>
      <c r="P166" s="17">
        <f t="shared" si="6"/>
        <v>24.9728442972603</v>
      </c>
      <c r="Q166" s="30" t="s">
        <v>18</v>
      </c>
      <c r="R166" s="30" t="s">
        <v>18</v>
      </c>
      <c r="S166" s="30" t="s">
        <v>18</v>
      </c>
      <c r="T166" s="17" t="e">
        <f t="shared" si="7"/>
        <v>#DIV/0!</v>
      </c>
    </row>
    <row r="167" spans="1:20">
      <c r="A167" s="10">
        <v>5</v>
      </c>
      <c r="B167" s="37">
        <v>12</v>
      </c>
      <c r="C167" s="5">
        <v>2005</v>
      </c>
      <c r="D167" s="9">
        <v>38691</v>
      </c>
      <c r="E167" t="s">
        <v>16</v>
      </c>
      <c r="F167">
        <v>5</v>
      </c>
      <c r="G167" t="s">
        <v>17</v>
      </c>
      <c r="H167">
        <v>166</v>
      </c>
      <c r="I167" s="41">
        <v>1.8</v>
      </c>
      <c r="J167" s="41">
        <v>1.9</v>
      </c>
      <c r="K167" s="41">
        <v>1.9</v>
      </c>
      <c r="L167" s="17">
        <f t="shared" si="8"/>
        <v>1.86666666666667</v>
      </c>
      <c r="M167" s="41">
        <v>24.7855158041596</v>
      </c>
      <c r="N167" s="41" t="s">
        <v>18</v>
      </c>
      <c r="O167" s="41">
        <v>25.0286547258836</v>
      </c>
      <c r="P167" s="17">
        <f t="shared" si="6"/>
        <v>24.9070852650216</v>
      </c>
      <c r="Q167" s="30" t="s">
        <v>18</v>
      </c>
      <c r="R167" s="30" t="s">
        <v>18</v>
      </c>
      <c r="S167" s="30" t="s">
        <v>18</v>
      </c>
      <c r="T167" s="17" t="e">
        <f t="shared" si="7"/>
        <v>#DIV/0!</v>
      </c>
    </row>
    <row r="168" spans="1:20">
      <c r="A168" s="10">
        <v>19</v>
      </c>
      <c r="B168" s="37">
        <v>2</v>
      </c>
      <c r="C168" s="5">
        <v>2006</v>
      </c>
      <c r="D168" s="9">
        <v>38767</v>
      </c>
      <c r="E168" t="s">
        <v>16</v>
      </c>
      <c r="F168">
        <v>5</v>
      </c>
      <c r="G168" t="s">
        <v>17</v>
      </c>
      <c r="H168">
        <v>167</v>
      </c>
      <c r="I168" s="41">
        <v>0.1</v>
      </c>
      <c r="J168" s="41">
        <v>0.1</v>
      </c>
      <c r="K168" s="41">
        <v>-0.1</v>
      </c>
      <c r="L168" s="17">
        <f t="shared" si="8"/>
        <v>0.0333333333333333</v>
      </c>
      <c r="M168" s="41">
        <v>16.0942971751357</v>
      </c>
      <c r="N168" s="41" t="s">
        <v>18</v>
      </c>
      <c r="O168" s="41">
        <v>26.5529027993809</v>
      </c>
      <c r="P168" s="17">
        <f t="shared" si="6"/>
        <v>21.3235999872583</v>
      </c>
      <c r="Q168" s="30" t="s">
        <v>18</v>
      </c>
      <c r="R168" s="30" t="s">
        <v>18</v>
      </c>
      <c r="S168" s="30" t="s">
        <v>18</v>
      </c>
      <c r="T168" s="17" t="e">
        <f t="shared" si="7"/>
        <v>#DIV/0!</v>
      </c>
    </row>
    <row r="169" spans="1:20">
      <c r="A169" s="10">
        <v>19</v>
      </c>
      <c r="B169" s="37">
        <v>3</v>
      </c>
      <c r="C169" s="5">
        <v>2006</v>
      </c>
      <c r="D169" s="9">
        <v>38795</v>
      </c>
      <c r="E169" t="s">
        <v>16</v>
      </c>
      <c r="F169">
        <v>5</v>
      </c>
      <c r="G169" t="s">
        <v>17</v>
      </c>
      <c r="H169">
        <v>168</v>
      </c>
      <c r="I169" s="41">
        <v>0</v>
      </c>
      <c r="J169" s="41">
        <v>0</v>
      </c>
      <c r="K169" s="41">
        <v>0.2</v>
      </c>
      <c r="L169" s="17">
        <f t="shared" si="8"/>
        <v>0.0666666666666667</v>
      </c>
      <c r="M169" s="41">
        <v>13.2264415496458</v>
      </c>
      <c r="N169" s="41" t="s">
        <v>18</v>
      </c>
      <c r="O169" s="41">
        <v>28.0665186026641</v>
      </c>
      <c r="P169" s="17">
        <f t="shared" si="6"/>
        <v>20.646480076155</v>
      </c>
      <c r="Q169" s="30" t="s">
        <v>18</v>
      </c>
      <c r="R169" s="30" t="s">
        <v>18</v>
      </c>
      <c r="S169" s="30" t="s">
        <v>18</v>
      </c>
      <c r="T169" s="17" t="e">
        <f t="shared" si="7"/>
        <v>#DIV/0!</v>
      </c>
    </row>
    <row r="170" spans="1:20">
      <c r="A170" s="10">
        <v>3</v>
      </c>
      <c r="B170" s="37">
        <v>4</v>
      </c>
      <c r="C170" s="5">
        <v>2006</v>
      </c>
      <c r="D170" s="9">
        <v>38810</v>
      </c>
      <c r="E170" t="s">
        <v>16</v>
      </c>
      <c r="F170">
        <v>5</v>
      </c>
      <c r="G170" t="s">
        <v>17</v>
      </c>
      <c r="H170">
        <v>169</v>
      </c>
      <c r="I170" s="41">
        <v>-0.7</v>
      </c>
      <c r="J170" s="41">
        <v>-0.6</v>
      </c>
      <c r="K170" s="41">
        <v>-0.4</v>
      </c>
      <c r="L170" s="17">
        <f t="shared" si="8"/>
        <v>-0.566666666666667</v>
      </c>
      <c r="M170" s="41">
        <v>26.4676972535037</v>
      </c>
      <c r="N170" s="41" t="s">
        <v>18</v>
      </c>
      <c r="O170" s="41">
        <v>27.8905125680475</v>
      </c>
      <c r="P170" s="17">
        <f t="shared" si="6"/>
        <v>27.1791049107756</v>
      </c>
      <c r="Q170" s="30" t="s">
        <v>18</v>
      </c>
      <c r="R170" s="30" t="s">
        <v>18</v>
      </c>
      <c r="S170" s="30" t="s">
        <v>18</v>
      </c>
      <c r="T170" s="17" t="e">
        <f t="shared" si="7"/>
        <v>#DIV/0!</v>
      </c>
    </row>
    <row r="171" spans="1:20">
      <c r="A171" s="10">
        <v>20</v>
      </c>
      <c r="B171" s="37">
        <v>5</v>
      </c>
      <c r="C171" s="5">
        <v>2006</v>
      </c>
      <c r="D171" s="9">
        <v>38857</v>
      </c>
      <c r="E171" t="s">
        <v>16</v>
      </c>
      <c r="F171">
        <v>5</v>
      </c>
      <c r="G171" t="s">
        <v>17</v>
      </c>
      <c r="H171">
        <v>170</v>
      </c>
      <c r="I171" s="41">
        <v>5.1</v>
      </c>
      <c r="J171" s="41">
        <v>2.8</v>
      </c>
      <c r="K171" s="41">
        <v>2.5</v>
      </c>
      <c r="L171" s="17">
        <f t="shared" si="8"/>
        <v>3.46666666666667</v>
      </c>
      <c r="M171" s="41">
        <v>23.9536987937291</v>
      </c>
      <c r="N171" s="41" t="s">
        <v>18</v>
      </c>
      <c r="O171" s="41">
        <v>26.9317463349444</v>
      </c>
      <c r="P171" s="17">
        <f t="shared" si="6"/>
        <v>25.4427225643367</v>
      </c>
      <c r="Q171" s="30" t="s">
        <v>18</v>
      </c>
      <c r="R171" s="30" t="s">
        <v>18</v>
      </c>
      <c r="S171" s="30" t="s">
        <v>18</v>
      </c>
      <c r="T171" s="17" t="e">
        <f t="shared" si="7"/>
        <v>#DIV/0!</v>
      </c>
    </row>
    <row r="172" spans="1:20">
      <c r="A172" s="10">
        <v>31</v>
      </c>
      <c r="B172" s="37">
        <v>5</v>
      </c>
      <c r="C172" s="5">
        <v>2006</v>
      </c>
      <c r="D172" s="9">
        <v>38868</v>
      </c>
      <c r="E172" t="s">
        <v>16</v>
      </c>
      <c r="F172">
        <v>5</v>
      </c>
      <c r="G172" t="s">
        <v>17</v>
      </c>
      <c r="H172">
        <v>171</v>
      </c>
      <c r="I172" s="41">
        <v>6.3</v>
      </c>
      <c r="J172" s="41">
        <v>5.6</v>
      </c>
      <c r="K172" s="41">
        <v>4.4</v>
      </c>
      <c r="L172" s="17">
        <f t="shared" si="8"/>
        <v>5.43333333333333</v>
      </c>
      <c r="M172" s="41">
        <v>22.8072452650213</v>
      </c>
      <c r="N172" s="41" t="s">
        <v>18</v>
      </c>
      <c r="O172" s="41">
        <v>26.5285943321958</v>
      </c>
      <c r="P172" s="17">
        <f t="shared" si="6"/>
        <v>24.6679197986086</v>
      </c>
      <c r="Q172" s="30" t="s">
        <v>18</v>
      </c>
      <c r="R172" s="30" t="s">
        <v>18</v>
      </c>
      <c r="S172" s="30" t="s">
        <v>18</v>
      </c>
      <c r="T172" s="17" t="e">
        <f t="shared" si="7"/>
        <v>#DIV/0!</v>
      </c>
    </row>
    <row r="173" spans="1:20">
      <c r="A173" s="10">
        <v>10</v>
      </c>
      <c r="B173" s="37">
        <v>6</v>
      </c>
      <c r="C173" s="5">
        <v>2006</v>
      </c>
      <c r="D173" s="9">
        <v>38878</v>
      </c>
      <c r="E173" t="s">
        <v>16</v>
      </c>
      <c r="F173">
        <v>5</v>
      </c>
      <c r="G173" t="s">
        <v>17</v>
      </c>
      <c r="H173">
        <v>172</v>
      </c>
      <c r="I173" s="41">
        <v>8.3</v>
      </c>
      <c r="J173" s="41">
        <v>8</v>
      </c>
      <c r="K173" s="41">
        <v>4.4</v>
      </c>
      <c r="L173" s="17">
        <f t="shared" si="8"/>
        <v>6.9</v>
      </c>
      <c r="M173" s="41">
        <v>22.7299072973651</v>
      </c>
      <c r="N173" s="41" t="s">
        <v>18</v>
      </c>
      <c r="O173" s="41">
        <v>26.3976872721653</v>
      </c>
      <c r="P173" s="17">
        <f t="shared" si="6"/>
        <v>24.5637972847652</v>
      </c>
      <c r="Q173" s="30" t="s">
        <v>18</v>
      </c>
      <c r="R173" s="30" t="s">
        <v>18</v>
      </c>
      <c r="S173" s="30" t="s">
        <v>18</v>
      </c>
      <c r="T173" s="17" t="e">
        <f t="shared" si="7"/>
        <v>#DIV/0!</v>
      </c>
    </row>
    <row r="174" spans="1:20">
      <c r="A174" s="10">
        <v>20</v>
      </c>
      <c r="B174" s="37">
        <v>6</v>
      </c>
      <c r="C174" s="5">
        <v>2006</v>
      </c>
      <c r="D174" s="9">
        <v>38888</v>
      </c>
      <c r="E174" t="s">
        <v>16</v>
      </c>
      <c r="F174">
        <v>5</v>
      </c>
      <c r="G174" t="s">
        <v>17</v>
      </c>
      <c r="H174">
        <v>173</v>
      </c>
      <c r="I174" s="41">
        <v>12.5</v>
      </c>
      <c r="J174" s="41">
        <v>8</v>
      </c>
      <c r="K174" s="41">
        <v>5</v>
      </c>
      <c r="L174" s="17">
        <f t="shared" si="8"/>
        <v>8.5</v>
      </c>
      <c r="M174" s="41">
        <v>23.2475319442919</v>
      </c>
      <c r="N174" s="41" t="s">
        <v>18</v>
      </c>
      <c r="O174" s="41">
        <v>26.1077002736478</v>
      </c>
      <c r="P174" s="17">
        <f t="shared" si="6"/>
        <v>24.6776161089699</v>
      </c>
      <c r="Q174" s="30" t="s">
        <v>18</v>
      </c>
      <c r="R174" s="30" t="s">
        <v>18</v>
      </c>
      <c r="S174" s="30" t="s">
        <v>18</v>
      </c>
      <c r="T174" s="17" t="e">
        <f t="shared" si="7"/>
        <v>#DIV/0!</v>
      </c>
    </row>
    <row r="175" spans="1:20">
      <c r="A175" s="10">
        <v>29</v>
      </c>
      <c r="B175" s="37">
        <v>6</v>
      </c>
      <c r="C175" s="5">
        <v>2006</v>
      </c>
      <c r="D175" s="9">
        <v>38897</v>
      </c>
      <c r="E175" t="s">
        <v>16</v>
      </c>
      <c r="F175">
        <v>5</v>
      </c>
      <c r="G175" t="s">
        <v>17</v>
      </c>
      <c r="H175">
        <v>174</v>
      </c>
      <c r="I175" s="41">
        <v>13.3</v>
      </c>
      <c r="J175" s="41">
        <v>12</v>
      </c>
      <c r="K175" s="41">
        <v>8</v>
      </c>
      <c r="L175" s="17">
        <f t="shared" si="8"/>
        <v>11.1</v>
      </c>
      <c r="M175" s="41">
        <v>24.3612110687521</v>
      </c>
      <c r="N175" s="41" t="s">
        <v>18</v>
      </c>
      <c r="O175" s="41">
        <v>24.8975251981373</v>
      </c>
      <c r="P175" s="17">
        <f t="shared" si="6"/>
        <v>24.6293681334447</v>
      </c>
      <c r="Q175" s="30" t="s">
        <v>18</v>
      </c>
      <c r="R175" s="30" t="s">
        <v>18</v>
      </c>
      <c r="S175" s="30" t="s">
        <v>18</v>
      </c>
      <c r="T175" s="17" t="e">
        <f t="shared" si="7"/>
        <v>#DIV/0!</v>
      </c>
    </row>
    <row r="176" spans="1:20">
      <c r="A176" s="10">
        <v>10</v>
      </c>
      <c r="B176" s="37">
        <v>7</v>
      </c>
      <c r="C176" s="5">
        <v>2006</v>
      </c>
      <c r="D176" s="9">
        <v>38908</v>
      </c>
      <c r="E176" t="s">
        <v>16</v>
      </c>
      <c r="F176">
        <v>5</v>
      </c>
      <c r="G176" t="s">
        <v>17</v>
      </c>
      <c r="H176">
        <v>175</v>
      </c>
      <c r="I176" s="41">
        <v>14.4</v>
      </c>
      <c r="J176" s="41">
        <v>12</v>
      </c>
      <c r="K176" s="41">
        <v>10</v>
      </c>
      <c r="L176" s="17">
        <f t="shared" si="8"/>
        <v>12.1333333333333</v>
      </c>
      <c r="M176" s="41">
        <v>24.9322508352792</v>
      </c>
      <c r="N176" s="41" t="s">
        <v>18</v>
      </c>
      <c r="O176" s="41">
        <v>25.8450655245888</v>
      </c>
      <c r="P176" s="17">
        <f t="shared" si="6"/>
        <v>25.388658179934</v>
      </c>
      <c r="Q176" s="30" t="s">
        <v>18</v>
      </c>
      <c r="R176" s="30" t="s">
        <v>18</v>
      </c>
      <c r="S176" s="30" t="s">
        <v>18</v>
      </c>
      <c r="T176" s="17" t="e">
        <f t="shared" si="7"/>
        <v>#DIV/0!</v>
      </c>
    </row>
    <row r="177" spans="1:20">
      <c r="A177" s="10">
        <v>20</v>
      </c>
      <c r="B177" s="37">
        <v>7</v>
      </c>
      <c r="C177" s="5">
        <v>2006</v>
      </c>
      <c r="D177" s="9">
        <v>38918</v>
      </c>
      <c r="E177" t="s">
        <v>16</v>
      </c>
      <c r="F177">
        <v>5</v>
      </c>
      <c r="G177" t="s">
        <v>17</v>
      </c>
      <c r="H177">
        <v>176</v>
      </c>
      <c r="I177" s="41">
        <v>10.883</v>
      </c>
      <c r="J177" s="41">
        <v>11.7305</v>
      </c>
      <c r="K177" s="41">
        <v>11.7145</v>
      </c>
      <c r="L177" s="17">
        <f t="shared" si="8"/>
        <v>11.4426666666667</v>
      </c>
      <c r="M177" s="41">
        <v>25.81</v>
      </c>
      <c r="N177" s="41">
        <v>25.95925</v>
      </c>
      <c r="O177" s="41">
        <v>26.0603333333333</v>
      </c>
      <c r="P177" s="17">
        <f t="shared" si="6"/>
        <v>25.9431944444444</v>
      </c>
      <c r="Q177" s="30" t="s">
        <v>18</v>
      </c>
      <c r="R177" s="30" t="s">
        <v>18</v>
      </c>
      <c r="S177" s="30" t="s">
        <v>18</v>
      </c>
      <c r="T177" s="17" t="e">
        <f t="shared" si="7"/>
        <v>#DIV/0!</v>
      </c>
    </row>
    <row r="178" spans="1:20">
      <c r="A178" s="10">
        <v>31</v>
      </c>
      <c r="B178" s="37">
        <v>7</v>
      </c>
      <c r="C178" s="5">
        <v>2006</v>
      </c>
      <c r="D178" s="9">
        <v>38929</v>
      </c>
      <c r="E178" t="s">
        <v>16</v>
      </c>
      <c r="F178">
        <v>5</v>
      </c>
      <c r="G178" t="s">
        <v>17</v>
      </c>
      <c r="H178">
        <v>177</v>
      </c>
      <c r="I178" s="41">
        <v>12.0113333333333</v>
      </c>
      <c r="J178" s="41">
        <v>11.7073333333333</v>
      </c>
      <c r="K178" s="41">
        <v>8.313</v>
      </c>
      <c r="L178" s="17">
        <f t="shared" si="8"/>
        <v>10.6772222222222</v>
      </c>
      <c r="M178" s="41">
        <v>23.8833181818182</v>
      </c>
      <c r="N178" s="41">
        <v>25.952625</v>
      </c>
      <c r="O178" s="41">
        <v>27.2105</v>
      </c>
      <c r="P178" s="17">
        <f t="shared" si="6"/>
        <v>25.6821477272727</v>
      </c>
      <c r="Q178" s="30" t="s">
        <v>18</v>
      </c>
      <c r="R178" s="30" t="s">
        <v>18</v>
      </c>
      <c r="S178" s="30" t="s">
        <v>18</v>
      </c>
      <c r="T178" s="17" t="e">
        <f t="shared" si="7"/>
        <v>#DIV/0!</v>
      </c>
    </row>
    <row r="179" spans="1:20">
      <c r="A179" s="10">
        <v>10</v>
      </c>
      <c r="B179" s="37">
        <v>8</v>
      </c>
      <c r="C179" s="5">
        <v>2006</v>
      </c>
      <c r="D179" s="9">
        <v>38939</v>
      </c>
      <c r="E179" t="s">
        <v>16</v>
      </c>
      <c r="F179">
        <v>5</v>
      </c>
      <c r="G179" t="s">
        <v>17</v>
      </c>
      <c r="H179">
        <v>178</v>
      </c>
      <c r="I179" s="41">
        <v>11.8604615384615</v>
      </c>
      <c r="J179" s="41">
        <v>8.7445</v>
      </c>
      <c r="K179" s="41">
        <v>3.078</v>
      </c>
      <c r="L179" s="17">
        <f t="shared" si="8"/>
        <v>7.8943205128205</v>
      </c>
      <c r="M179" s="41">
        <v>25.5175</v>
      </c>
      <c r="N179" s="41">
        <v>27.176</v>
      </c>
      <c r="O179" s="41">
        <v>27.6626666666667</v>
      </c>
      <c r="P179" s="17">
        <f t="shared" si="6"/>
        <v>26.7853888888889</v>
      </c>
      <c r="Q179" s="30" t="s">
        <v>18</v>
      </c>
      <c r="R179" s="30" t="s">
        <v>18</v>
      </c>
      <c r="S179" s="30" t="s">
        <v>18</v>
      </c>
      <c r="T179" s="17" t="e">
        <f t="shared" si="7"/>
        <v>#DIV/0!</v>
      </c>
    </row>
    <row r="180" spans="1:20">
      <c r="A180" s="10">
        <v>20</v>
      </c>
      <c r="B180" s="37">
        <v>8</v>
      </c>
      <c r="C180" s="5">
        <v>2006</v>
      </c>
      <c r="D180" s="9">
        <v>38949</v>
      </c>
      <c r="E180" t="s">
        <v>16</v>
      </c>
      <c r="F180">
        <v>5</v>
      </c>
      <c r="G180" t="s">
        <v>17</v>
      </c>
      <c r="H180">
        <v>179</v>
      </c>
      <c r="I180" s="41">
        <v>12.2254705882353</v>
      </c>
      <c r="J180" s="41">
        <v>12.0935</v>
      </c>
      <c r="K180" s="41">
        <v>11.5445</v>
      </c>
      <c r="L180" s="17">
        <f t="shared" si="8"/>
        <v>11.9544901960784</v>
      </c>
      <c r="M180" s="41">
        <v>26.6651176470588</v>
      </c>
      <c r="N180" s="41">
        <v>26.6651176470588</v>
      </c>
      <c r="O180" s="41">
        <v>26.6651176470588</v>
      </c>
      <c r="P180" s="17">
        <f t="shared" si="6"/>
        <v>26.6651176470588</v>
      </c>
      <c r="Q180" s="30" t="s">
        <v>18</v>
      </c>
      <c r="R180" s="30" t="s">
        <v>18</v>
      </c>
      <c r="S180" s="30" t="s">
        <v>18</v>
      </c>
      <c r="T180" s="17" t="e">
        <f t="shared" si="7"/>
        <v>#DIV/0!</v>
      </c>
    </row>
    <row r="181" spans="1:20">
      <c r="A181" s="10">
        <v>30</v>
      </c>
      <c r="B181" s="37">
        <v>8</v>
      </c>
      <c r="C181" s="5">
        <v>2006</v>
      </c>
      <c r="D181" s="9">
        <v>38959</v>
      </c>
      <c r="E181" t="s">
        <v>16</v>
      </c>
      <c r="F181">
        <v>5</v>
      </c>
      <c r="G181" t="s">
        <v>17</v>
      </c>
      <c r="H181">
        <v>180</v>
      </c>
      <c r="I181" s="41">
        <v>13.243</v>
      </c>
      <c r="J181" s="41">
        <v>12.851619047619</v>
      </c>
      <c r="K181" s="41">
        <v>12.146</v>
      </c>
      <c r="L181" s="17">
        <f t="shared" si="8"/>
        <v>12.746873015873</v>
      </c>
      <c r="M181" s="41">
        <v>26.456</v>
      </c>
      <c r="N181" s="41">
        <v>26.6742727272727</v>
      </c>
      <c r="O181" s="41">
        <v>26.6742727272727</v>
      </c>
      <c r="P181" s="17">
        <f t="shared" si="6"/>
        <v>26.6015151515151</v>
      </c>
      <c r="Q181" s="30" t="s">
        <v>18</v>
      </c>
      <c r="R181" s="30" t="s">
        <v>18</v>
      </c>
      <c r="S181" s="30" t="s">
        <v>18</v>
      </c>
      <c r="T181" s="17" t="e">
        <f t="shared" si="7"/>
        <v>#DIV/0!</v>
      </c>
    </row>
    <row r="182" spans="1:20">
      <c r="A182" s="10">
        <v>10</v>
      </c>
      <c r="B182" s="37">
        <v>9</v>
      </c>
      <c r="C182" s="5">
        <v>2006</v>
      </c>
      <c r="D182" s="9">
        <v>38970</v>
      </c>
      <c r="E182" t="s">
        <v>16</v>
      </c>
      <c r="F182">
        <v>5</v>
      </c>
      <c r="G182" t="s">
        <v>17</v>
      </c>
      <c r="H182">
        <v>181</v>
      </c>
      <c r="I182" s="41">
        <v>11.441</v>
      </c>
      <c r="J182" s="41">
        <v>11.603</v>
      </c>
      <c r="K182" s="41">
        <v>11.982</v>
      </c>
      <c r="L182" s="17">
        <f t="shared" si="8"/>
        <v>11.6753333333333</v>
      </c>
      <c r="M182" s="41">
        <v>26.059</v>
      </c>
      <c r="N182" s="41">
        <v>26.303</v>
      </c>
      <c r="O182" s="41">
        <v>26.6065</v>
      </c>
      <c r="P182" s="17">
        <f t="shared" si="6"/>
        <v>26.3228333333333</v>
      </c>
      <c r="Q182" s="30" t="s">
        <v>18</v>
      </c>
      <c r="R182" s="30" t="s">
        <v>18</v>
      </c>
      <c r="S182" s="30" t="s">
        <v>18</v>
      </c>
      <c r="T182" s="17" t="e">
        <f t="shared" si="7"/>
        <v>#DIV/0!</v>
      </c>
    </row>
    <row r="183" spans="1:20">
      <c r="A183" s="10">
        <v>20</v>
      </c>
      <c r="B183" s="37">
        <v>9</v>
      </c>
      <c r="C183" s="5">
        <v>2006</v>
      </c>
      <c r="D183" s="9">
        <v>38980</v>
      </c>
      <c r="E183" t="s">
        <v>16</v>
      </c>
      <c r="F183">
        <v>5</v>
      </c>
      <c r="G183" t="s">
        <v>17</v>
      </c>
      <c r="H183">
        <v>182</v>
      </c>
      <c r="I183" s="41">
        <v>11.2107142857143</v>
      </c>
      <c r="J183" s="41">
        <v>11.1345</v>
      </c>
      <c r="K183" s="41">
        <v>11.191</v>
      </c>
      <c r="L183" s="17">
        <f t="shared" si="8"/>
        <v>11.1787380952381</v>
      </c>
      <c r="M183" s="41">
        <v>26.32025</v>
      </c>
      <c r="N183" s="41">
        <v>26.3791538461538</v>
      </c>
      <c r="O183" s="41">
        <v>26.4596666666667</v>
      </c>
      <c r="P183" s="17">
        <f t="shared" si="6"/>
        <v>26.3863568376068</v>
      </c>
      <c r="Q183" s="30" t="s">
        <v>18</v>
      </c>
      <c r="R183" s="30" t="s">
        <v>18</v>
      </c>
      <c r="S183" s="30" t="s">
        <v>18</v>
      </c>
      <c r="T183" s="17" t="e">
        <f t="shared" si="7"/>
        <v>#DIV/0!</v>
      </c>
    </row>
    <row r="184" spans="1:20">
      <c r="A184" s="10">
        <v>29</v>
      </c>
      <c r="B184" s="37">
        <v>9</v>
      </c>
      <c r="C184" s="5">
        <v>2006</v>
      </c>
      <c r="D184" s="9">
        <v>38989</v>
      </c>
      <c r="E184" t="s">
        <v>16</v>
      </c>
      <c r="F184">
        <v>5</v>
      </c>
      <c r="G184" t="s">
        <v>17</v>
      </c>
      <c r="H184">
        <v>183</v>
      </c>
      <c r="I184" s="41">
        <v>9.08733333333333</v>
      </c>
      <c r="J184" s="41">
        <v>9.3105</v>
      </c>
      <c r="K184" s="41">
        <v>9.31366666666667</v>
      </c>
      <c r="L184" s="17">
        <f t="shared" si="8"/>
        <v>9.23716666666667</v>
      </c>
      <c r="M184" s="41">
        <v>24.3945</v>
      </c>
      <c r="N184" s="41">
        <v>26.5545</v>
      </c>
      <c r="O184" s="41">
        <v>26.5545</v>
      </c>
      <c r="P184" s="17">
        <f t="shared" si="6"/>
        <v>25.8345</v>
      </c>
      <c r="Q184" s="30" t="s">
        <v>18</v>
      </c>
      <c r="R184" s="30" t="s">
        <v>18</v>
      </c>
      <c r="S184" s="30" t="s">
        <v>18</v>
      </c>
      <c r="T184" s="17" t="e">
        <f t="shared" si="7"/>
        <v>#DIV/0!</v>
      </c>
    </row>
    <row r="185" spans="1:20">
      <c r="A185" s="10">
        <v>10</v>
      </c>
      <c r="B185" s="37">
        <v>10</v>
      </c>
      <c r="C185" s="5">
        <v>2006</v>
      </c>
      <c r="D185" s="9">
        <v>39000</v>
      </c>
      <c r="E185" t="s">
        <v>16</v>
      </c>
      <c r="F185">
        <v>5</v>
      </c>
      <c r="G185" t="s">
        <v>17</v>
      </c>
      <c r="H185">
        <v>184</v>
      </c>
      <c r="I185" s="41">
        <v>7.3595</v>
      </c>
      <c r="J185" s="41">
        <v>7.349</v>
      </c>
      <c r="K185" s="41">
        <v>7.3215</v>
      </c>
      <c r="L185" s="17">
        <f t="shared" si="8"/>
        <v>7.34333333333333</v>
      </c>
      <c r="M185" s="41">
        <v>26.455</v>
      </c>
      <c r="N185" s="41">
        <v>26.50375</v>
      </c>
      <c r="O185" s="41">
        <v>26.564</v>
      </c>
      <c r="P185" s="17">
        <f t="shared" si="6"/>
        <v>26.5075833333333</v>
      </c>
      <c r="Q185" s="30" t="s">
        <v>18</v>
      </c>
      <c r="R185" s="30" t="s">
        <v>18</v>
      </c>
      <c r="S185" s="30" t="s">
        <v>18</v>
      </c>
      <c r="T185" s="17" t="e">
        <f t="shared" si="7"/>
        <v>#DIV/0!</v>
      </c>
    </row>
    <row r="186" spans="1:20">
      <c r="A186" s="10">
        <v>19</v>
      </c>
      <c r="B186" s="37">
        <v>10</v>
      </c>
      <c r="C186" s="5">
        <v>2006</v>
      </c>
      <c r="D186" s="9">
        <v>39009</v>
      </c>
      <c r="E186" t="s">
        <v>16</v>
      </c>
      <c r="F186">
        <v>5</v>
      </c>
      <c r="G186" t="s">
        <v>17</v>
      </c>
      <c r="H186">
        <v>185</v>
      </c>
      <c r="I186" s="41">
        <v>6.31816666666667</v>
      </c>
      <c r="J186" s="41">
        <v>6.363</v>
      </c>
      <c r="K186" s="41">
        <v>6.358</v>
      </c>
      <c r="L186" s="17">
        <f t="shared" si="8"/>
        <v>6.34638888888889</v>
      </c>
      <c r="M186" s="41">
        <v>26.574</v>
      </c>
      <c r="N186" s="41">
        <v>26.576</v>
      </c>
      <c r="O186" s="41">
        <v>26.5776666666667</v>
      </c>
      <c r="P186" s="17">
        <f t="shared" si="6"/>
        <v>26.5758888888889</v>
      </c>
      <c r="Q186" s="30" t="s">
        <v>18</v>
      </c>
      <c r="R186" s="30" t="s">
        <v>18</v>
      </c>
      <c r="S186" s="30" t="s">
        <v>18</v>
      </c>
      <c r="T186" s="17" t="e">
        <f t="shared" si="7"/>
        <v>#DIV/0!</v>
      </c>
    </row>
    <row r="187" spans="1:20">
      <c r="A187" s="10">
        <v>30</v>
      </c>
      <c r="B187" s="37">
        <v>10</v>
      </c>
      <c r="C187" s="5">
        <v>2006</v>
      </c>
      <c r="D187" s="9">
        <v>39020</v>
      </c>
      <c r="E187" t="s">
        <v>16</v>
      </c>
      <c r="F187">
        <v>5</v>
      </c>
      <c r="G187" t="s">
        <v>17</v>
      </c>
      <c r="H187">
        <v>186</v>
      </c>
      <c r="I187" s="41">
        <v>4.0666</v>
      </c>
      <c r="J187" s="41">
        <v>4.184</v>
      </c>
      <c r="K187" s="41">
        <v>4.257</v>
      </c>
      <c r="L187" s="17">
        <f t="shared" si="8"/>
        <v>4.1692</v>
      </c>
      <c r="M187" s="41">
        <v>26.7677142857143</v>
      </c>
      <c r="N187" s="41">
        <v>26.77748</v>
      </c>
      <c r="O187" s="41">
        <v>26.7943333333333</v>
      </c>
      <c r="P187" s="17">
        <f t="shared" si="6"/>
        <v>26.7798425396825</v>
      </c>
      <c r="Q187" s="30" t="s">
        <v>18</v>
      </c>
      <c r="R187" s="30" t="s">
        <v>18</v>
      </c>
      <c r="S187" s="30" t="s">
        <v>18</v>
      </c>
      <c r="T187" s="17" t="e">
        <f t="shared" si="7"/>
        <v>#DIV/0!</v>
      </c>
    </row>
    <row r="188" spans="1:20">
      <c r="A188" s="10">
        <v>14</v>
      </c>
      <c r="B188" s="37">
        <v>11</v>
      </c>
      <c r="C188" s="5">
        <v>2006</v>
      </c>
      <c r="D188" s="9">
        <v>39035</v>
      </c>
      <c r="E188" t="s">
        <v>16</v>
      </c>
      <c r="F188">
        <v>5</v>
      </c>
      <c r="G188" t="s">
        <v>17</v>
      </c>
      <c r="H188">
        <v>187</v>
      </c>
      <c r="I188" s="41">
        <v>1.12336363636364</v>
      </c>
      <c r="J188" s="41">
        <v>1.474</v>
      </c>
      <c r="K188" s="41">
        <v>2.05666666666667</v>
      </c>
      <c r="L188" s="17">
        <f t="shared" si="8"/>
        <v>1.55134343434344</v>
      </c>
      <c r="M188" s="41">
        <v>26.6335</v>
      </c>
      <c r="N188" s="41">
        <v>26.68625</v>
      </c>
      <c r="O188" s="41">
        <v>26.9756</v>
      </c>
      <c r="P188" s="17">
        <f t="shared" si="6"/>
        <v>26.7651166666667</v>
      </c>
      <c r="Q188" s="30" t="s">
        <v>18</v>
      </c>
      <c r="R188" s="30" t="s">
        <v>18</v>
      </c>
      <c r="S188" s="30" t="s">
        <v>18</v>
      </c>
      <c r="T188" s="17" t="e">
        <f t="shared" si="7"/>
        <v>#DIV/0!</v>
      </c>
    </row>
    <row r="189" spans="1:20">
      <c r="A189" s="10">
        <v>18</v>
      </c>
      <c r="B189" s="37">
        <v>3</v>
      </c>
      <c r="C189" s="5">
        <v>2007</v>
      </c>
      <c r="D189" s="9">
        <v>39159</v>
      </c>
      <c r="E189" t="s">
        <v>16</v>
      </c>
      <c r="F189">
        <v>5</v>
      </c>
      <c r="G189" t="s">
        <v>17</v>
      </c>
      <c r="H189">
        <v>188</v>
      </c>
      <c r="I189" s="42">
        <v>-0.293333333333333</v>
      </c>
      <c r="J189" s="42">
        <v>-0.765</v>
      </c>
      <c r="K189" s="42">
        <v>-1.00833333333333</v>
      </c>
      <c r="L189" s="17">
        <f t="shared" si="8"/>
        <v>-0.688888888888888</v>
      </c>
      <c r="M189" s="42">
        <v>3.96333333333333</v>
      </c>
      <c r="N189" s="42">
        <v>27.683</v>
      </c>
      <c r="O189" s="42">
        <v>27.8386666666667</v>
      </c>
      <c r="P189" s="17">
        <f t="shared" si="6"/>
        <v>19.8283333333333</v>
      </c>
      <c r="Q189" s="30" t="s">
        <v>18</v>
      </c>
      <c r="R189" s="30" t="s">
        <v>18</v>
      </c>
      <c r="S189" s="30" t="s">
        <v>18</v>
      </c>
      <c r="T189" s="17" t="e">
        <f t="shared" si="7"/>
        <v>#DIV/0!</v>
      </c>
    </row>
    <row r="190" spans="1:20">
      <c r="A190" s="10">
        <v>21</v>
      </c>
      <c r="B190" s="37">
        <v>5</v>
      </c>
      <c r="C190" s="5">
        <v>2007</v>
      </c>
      <c r="D190" s="9">
        <v>39223</v>
      </c>
      <c r="E190" t="s">
        <v>16</v>
      </c>
      <c r="F190">
        <v>5</v>
      </c>
      <c r="G190" t="s">
        <v>17</v>
      </c>
      <c r="H190">
        <v>189</v>
      </c>
      <c r="I190" s="41">
        <v>3.5</v>
      </c>
      <c r="J190" s="41">
        <v>3</v>
      </c>
      <c r="K190" s="41">
        <v>1.3</v>
      </c>
      <c r="L190" s="17">
        <f t="shared" si="8"/>
        <v>2.6</v>
      </c>
      <c r="M190" s="41">
        <v>25.3</v>
      </c>
      <c r="N190" s="41" t="s">
        <v>18</v>
      </c>
      <c r="O190" s="41">
        <v>27.4</v>
      </c>
      <c r="P190" s="17">
        <f t="shared" si="6"/>
        <v>26.35</v>
      </c>
      <c r="Q190" s="30" t="s">
        <v>18</v>
      </c>
      <c r="R190" s="30" t="s">
        <v>18</v>
      </c>
      <c r="S190" s="30" t="s">
        <v>18</v>
      </c>
      <c r="T190" s="17" t="e">
        <f t="shared" si="7"/>
        <v>#DIV/0!</v>
      </c>
    </row>
    <row r="191" spans="1:20">
      <c r="A191" s="10">
        <v>30</v>
      </c>
      <c r="B191" s="37">
        <v>5</v>
      </c>
      <c r="C191" s="5">
        <v>2007</v>
      </c>
      <c r="D191" s="9">
        <v>39232</v>
      </c>
      <c r="E191" t="s">
        <v>16</v>
      </c>
      <c r="F191">
        <v>5</v>
      </c>
      <c r="G191" t="s">
        <v>17</v>
      </c>
      <c r="H191">
        <v>190</v>
      </c>
      <c r="I191" s="41">
        <v>7.3</v>
      </c>
      <c r="J191" s="41">
        <v>6.9</v>
      </c>
      <c r="K191" s="41">
        <v>4.6</v>
      </c>
      <c r="L191" s="17">
        <f t="shared" si="8"/>
        <v>6.26666666666667</v>
      </c>
      <c r="M191" s="41">
        <v>25.5</v>
      </c>
      <c r="N191" s="41" t="s">
        <v>18</v>
      </c>
      <c r="O191" s="41">
        <v>26.8</v>
      </c>
      <c r="P191" s="17">
        <f t="shared" si="6"/>
        <v>26.15</v>
      </c>
      <c r="Q191" s="30" t="s">
        <v>18</v>
      </c>
      <c r="R191" s="30" t="s">
        <v>18</v>
      </c>
      <c r="S191" s="30" t="s">
        <v>18</v>
      </c>
      <c r="T191" s="17" t="e">
        <f t="shared" si="7"/>
        <v>#DIV/0!</v>
      </c>
    </row>
    <row r="192" spans="1:20">
      <c r="A192" s="10">
        <v>10</v>
      </c>
      <c r="B192" s="37">
        <v>6</v>
      </c>
      <c r="C192" s="5">
        <v>2007</v>
      </c>
      <c r="D192" s="9">
        <v>39243</v>
      </c>
      <c r="E192" t="s">
        <v>16</v>
      </c>
      <c r="F192">
        <v>5</v>
      </c>
      <c r="G192" t="s">
        <v>17</v>
      </c>
      <c r="H192">
        <v>191</v>
      </c>
      <c r="I192" s="42">
        <v>11.3365</v>
      </c>
      <c r="J192" s="42">
        <v>10.157</v>
      </c>
      <c r="K192" s="42">
        <v>7.14</v>
      </c>
      <c r="L192" s="17">
        <f t="shared" si="8"/>
        <v>9.5445</v>
      </c>
      <c r="M192" s="42">
        <v>24.0915</v>
      </c>
      <c r="N192" s="42">
        <v>25.042</v>
      </c>
      <c r="O192" s="42">
        <v>25.4905</v>
      </c>
      <c r="P192" s="17">
        <f t="shared" si="6"/>
        <v>24.8746666666667</v>
      </c>
      <c r="Q192" s="30" t="s">
        <v>18</v>
      </c>
      <c r="R192" s="30" t="s">
        <v>18</v>
      </c>
      <c r="S192" s="30" t="s">
        <v>18</v>
      </c>
      <c r="T192" s="17" t="e">
        <f t="shared" si="7"/>
        <v>#DIV/0!</v>
      </c>
    </row>
    <row r="193" spans="1:20">
      <c r="A193" s="10">
        <v>20</v>
      </c>
      <c r="B193" s="37">
        <v>6</v>
      </c>
      <c r="C193" s="5">
        <v>2007</v>
      </c>
      <c r="D193" s="9">
        <v>39253</v>
      </c>
      <c r="E193" t="s">
        <v>16</v>
      </c>
      <c r="F193">
        <v>5</v>
      </c>
      <c r="G193" t="s">
        <v>17</v>
      </c>
      <c r="H193">
        <v>192</v>
      </c>
      <c r="I193" s="42">
        <v>11.875</v>
      </c>
      <c r="J193" s="42">
        <v>11.436</v>
      </c>
      <c r="K193" s="42">
        <v>6.421</v>
      </c>
      <c r="L193" s="17">
        <f t="shared" si="8"/>
        <v>9.91066666666667</v>
      </c>
      <c r="M193" s="42">
        <v>20.6585</v>
      </c>
      <c r="N193" s="42">
        <v>24.3115</v>
      </c>
      <c r="O193" s="42">
        <v>25.4165</v>
      </c>
      <c r="P193" s="17">
        <f t="shared" si="6"/>
        <v>23.4621666666667</v>
      </c>
      <c r="Q193" s="30" t="s">
        <v>18</v>
      </c>
      <c r="R193" s="30" t="s">
        <v>18</v>
      </c>
      <c r="S193" s="30" t="s">
        <v>18</v>
      </c>
      <c r="T193" s="17" t="e">
        <f t="shared" si="7"/>
        <v>#DIV/0!</v>
      </c>
    </row>
    <row r="194" spans="1:20">
      <c r="A194" s="10">
        <v>30</v>
      </c>
      <c r="B194" s="37">
        <v>6</v>
      </c>
      <c r="C194" s="5">
        <v>2007</v>
      </c>
      <c r="D194" s="9">
        <v>39263</v>
      </c>
      <c r="E194" t="s">
        <v>16</v>
      </c>
      <c r="F194">
        <v>5</v>
      </c>
      <c r="G194" t="s">
        <v>17</v>
      </c>
      <c r="H194">
        <v>193</v>
      </c>
      <c r="I194" s="42">
        <v>14.6125</v>
      </c>
      <c r="J194" s="42">
        <v>10.857</v>
      </c>
      <c r="K194" s="42">
        <v>8.5715</v>
      </c>
      <c r="L194" s="17">
        <f t="shared" si="8"/>
        <v>11.347</v>
      </c>
      <c r="M194" s="42">
        <v>19.6525</v>
      </c>
      <c r="N194" s="42">
        <v>24.771</v>
      </c>
      <c r="O194" s="42">
        <v>24.832</v>
      </c>
      <c r="P194" s="17">
        <f t="shared" ref="P194:P257" si="9">AVERAGE(M194:O194)</f>
        <v>23.0851666666667</v>
      </c>
      <c r="Q194" s="30" t="s">
        <v>18</v>
      </c>
      <c r="R194" s="30" t="s">
        <v>18</v>
      </c>
      <c r="S194" s="30" t="s">
        <v>18</v>
      </c>
      <c r="T194" s="17" t="e">
        <f t="shared" ref="T194:T257" si="10">AVERAGE(Q194:S194)</f>
        <v>#DIV/0!</v>
      </c>
    </row>
    <row r="195" spans="1:20">
      <c r="A195" s="10">
        <v>9</v>
      </c>
      <c r="B195" s="37">
        <v>7</v>
      </c>
      <c r="C195" s="5">
        <v>2007</v>
      </c>
      <c r="D195" s="9">
        <v>39272</v>
      </c>
      <c r="E195" t="s">
        <v>16</v>
      </c>
      <c r="F195">
        <v>5</v>
      </c>
      <c r="G195" t="s">
        <v>17</v>
      </c>
      <c r="H195">
        <v>194</v>
      </c>
      <c r="I195" s="42">
        <v>12.178</v>
      </c>
      <c r="J195" s="42">
        <v>12.1865</v>
      </c>
      <c r="K195" s="42">
        <v>12.1875</v>
      </c>
      <c r="L195" s="17">
        <f t="shared" ref="L195:L258" si="11">AVERAGE(I195:K195)</f>
        <v>12.184</v>
      </c>
      <c r="M195" s="42">
        <v>24.449</v>
      </c>
      <c r="N195" s="42">
        <v>24.453</v>
      </c>
      <c r="O195" s="42">
        <v>24.461</v>
      </c>
      <c r="P195" s="17">
        <f t="shared" si="9"/>
        <v>24.4543333333333</v>
      </c>
      <c r="Q195" s="30" t="s">
        <v>18</v>
      </c>
      <c r="R195" s="30" t="s">
        <v>18</v>
      </c>
      <c r="S195" s="30" t="s">
        <v>18</v>
      </c>
      <c r="T195" s="17" t="e">
        <f t="shared" si="10"/>
        <v>#DIV/0!</v>
      </c>
    </row>
    <row r="196" spans="1:20">
      <c r="A196" s="10">
        <v>20</v>
      </c>
      <c r="B196" s="37">
        <v>7</v>
      </c>
      <c r="C196" s="5">
        <v>2007</v>
      </c>
      <c r="D196" s="9">
        <v>39283</v>
      </c>
      <c r="E196" t="s">
        <v>16</v>
      </c>
      <c r="F196">
        <v>5</v>
      </c>
      <c r="G196" t="s">
        <v>17</v>
      </c>
      <c r="H196">
        <v>195</v>
      </c>
      <c r="I196" s="42">
        <v>14.446</v>
      </c>
      <c r="J196" s="42">
        <v>14.08825</v>
      </c>
      <c r="K196" s="42">
        <v>13.3</v>
      </c>
      <c r="L196" s="17">
        <f t="shared" si="11"/>
        <v>13.94475</v>
      </c>
      <c r="M196" s="42">
        <v>23.809</v>
      </c>
      <c r="N196" s="42">
        <v>24.1265</v>
      </c>
      <c r="O196" s="42">
        <v>24.18</v>
      </c>
      <c r="P196" s="17">
        <f t="shared" si="9"/>
        <v>24.0385</v>
      </c>
      <c r="Q196" s="30" t="s">
        <v>18</v>
      </c>
      <c r="R196" s="30" t="s">
        <v>18</v>
      </c>
      <c r="S196" s="30" t="s">
        <v>18</v>
      </c>
      <c r="T196" s="17" t="e">
        <f t="shared" si="10"/>
        <v>#DIV/0!</v>
      </c>
    </row>
    <row r="197" spans="1:20">
      <c r="A197" s="10">
        <v>1</v>
      </c>
      <c r="B197" s="37">
        <v>8</v>
      </c>
      <c r="C197" s="5">
        <v>2007</v>
      </c>
      <c r="D197" s="9">
        <v>39295</v>
      </c>
      <c r="E197" t="s">
        <v>16</v>
      </c>
      <c r="F197">
        <v>5</v>
      </c>
      <c r="G197" t="s">
        <v>17</v>
      </c>
      <c r="H197">
        <v>196</v>
      </c>
      <c r="I197" s="41">
        <v>14.5</v>
      </c>
      <c r="J197" s="41">
        <v>14.5</v>
      </c>
      <c r="K197" s="41">
        <v>10</v>
      </c>
      <c r="L197" s="17">
        <f t="shared" si="11"/>
        <v>13</v>
      </c>
      <c r="M197" s="41">
        <v>22.4266870729367</v>
      </c>
      <c r="N197" s="41" t="s">
        <v>18</v>
      </c>
      <c r="O197" s="41">
        <v>24.1907742121306</v>
      </c>
      <c r="P197" s="17">
        <f t="shared" si="9"/>
        <v>23.3087306425337</v>
      </c>
      <c r="Q197" s="30" t="s">
        <v>18</v>
      </c>
      <c r="R197" s="30" t="s">
        <v>18</v>
      </c>
      <c r="S197" s="30" t="s">
        <v>18</v>
      </c>
      <c r="T197" s="17" t="e">
        <f t="shared" si="10"/>
        <v>#DIV/0!</v>
      </c>
    </row>
    <row r="198" spans="1:20">
      <c r="A198" s="10">
        <v>11</v>
      </c>
      <c r="B198" s="37">
        <v>8</v>
      </c>
      <c r="C198" s="5">
        <v>2007</v>
      </c>
      <c r="D198" s="9">
        <v>39305</v>
      </c>
      <c r="E198" t="s">
        <v>16</v>
      </c>
      <c r="F198">
        <v>5</v>
      </c>
      <c r="G198" t="s">
        <v>17</v>
      </c>
      <c r="H198">
        <v>197</v>
      </c>
      <c r="I198" s="42">
        <v>16.636</v>
      </c>
      <c r="J198" s="42">
        <v>16.561</v>
      </c>
      <c r="K198" s="42">
        <v>16.4115</v>
      </c>
      <c r="L198" s="17">
        <f t="shared" si="11"/>
        <v>16.5361666666667</v>
      </c>
      <c r="M198" s="42">
        <v>23.839</v>
      </c>
      <c r="N198" s="42">
        <v>23.8625</v>
      </c>
      <c r="O198" s="42">
        <v>24.121</v>
      </c>
      <c r="P198" s="17">
        <f t="shared" si="9"/>
        <v>23.9408333333333</v>
      </c>
      <c r="Q198" s="30" t="s">
        <v>18</v>
      </c>
      <c r="R198" s="30" t="s">
        <v>18</v>
      </c>
      <c r="S198" s="30" t="s">
        <v>18</v>
      </c>
      <c r="T198" s="17" t="e">
        <f t="shared" si="10"/>
        <v>#DIV/0!</v>
      </c>
    </row>
    <row r="199" spans="1:20">
      <c r="A199" s="10">
        <v>20</v>
      </c>
      <c r="B199" s="37">
        <v>8</v>
      </c>
      <c r="C199" s="5">
        <v>2007</v>
      </c>
      <c r="D199" s="9">
        <v>39314</v>
      </c>
      <c r="E199" t="s">
        <v>16</v>
      </c>
      <c r="F199">
        <v>5</v>
      </c>
      <c r="G199" t="s">
        <v>17</v>
      </c>
      <c r="H199">
        <v>198</v>
      </c>
      <c r="I199" s="42">
        <v>14.227</v>
      </c>
      <c r="J199" s="42">
        <v>14.0075</v>
      </c>
      <c r="K199" s="42">
        <v>11.981</v>
      </c>
      <c r="L199" s="17">
        <f t="shared" si="11"/>
        <v>13.4051666666667</v>
      </c>
      <c r="M199" s="42">
        <v>24.162</v>
      </c>
      <c r="N199" s="42">
        <v>24.3075</v>
      </c>
      <c r="O199" s="42">
        <v>25.1225</v>
      </c>
      <c r="P199" s="17">
        <f t="shared" si="9"/>
        <v>24.5306666666667</v>
      </c>
      <c r="Q199" s="30" t="s">
        <v>18</v>
      </c>
      <c r="R199" s="30" t="s">
        <v>18</v>
      </c>
      <c r="S199" s="30" t="s">
        <v>18</v>
      </c>
      <c r="T199" s="17" t="e">
        <f t="shared" si="10"/>
        <v>#DIV/0!</v>
      </c>
    </row>
    <row r="200" spans="1:20">
      <c r="A200" s="10">
        <v>30</v>
      </c>
      <c r="B200" s="37">
        <v>8</v>
      </c>
      <c r="C200" s="5">
        <v>2007</v>
      </c>
      <c r="D200" s="9">
        <v>39324</v>
      </c>
      <c r="E200" t="s">
        <v>16</v>
      </c>
      <c r="F200">
        <v>5</v>
      </c>
      <c r="G200" t="s">
        <v>17</v>
      </c>
      <c r="H200">
        <v>199</v>
      </c>
      <c r="I200" s="42">
        <v>13.232</v>
      </c>
      <c r="J200" s="42">
        <v>13.2545</v>
      </c>
      <c r="K200" s="42">
        <v>12.981</v>
      </c>
      <c r="L200" s="17">
        <f t="shared" si="11"/>
        <v>13.1558333333333</v>
      </c>
      <c r="M200" s="42">
        <v>24.22</v>
      </c>
      <c r="N200" s="42">
        <v>24.226</v>
      </c>
      <c r="O200" s="42">
        <v>24.273</v>
      </c>
      <c r="P200" s="17">
        <f t="shared" si="9"/>
        <v>24.2396666666667</v>
      </c>
      <c r="Q200" s="30" t="s">
        <v>18</v>
      </c>
      <c r="R200" s="30" t="s">
        <v>18</v>
      </c>
      <c r="S200" s="30" t="s">
        <v>18</v>
      </c>
      <c r="T200" s="17" t="e">
        <f t="shared" si="10"/>
        <v>#DIV/0!</v>
      </c>
    </row>
    <row r="201" spans="1:20">
      <c r="A201" s="10">
        <v>10</v>
      </c>
      <c r="B201" s="37">
        <v>9</v>
      </c>
      <c r="C201" s="5">
        <v>2007</v>
      </c>
      <c r="D201" s="9">
        <v>39335</v>
      </c>
      <c r="E201" t="s">
        <v>16</v>
      </c>
      <c r="F201">
        <v>5</v>
      </c>
      <c r="G201" t="s">
        <v>17</v>
      </c>
      <c r="H201">
        <v>200</v>
      </c>
      <c r="I201" s="42">
        <v>10.7685</v>
      </c>
      <c r="J201" s="42">
        <v>10.9645</v>
      </c>
      <c r="K201" s="42">
        <v>11.0125</v>
      </c>
      <c r="L201" s="17">
        <f t="shared" si="11"/>
        <v>10.9151666666667</v>
      </c>
      <c r="M201" s="42">
        <v>24.082</v>
      </c>
      <c r="N201" s="42">
        <v>24.132</v>
      </c>
      <c r="O201" s="42">
        <v>24.1905</v>
      </c>
      <c r="P201" s="17">
        <f t="shared" si="9"/>
        <v>24.1348333333333</v>
      </c>
      <c r="Q201" s="30" t="s">
        <v>18</v>
      </c>
      <c r="R201" s="30" t="s">
        <v>18</v>
      </c>
      <c r="S201" s="30" t="s">
        <v>18</v>
      </c>
      <c r="T201" s="17" t="e">
        <f t="shared" si="10"/>
        <v>#DIV/0!</v>
      </c>
    </row>
    <row r="202" spans="1:20">
      <c r="A202" s="10">
        <v>20</v>
      </c>
      <c r="B202" s="37">
        <v>9</v>
      </c>
      <c r="C202" s="5">
        <v>2007</v>
      </c>
      <c r="D202" s="9">
        <v>39345</v>
      </c>
      <c r="E202" t="s">
        <v>16</v>
      </c>
      <c r="F202">
        <v>5</v>
      </c>
      <c r="G202" t="s">
        <v>17</v>
      </c>
      <c r="H202">
        <v>201</v>
      </c>
      <c r="I202" s="42">
        <v>7.986</v>
      </c>
      <c r="J202" s="42">
        <v>7.9825</v>
      </c>
      <c r="K202" s="42">
        <v>7.9955</v>
      </c>
      <c r="L202" s="17">
        <f t="shared" si="11"/>
        <v>7.988</v>
      </c>
      <c r="M202" s="42">
        <v>24.969</v>
      </c>
      <c r="N202" s="42">
        <v>24.952</v>
      </c>
      <c r="O202" s="42">
        <v>25.2075</v>
      </c>
      <c r="P202" s="17">
        <f t="shared" si="9"/>
        <v>25.0428333333333</v>
      </c>
      <c r="Q202" s="30" t="s">
        <v>18</v>
      </c>
      <c r="R202" s="30" t="s">
        <v>18</v>
      </c>
      <c r="S202" s="30" t="s">
        <v>18</v>
      </c>
      <c r="T202" s="17" t="e">
        <f t="shared" si="10"/>
        <v>#DIV/0!</v>
      </c>
    </row>
    <row r="203" spans="1:20">
      <c r="A203" s="10">
        <v>30</v>
      </c>
      <c r="B203" s="37">
        <v>9</v>
      </c>
      <c r="C203" s="5">
        <v>2007</v>
      </c>
      <c r="D203" s="9">
        <v>39355</v>
      </c>
      <c r="E203" t="s">
        <v>16</v>
      </c>
      <c r="F203">
        <v>5</v>
      </c>
      <c r="G203" t="s">
        <v>17</v>
      </c>
      <c r="H203">
        <v>202</v>
      </c>
      <c r="I203" s="42">
        <v>7.803</v>
      </c>
      <c r="J203" s="42">
        <v>8.0255</v>
      </c>
      <c r="K203" s="42">
        <v>8.035</v>
      </c>
      <c r="L203" s="17">
        <f t="shared" si="11"/>
        <v>7.9545</v>
      </c>
      <c r="M203" s="42">
        <v>24.348</v>
      </c>
      <c r="N203" s="42">
        <v>25.112</v>
      </c>
      <c r="O203" s="42">
        <v>25.194</v>
      </c>
      <c r="P203" s="17">
        <f t="shared" si="9"/>
        <v>24.8846666666667</v>
      </c>
      <c r="Q203" s="30" t="s">
        <v>18</v>
      </c>
      <c r="R203" s="30" t="s">
        <v>18</v>
      </c>
      <c r="S203" s="30" t="s">
        <v>18</v>
      </c>
      <c r="T203" s="17" t="e">
        <f t="shared" si="10"/>
        <v>#DIV/0!</v>
      </c>
    </row>
    <row r="204" spans="1:20">
      <c r="A204" s="10">
        <v>10</v>
      </c>
      <c r="B204" s="37">
        <v>10</v>
      </c>
      <c r="C204" s="5">
        <v>2007</v>
      </c>
      <c r="D204" s="9">
        <v>39365</v>
      </c>
      <c r="E204" t="s">
        <v>16</v>
      </c>
      <c r="F204">
        <v>5</v>
      </c>
      <c r="G204" t="s">
        <v>17</v>
      </c>
      <c r="H204">
        <v>203</v>
      </c>
      <c r="I204" s="42">
        <v>7.5425</v>
      </c>
      <c r="J204" s="42">
        <v>7.5625</v>
      </c>
      <c r="K204" s="42">
        <v>7.5655</v>
      </c>
      <c r="L204" s="17">
        <f t="shared" si="11"/>
        <v>7.55683333333333</v>
      </c>
      <c r="M204" s="42">
        <v>24.885</v>
      </c>
      <c r="N204" s="42">
        <v>24.8805</v>
      </c>
      <c r="O204" s="42">
        <v>24.893</v>
      </c>
      <c r="P204" s="17">
        <f t="shared" si="9"/>
        <v>24.8861666666667</v>
      </c>
      <c r="Q204" s="30" t="s">
        <v>18</v>
      </c>
      <c r="R204" s="30" t="s">
        <v>18</v>
      </c>
      <c r="S204" s="30" t="s">
        <v>18</v>
      </c>
      <c r="T204" s="17" t="e">
        <f t="shared" si="10"/>
        <v>#DIV/0!</v>
      </c>
    </row>
    <row r="205" spans="1:20">
      <c r="A205" s="10">
        <v>20</v>
      </c>
      <c r="B205" s="37">
        <v>10</v>
      </c>
      <c r="C205" s="5">
        <v>2007</v>
      </c>
      <c r="D205" s="9">
        <v>39375</v>
      </c>
      <c r="E205" t="s">
        <v>16</v>
      </c>
      <c r="F205">
        <v>5</v>
      </c>
      <c r="G205" t="s">
        <v>17</v>
      </c>
      <c r="H205">
        <v>204</v>
      </c>
      <c r="I205" s="42">
        <v>5.733</v>
      </c>
      <c r="J205" s="42">
        <v>5.7935</v>
      </c>
      <c r="K205" s="42">
        <v>5.864</v>
      </c>
      <c r="L205" s="17">
        <f t="shared" si="11"/>
        <v>5.79683333333333</v>
      </c>
      <c r="M205" s="42">
        <v>25.113</v>
      </c>
      <c r="N205" s="42">
        <v>25.29</v>
      </c>
      <c r="O205" s="42">
        <v>25.3125</v>
      </c>
      <c r="P205" s="17">
        <f t="shared" si="9"/>
        <v>25.2385</v>
      </c>
      <c r="Q205" s="30" t="s">
        <v>18</v>
      </c>
      <c r="R205" s="30" t="s">
        <v>18</v>
      </c>
      <c r="S205" s="30" t="s">
        <v>18</v>
      </c>
      <c r="T205" s="17" t="e">
        <f t="shared" si="10"/>
        <v>#DIV/0!</v>
      </c>
    </row>
    <row r="206" spans="1:20">
      <c r="A206" s="10">
        <v>29</v>
      </c>
      <c r="B206" s="37">
        <v>10</v>
      </c>
      <c r="C206" s="5">
        <v>2007</v>
      </c>
      <c r="D206" s="9">
        <v>39384</v>
      </c>
      <c r="E206" t="s">
        <v>16</v>
      </c>
      <c r="F206">
        <v>5</v>
      </c>
      <c r="G206" t="s">
        <v>17</v>
      </c>
      <c r="H206">
        <v>205</v>
      </c>
      <c r="I206" s="23">
        <v>5.5</v>
      </c>
      <c r="J206" s="39" t="s">
        <v>18</v>
      </c>
      <c r="K206" s="39" t="s">
        <v>18</v>
      </c>
      <c r="L206" s="17">
        <f t="shared" si="11"/>
        <v>5.5</v>
      </c>
      <c r="M206" s="34" t="s">
        <v>18</v>
      </c>
      <c r="N206" s="34" t="s">
        <v>18</v>
      </c>
      <c r="O206" s="34" t="s">
        <v>18</v>
      </c>
      <c r="P206" s="17" t="e">
        <f t="shared" si="9"/>
        <v>#DIV/0!</v>
      </c>
      <c r="Q206" s="30" t="s">
        <v>18</v>
      </c>
      <c r="R206" s="30" t="s">
        <v>18</v>
      </c>
      <c r="S206" s="30" t="s">
        <v>18</v>
      </c>
      <c r="T206" s="17" t="e">
        <f t="shared" si="10"/>
        <v>#DIV/0!</v>
      </c>
    </row>
    <row r="207" spans="1:20">
      <c r="A207" s="10">
        <v>8</v>
      </c>
      <c r="B207" s="37">
        <v>11</v>
      </c>
      <c r="C207" s="5">
        <v>2007</v>
      </c>
      <c r="D207" s="9">
        <v>39394</v>
      </c>
      <c r="E207" t="s">
        <v>16</v>
      </c>
      <c r="F207">
        <v>5</v>
      </c>
      <c r="G207" t="s">
        <v>17</v>
      </c>
      <c r="H207">
        <v>206</v>
      </c>
      <c r="I207" s="42">
        <v>3.63</v>
      </c>
      <c r="J207" s="42">
        <v>3.621</v>
      </c>
      <c r="K207" s="42">
        <v>4.442</v>
      </c>
      <c r="L207" s="17">
        <f t="shared" si="11"/>
        <v>3.89766666666667</v>
      </c>
      <c r="M207" s="42">
        <v>26.57</v>
      </c>
      <c r="N207" s="42">
        <v>26.666</v>
      </c>
      <c r="O207" s="42">
        <v>27.4505</v>
      </c>
      <c r="P207" s="17">
        <f t="shared" si="9"/>
        <v>26.8955</v>
      </c>
      <c r="Q207" s="30" t="s">
        <v>18</v>
      </c>
      <c r="R207" s="30" t="s">
        <v>18</v>
      </c>
      <c r="S207" s="30" t="s">
        <v>18</v>
      </c>
      <c r="T207" s="17" t="e">
        <f t="shared" si="10"/>
        <v>#DIV/0!</v>
      </c>
    </row>
    <row r="208" spans="1:20">
      <c r="A208" s="10">
        <v>4</v>
      </c>
      <c r="B208" s="37">
        <v>12</v>
      </c>
      <c r="C208" s="5">
        <v>2007</v>
      </c>
      <c r="D208" s="9">
        <v>39420</v>
      </c>
      <c r="E208" t="s">
        <v>16</v>
      </c>
      <c r="F208">
        <v>5</v>
      </c>
      <c r="G208" t="s">
        <v>17</v>
      </c>
      <c r="H208">
        <v>207</v>
      </c>
      <c r="I208" s="42">
        <v>0.731</v>
      </c>
      <c r="J208" s="42">
        <v>0.74</v>
      </c>
      <c r="K208" s="42">
        <v>0.7505</v>
      </c>
      <c r="L208" s="17">
        <f t="shared" si="11"/>
        <v>0.7405</v>
      </c>
      <c r="M208" s="42">
        <v>26.908</v>
      </c>
      <c r="N208" s="42">
        <v>26.9192</v>
      </c>
      <c r="O208" s="42">
        <v>26.836</v>
      </c>
      <c r="P208" s="17">
        <f t="shared" si="9"/>
        <v>26.8877333333333</v>
      </c>
      <c r="Q208" s="30" t="s">
        <v>18</v>
      </c>
      <c r="R208" s="30" t="s">
        <v>18</v>
      </c>
      <c r="S208" s="30" t="s">
        <v>18</v>
      </c>
      <c r="T208" s="17" t="e">
        <f t="shared" si="10"/>
        <v>#DIV/0!</v>
      </c>
    </row>
    <row r="209" spans="1:20">
      <c r="A209" s="10">
        <v>17</v>
      </c>
      <c r="B209" s="37">
        <v>3</v>
      </c>
      <c r="C209" s="5">
        <v>2008</v>
      </c>
      <c r="D209" s="9">
        <v>39524</v>
      </c>
      <c r="E209" t="s">
        <v>16</v>
      </c>
      <c r="F209">
        <v>5</v>
      </c>
      <c r="G209" t="s">
        <v>17</v>
      </c>
      <c r="H209">
        <v>208</v>
      </c>
      <c r="I209" s="42">
        <v>-0.677</v>
      </c>
      <c r="J209" s="42">
        <v>-0.769</v>
      </c>
      <c r="K209" s="42">
        <v>-0.9288</v>
      </c>
      <c r="L209" s="17">
        <f t="shared" si="11"/>
        <v>-0.7916</v>
      </c>
      <c r="M209" s="42">
        <v>9.291</v>
      </c>
      <c r="N209" s="42">
        <v>27.3395</v>
      </c>
      <c r="O209" s="42">
        <v>27.5828</v>
      </c>
      <c r="P209" s="17">
        <f t="shared" si="9"/>
        <v>21.4044333333333</v>
      </c>
      <c r="Q209" s="30" t="s">
        <v>18</v>
      </c>
      <c r="R209" s="30" t="s">
        <v>18</v>
      </c>
      <c r="S209" s="30" t="s">
        <v>18</v>
      </c>
      <c r="T209" s="17" t="e">
        <f t="shared" si="10"/>
        <v>#DIV/0!</v>
      </c>
    </row>
    <row r="210" spans="1:20">
      <c r="A210" s="10">
        <v>22</v>
      </c>
      <c r="B210" s="37">
        <v>3</v>
      </c>
      <c r="C210" s="5">
        <v>2008</v>
      </c>
      <c r="D210" s="9">
        <v>39529</v>
      </c>
      <c r="E210" t="s">
        <v>16</v>
      </c>
      <c r="F210">
        <v>5</v>
      </c>
      <c r="G210" t="s">
        <v>17</v>
      </c>
      <c r="H210">
        <v>209</v>
      </c>
      <c r="I210" s="42" t="s">
        <v>18</v>
      </c>
      <c r="J210" s="42" t="s">
        <v>18</v>
      </c>
      <c r="K210" s="42" t="s">
        <v>18</v>
      </c>
      <c r="L210" s="17" t="e">
        <f t="shared" si="11"/>
        <v>#DIV/0!</v>
      </c>
      <c r="M210" s="42" t="s">
        <v>18</v>
      </c>
      <c r="N210" s="42" t="s">
        <v>18</v>
      </c>
      <c r="O210" s="42" t="s">
        <v>18</v>
      </c>
      <c r="P210" s="17" t="e">
        <f t="shared" si="9"/>
        <v>#DIV/0!</v>
      </c>
      <c r="Q210" s="30" t="s">
        <v>18</v>
      </c>
      <c r="R210" s="30" t="s">
        <v>18</v>
      </c>
      <c r="S210" s="30" t="s">
        <v>18</v>
      </c>
      <c r="T210" s="17" t="e">
        <f t="shared" si="10"/>
        <v>#DIV/0!</v>
      </c>
    </row>
    <row r="211" spans="1:20">
      <c r="A211" s="10">
        <v>27</v>
      </c>
      <c r="B211" s="37">
        <v>3</v>
      </c>
      <c r="C211" s="5">
        <v>2008</v>
      </c>
      <c r="D211" s="9">
        <v>39534</v>
      </c>
      <c r="E211" t="s">
        <v>16</v>
      </c>
      <c r="F211">
        <v>5</v>
      </c>
      <c r="G211" t="s">
        <v>17</v>
      </c>
      <c r="H211">
        <v>210</v>
      </c>
      <c r="I211" s="42" t="s">
        <v>18</v>
      </c>
      <c r="J211" s="42" t="s">
        <v>18</v>
      </c>
      <c r="K211" s="42" t="s">
        <v>18</v>
      </c>
      <c r="L211" s="17" t="e">
        <f t="shared" si="11"/>
        <v>#DIV/0!</v>
      </c>
      <c r="M211" s="42" t="s">
        <v>18</v>
      </c>
      <c r="N211" s="42" t="s">
        <v>18</v>
      </c>
      <c r="O211" s="42" t="s">
        <v>18</v>
      </c>
      <c r="P211" s="17" t="e">
        <f t="shared" si="9"/>
        <v>#DIV/0!</v>
      </c>
      <c r="Q211" s="30" t="s">
        <v>18</v>
      </c>
      <c r="R211" s="30" t="s">
        <v>18</v>
      </c>
      <c r="S211" s="30" t="s">
        <v>18</v>
      </c>
      <c r="T211" s="17" t="e">
        <f t="shared" si="10"/>
        <v>#DIV/0!</v>
      </c>
    </row>
    <row r="212" spans="1:20">
      <c r="A212" s="10">
        <v>21</v>
      </c>
      <c r="B212" s="37">
        <v>5</v>
      </c>
      <c r="C212" s="5">
        <v>2008</v>
      </c>
      <c r="D212" s="9">
        <v>39589</v>
      </c>
      <c r="E212" t="s">
        <v>16</v>
      </c>
      <c r="F212">
        <v>5</v>
      </c>
      <c r="G212" t="s">
        <v>17</v>
      </c>
      <c r="H212">
        <v>211</v>
      </c>
      <c r="I212" s="23">
        <v>2</v>
      </c>
      <c r="J212" s="22">
        <v>1.7</v>
      </c>
      <c r="K212" s="22">
        <v>1.5</v>
      </c>
      <c r="L212" s="17">
        <f t="shared" si="11"/>
        <v>1.73333333333333</v>
      </c>
      <c r="M212" s="24">
        <v>21.1682101897304</v>
      </c>
      <c r="N212" s="24" t="s">
        <v>18</v>
      </c>
      <c r="O212" s="24">
        <v>25.4247560806935</v>
      </c>
      <c r="P212" s="17">
        <f t="shared" si="9"/>
        <v>23.296483135212</v>
      </c>
      <c r="Q212" s="30" t="s">
        <v>18</v>
      </c>
      <c r="R212" s="30" t="s">
        <v>18</v>
      </c>
      <c r="S212" s="30" t="s">
        <v>18</v>
      </c>
      <c r="T212" s="17" t="e">
        <f t="shared" si="10"/>
        <v>#DIV/0!</v>
      </c>
    </row>
    <row r="213" spans="1:20">
      <c r="A213" s="10">
        <v>31</v>
      </c>
      <c r="B213" s="37">
        <v>5</v>
      </c>
      <c r="C213" s="5">
        <v>2008</v>
      </c>
      <c r="D213" s="9">
        <v>39599</v>
      </c>
      <c r="E213" t="s">
        <v>16</v>
      </c>
      <c r="F213">
        <v>5</v>
      </c>
      <c r="G213" t="s">
        <v>17</v>
      </c>
      <c r="H213">
        <v>212</v>
      </c>
      <c r="I213" s="23">
        <v>7</v>
      </c>
      <c r="J213" s="16">
        <v>5.4</v>
      </c>
      <c r="K213" s="16">
        <v>1.1</v>
      </c>
      <c r="L213" s="17">
        <f t="shared" si="11"/>
        <v>4.5</v>
      </c>
      <c r="M213" s="24">
        <v>20.4490114736123</v>
      </c>
      <c r="N213" s="24" t="s">
        <v>18</v>
      </c>
      <c r="O213" s="24">
        <v>25.7982979523774</v>
      </c>
      <c r="P213" s="17">
        <f t="shared" si="9"/>
        <v>23.1236547129948</v>
      </c>
      <c r="Q213" s="30" t="s">
        <v>18</v>
      </c>
      <c r="R213" s="30" t="s">
        <v>18</v>
      </c>
      <c r="S213" s="30" t="s">
        <v>18</v>
      </c>
      <c r="T213" s="17" t="e">
        <f t="shared" si="10"/>
        <v>#DIV/0!</v>
      </c>
    </row>
    <row r="214" spans="1:20">
      <c r="A214" s="10">
        <v>11</v>
      </c>
      <c r="B214" s="37">
        <v>6</v>
      </c>
      <c r="C214" s="5">
        <v>2008</v>
      </c>
      <c r="D214" s="9">
        <v>39610</v>
      </c>
      <c r="E214" t="s">
        <v>16</v>
      </c>
      <c r="F214">
        <v>5</v>
      </c>
      <c r="G214" t="s">
        <v>17</v>
      </c>
      <c r="H214">
        <v>213</v>
      </c>
      <c r="I214" s="22">
        <v>8.5</v>
      </c>
      <c r="J214" s="22">
        <v>8.5</v>
      </c>
      <c r="K214" s="22">
        <v>7.1</v>
      </c>
      <c r="L214" s="17">
        <f t="shared" si="11"/>
        <v>8.03333333333333</v>
      </c>
      <c r="M214" s="24">
        <v>23.1127072517514</v>
      </c>
      <c r="N214" s="24" t="s">
        <v>18</v>
      </c>
      <c r="O214" s="24">
        <v>24.7694596737742</v>
      </c>
      <c r="P214" s="17">
        <f t="shared" si="9"/>
        <v>23.9410834627628</v>
      </c>
      <c r="Q214" s="30" t="s">
        <v>18</v>
      </c>
      <c r="R214" s="30" t="s">
        <v>18</v>
      </c>
      <c r="S214" s="30" t="s">
        <v>18</v>
      </c>
      <c r="T214" s="17" t="e">
        <f t="shared" si="10"/>
        <v>#DIV/0!</v>
      </c>
    </row>
    <row r="215" spans="1:20">
      <c r="A215" s="10">
        <v>21</v>
      </c>
      <c r="B215" s="37">
        <v>6</v>
      </c>
      <c r="C215" s="5">
        <v>2008</v>
      </c>
      <c r="D215" s="9">
        <v>39620</v>
      </c>
      <c r="E215" t="s">
        <v>16</v>
      </c>
      <c r="F215">
        <v>5</v>
      </c>
      <c r="G215" t="s">
        <v>17</v>
      </c>
      <c r="H215">
        <v>214</v>
      </c>
      <c r="I215" s="42">
        <v>13.482</v>
      </c>
      <c r="J215" s="42">
        <v>9.842</v>
      </c>
      <c r="K215" s="42">
        <v>4.849</v>
      </c>
      <c r="L215" s="17">
        <f t="shared" si="11"/>
        <v>9.391</v>
      </c>
      <c r="M215" s="42">
        <v>21.5725</v>
      </c>
      <c r="N215" s="42">
        <v>23.7885</v>
      </c>
      <c r="O215" s="42">
        <v>25.3165</v>
      </c>
      <c r="P215" s="17">
        <f t="shared" si="9"/>
        <v>23.5591666666667</v>
      </c>
      <c r="Q215" s="30" t="s">
        <v>18</v>
      </c>
      <c r="R215" s="30" t="s">
        <v>18</v>
      </c>
      <c r="S215" s="30" t="s">
        <v>18</v>
      </c>
      <c r="T215" s="17" t="e">
        <f t="shared" si="10"/>
        <v>#DIV/0!</v>
      </c>
    </row>
    <row r="216" spans="1:20">
      <c r="A216" s="10">
        <v>30</v>
      </c>
      <c r="B216" s="37">
        <v>6</v>
      </c>
      <c r="C216" s="5">
        <v>2008</v>
      </c>
      <c r="D216" s="9">
        <v>39629</v>
      </c>
      <c r="E216" t="s">
        <v>16</v>
      </c>
      <c r="F216">
        <v>5</v>
      </c>
      <c r="G216" t="s">
        <v>17</v>
      </c>
      <c r="H216">
        <v>215</v>
      </c>
      <c r="I216" s="30" t="s">
        <v>18</v>
      </c>
      <c r="J216" s="42">
        <v>11.749</v>
      </c>
      <c r="K216" s="42">
        <v>10.3125</v>
      </c>
      <c r="L216" s="17">
        <f t="shared" si="11"/>
        <v>11.03075</v>
      </c>
      <c r="M216" s="30" t="s">
        <v>18</v>
      </c>
      <c r="N216" s="42">
        <v>23.8805</v>
      </c>
      <c r="O216" s="42">
        <v>24.545</v>
      </c>
      <c r="P216" s="17">
        <f t="shared" si="9"/>
        <v>24.21275</v>
      </c>
      <c r="Q216" s="30" t="s">
        <v>18</v>
      </c>
      <c r="R216" s="30" t="s">
        <v>18</v>
      </c>
      <c r="S216" s="30" t="s">
        <v>18</v>
      </c>
      <c r="T216" s="17" t="e">
        <f t="shared" si="10"/>
        <v>#DIV/0!</v>
      </c>
    </row>
    <row r="217" spans="1:20">
      <c r="A217" s="10">
        <v>9</v>
      </c>
      <c r="B217" s="37">
        <v>7</v>
      </c>
      <c r="C217" s="5">
        <v>2008</v>
      </c>
      <c r="D217" s="9">
        <v>39638</v>
      </c>
      <c r="E217" t="s">
        <v>16</v>
      </c>
      <c r="F217">
        <v>5</v>
      </c>
      <c r="G217" t="s">
        <v>17</v>
      </c>
      <c r="H217">
        <v>216</v>
      </c>
      <c r="I217" s="42">
        <v>12.827</v>
      </c>
      <c r="J217" s="42">
        <v>13.132</v>
      </c>
      <c r="K217" s="42">
        <v>13.096</v>
      </c>
      <c r="L217" s="17">
        <f t="shared" si="11"/>
        <v>13.0183333333333</v>
      </c>
      <c r="M217" s="42">
        <v>22.6445</v>
      </c>
      <c r="N217" s="42">
        <v>23.461</v>
      </c>
      <c r="O217" s="42">
        <v>23.6015</v>
      </c>
      <c r="P217" s="17">
        <f t="shared" si="9"/>
        <v>23.2356666666667</v>
      </c>
      <c r="Q217" s="30" t="s">
        <v>18</v>
      </c>
      <c r="R217" s="30" t="s">
        <v>18</v>
      </c>
      <c r="S217" s="30" t="s">
        <v>18</v>
      </c>
      <c r="T217" s="17" t="e">
        <f t="shared" si="10"/>
        <v>#DIV/0!</v>
      </c>
    </row>
    <row r="218" spans="1:20">
      <c r="A218" s="10">
        <v>20</v>
      </c>
      <c r="B218" s="37">
        <v>7</v>
      </c>
      <c r="C218" s="5">
        <v>2008</v>
      </c>
      <c r="D218" s="9">
        <v>39649</v>
      </c>
      <c r="E218" t="s">
        <v>16</v>
      </c>
      <c r="F218">
        <v>5</v>
      </c>
      <c r="G218" t="s">
        <v>17</v>
      </c>
      <c r="H218">
        <v>217</v>
      </c>
      <c r="I218" s="23">
        <v>16</v>
      </c>
      <c r="J218" s="22" t="s">
        <v>18</v>
      </c>
      <c r="K218" s="22" t="s">
        <v>18</v>
      </c>
      <c r="L218" s="17">
        <f t="shared" si="11"/>
        <v>16</v>
      </c>
      <c r="M218" s="16">
        <v>21.4046324298521</v>
      </c>
      <c r="N218" s="16" t="s">
        <v>18</v>
      </c>
      <c r="O218" s="16">
        <v>23.5504965020049</v>
      </c>
      <c r="P218" s="17">
        <f t="shared" si="9"/>
        <v>22.4775644659285</v>
      </c>
      <c r="Q218" s="30" t="s">
        <v>18</v>
      </c>
      <c r="R218" s="30" t="s">
        <v>18</v>
      </c>
      <c r="S218" s="30" t="s">
        <v>18</v>
      </c>
      <c r="T218" s="17" t="e">
        <f t="shared" si="10"/>
        <v>#DIV/0!</v>
      </c>
    </row>
    <row r="219" spans="1:20">
      <c r="A219" s="10">
        <v>31</v>
      </c>
      <c r="B219" s="37">
        <v>7</v>
      </c>
      <c r="C219" s="5">
        <v>2008</v>
      </c>
      <c r="D219" s="9">
        <v>39660</v>
      </c>
      <c r="E219" t="s">
        <v>16</v>
      </c>
      <c r="F219">
        <v>5</v>
      </c>
      <c r="G219" t="s">
        <v>17</v>
      </c>
      <c r="H219">
        <v>218</v>
      </c>
      <c r="I219" s="42">
        <v>14.393</v>
      </c>
      <c r="J219" s="42">
        <v>14.121</v>
      </c>
      <c r="K219" s="42">
        <v>8.5485</v>
      </c>
      <c r="L219" s="17">
        <f t="shared" si="11"/>
        <v>12.3541666666667</v>
      </c>
      <c r="M219" s="42">
        <v>22.5635</v>
      </c>
      <c r="N219" s="42">
        <v>22.634</v>
      </c>
      <c r="O219" s="42">
        <v>24.4775</v>
      </c>
      <c r="P219" s="17">
        <f t="shared" si="9"/>
        <v>23.225</v>
      </c>
      <c r="Q219" s="30" t="s">
        <v>18</v>
      </c>
      <c r="R219" s="30" t="s">
        <v>18</v>
      </c>
      <c r="S219" s="30" t="s">
        <v>18</v>
      </c>
      <c r="T219" s="17" t="e">
        <f t="shared" si="10"/>
        <v>#DIV/0!</v>
      </c>
    </row>
    <row r="220" spans="1:20">
      <c r="A220" s="10">
        <v>11</v>
      </c>
      <c r="B220" s="37">
        <v>8</v>
      </c>
      <c r="C220" s="5">
        <v>2008</v>
      </c>
      <c r="D220" s="9">
        <v>39671</v>
      </c>
      <c r="E220" t="s">
        <v>16</v>
      </c>
      <c r="F220">
        <v>5</v>
      </c>
      <c r="G220" t="s">
        <v>17</v>
      </c>
      <c r="H220">
        <v>219</v>
      </c>
      <c r="I220" s="42">
        <v>11.323</v>
      </c>
      <c r="J220" s="42">
        <v>10.4</v>
      </c>
      <c r="K220" s="42">
        <v>5.938</v>
      </c>
      <c r="L220" s="17">
        <f t="shared" si="11"/>
        <v>9.22033333333333</v>
      </c>
      <c r="M220" s="42">
        <v>22.632</v>
      </c>
      <c r="N220" s="42">
        <v>23.532</v>
      </c>
      <c r="O220" s="42">
        <v>25.7065</v>
      </c>
      <c r="P220" s="17">
        <f t="shared" si="9"/>
        <v>23.9568333333333</v>
      </c>
      <c r="Q220" s="30" t="s">
        <v>18</v>
      </c>
      <c r="R220" s="30" t="s">
        <v>18</v>
      </c>
      <c r="S220" s="30" t="s">
        <v>18</v>
      </c>
      <c r="T220" s="17" t="e">
        <f t="shared" si="10"/>
        <v>#DIV/0!</v>
      </c>
    </row>
    <row r="221" spans="1:20">
      <c r="A221" s="10">
        <v>20</v>
      </c>
      <c r="B221" s="37">
        <v>8</v>
      </c>
      <c r="C221" s="5">
        <v>2008</v>
      </c>
      <c r="D221" s="9">
        <v>39680</v>
      </c>
      <c r="E221" t="s">
        <v>16</v>
      </c>
      <c r="F221">
        <v>5</v>
      </c>
      <c r="G221" t="s">
        <v>17</v>
      </c>
      <c r="H221">
        <v>220</v>
      </c>
      <c r="I221" s="42">
        <v>9.0725</v>
      </c>
      <c r="J221" s="42">
        <v>8.1915</v>
      </c>
      <c r="K221" s="42">
        <v>7.226</v>
      </c>
      <c r="L221" s="17">
        <f t="shared" si="11"/>
        <v>8.16333333333333</v>
      </c>
      <c r="M221" s="42">
        <v>21.5185</v>
      </c>
      <c r="N221" s="42">
        <v>25.1425</v>
      </c>
      <c r="O221" s="42">
        <v>25.3985</v>
      </c>
      <c r="P221" s="17">
        <f t="shared" si="9"/>
        <v>24.0198333333333</v>
      </c>
      <c r="Q221" s="30" t="s">
        <v>18</v>
      </c>
      <c r="R221" s="30" t="s">
        <v>18</v>
      </c>
      <c r="S221" s="30" t="s">
        <v>18</v>
      </c>
      <c r="T221" s="17" t="e">
        <f t="shared" si="10"/>
        <v>#DIV/0!</v>
      </c>
    </row>
    <row r="222" spans="1:20">
      <c r="A222" s="10">
        <v>3</v>
      </c>
      <c r="B222" s="37">
        <v>9</v>
      </c>
      <c r="C222" s="5">
        <v>2008</v>
      </c>
      <c r="D222" s="9">
        <v>39694</v>
      </c>
      <c r="E222" t="s">
        <v>16</v>
      </c>
      <c r="F222">
        <v>5</v>
      </c>
      <c r="G222" t="s">
        <v>17</v>
      </c>
      <c r="H222">
        <v>221</v>
      </c>
      <c r="I222" s="42">
        <v>9.2045</v>
      </c>
      <c r="J222" s="42">
        <v>9.19</v>
      </c>
      <c r="K222" s="42">
        <v>9.2265</v>
      </c>
      <c r="L222" s="17">
        <f t="shared" si="11"/>
        <v>9.207</v>
      </c>
      <c r="M222" s="42">
        <v>24.2495</v>
      </c>
      <c r="N222" s="42">
        <v>24.458</v>
      </c>
      <c r="O222" s="42">
        <v>24.5695</v>
      </c>
      <c r="P222" s="17">
        <f t="shared" si="9"/>
        <v>24.4256666666667</v>
      </c>
      <c r="Q222" s="30" t="s">
        <v>18</v>
      </c>
      <c r="R222" s="30" t="s">
        <v>18</v>
      </c>
      <c r="S222" s="30" t="s">
        <v>18</v>
      </c>
      <c r="T222" s="17" t="e">
        <f t="shared" si="10"/>
        <v>#DIV/0!</v>
      </c>
    </row>
    <row r="223" spans="1:20">
      <c r="A223" s="10">
        <v>10</v>
      </c>
      <c r="B223" s="37">
        <v>9</v>
      </c>
      <c r="C223" s="5">
        <v>2008</v>
      </c>
      <c r="D223" s="9">
        <v>39701</v>
      </c>
      <c r="E223" t="s">
        <v>16</v>
      </c>
      <c r="F223">
        <v>5</v>
      </c>
      <c r="G223" t="s">
        <v>17</v>
      </c>
      <c r="H223">
        <v>222</v>
      </c>
      <c r="I223" s="42">
        <v>9.681</v>
      </c>
      <c r="J223" s="42">
        <v>9.258</v>
      </c>
      <c r="K223" s="42">
        <v>7.517</v>
      </c>
      <c r="L223" s="17">
        <f t="shared" si="11"/>
        <v>8.81866666666667</v>
      </c>
      <c r="M223" s="42">
        <v>22.9855</v>
      </c>
      <c r="N223" s="42">
        <v>24.674</v>
      </c>
      <c r="O223" s="42">
        <v>25.006</v>
      </c>
      <c r="P223" s="17">
        <f t="shared" si="9"/>
        <v>24.2218333333333</v>
      </c>
      <c r="Q223" s="30" t="s">
        <v>18</v>
      </c>
      <c r="R223" s="30" t="s">
        <v>18</v>
      </c>
      <c r="S223" s="30" t="s">
        <v>18</v>
      </c>
      <c r="T223" s="17" t="e">
        <f t="shared" si="10"/>
        <v>#DIV/0!</v>
      </c>
    </row>
    <row r="224" spans="1:20">
      <c r="A224" s="10">
        <v>21</v>
      </c>
      <c r="B224" s="37">
        <v>9</v>
      </c>
      <c r="C224" s="5">
        <v>2008</v>
      </c>
      <c r="D224" s="9">
        <v>39712</v>
      </c>
      <c r="E224" t="s">
        <v>16</v>
      </c>
      <c r="F224">
        <v>5</v>
      </c>
      <c r="G224" t="s">
        <v>17</v>
      </c>
      <c r="H224">
        <v>223</v>
      </c>
      <c r="I224" s="42">
        <v>7.7355</v>
      </c>
      <c r="J224" s="42">
        <v>7.6245</v>
      </c>
      <c r="K224" s="42">
        <v>6.674</v>
      </c>
      <c r="L224" s="17">
        <f t="shared" si="11"/>
        <v>7.34466666666667</v>
      </c>
      <c r="M224" s="42">
        <v>24.2935</v>
      </c>
      <c r="N224" s="42">
        <v>24.527</v>
      </c>
      <c r="O224" s="42">
        <v>25.4395</v>
      </c>
      <c r="P224" s="17">
        <f t="shared" si="9"/>
        <v>24.7533333333333</v>
      </c>
      <c r="Q224" s="30" t="s">
        <v>18</v>
      </c>
      <c r="R224" s="30" t="s">
        <v>18</v>
      </c>
      <c r="S224" s="30" t="s">
        <v>18</v>
      </c>
      <c r="T224" s="17" t="e">
        <f t="shared" si="10"/>
        <v>#DIV/0!</v>
      </c>
    </row>
    <row r="225" spans="1:20">
      <c r="A225" s="10">
        <v>1</v>
      </c>
      <c r="B225" s="37">
        <v>10</v>
      </c>
      <c r="C225" s="5">
        <v>2008</v>
      </c>
      <c r="D225" s="9">
        <v>39722</v>
      </c>
      <c r="E225" t="s">
        <v>16</v>
      </c>
      <c r="F225">
        <v>5</v>
      </c>
      <c r="G225" t="s">
        <v>17</v>
      </c>
      <c r="H225">
        <v>224</v>
      </c>
      <c r="I225" s="42">
        <v>5.623</v>
      </c>
      <c r="J225" s="42">
        <v>5.616</v>
      </c>
      <c r="K225" s="42">
        <v>5.5895</v>
      </c>
      <c r="L225" s="17">
        <f t="shared" si="11"/>
        <v>5.6095</v>
      </c>
      <c r="M225" s="42">
        <v>24.7755</v>
      </c>
      <c r="N225" s="42">
        <v>25.0505</v>
      </c>
      <c r="O225" s="42">
        <v>25.1275</v>
      </c>
      <c r="P225" s="17">
        <f t="shared" si="9"/>
        <v>24.9845</v>
      </c>
      <c r="Q225" s="30" t="s">
        <v>18</v>
      </c>
      <c r="R225" s="30" t="s">
        <v>18</v>
      </c>
      <c r="S225" s="30" t="s">
        <v>18</v>
      </c>
      <c r="T225" s="17" t="e">
        <f t="shared" si="10"/>
        <v>#DIV/0!</v>
      </c>
    </row>
    <row r="226" spans="1:20">
      <c r="A226" s="10">
        <v>9</v>
      </c>
      <c r="B226" s="37">
        <v>10</v>
      </c>
      <c r="C226" s="5">
        <v>2008</v>
      </c>
      <c r="D226" s="9">
        <v>39730</v>
      </c>
      <c r="E226" t="s">
        <v>16</v>
      </c>
      <c r="F226">
        <v>5</v>
      </c>
      <c r="G226" t="s">
        <v>17</v>
      </c>
      <c r="H226">
        <v>225</v>
      </c>
      <c r="I226" s="42">
        <v>4.505</v>
      </c>
      <c r="J226" s="42">
        <v>4.568</v>
      </c>
      <c r="K226" s="42">
        <v>4.801</v>
      </c>
      <c r="L226" s="17">
        <f t="shared" si="11"/>
        <v>4.62466666666667</v>
      </c>
      <c r="M226" s="42">
        <v>25.091</v>
      </c>
      <c r="N226" s="42">
        <v>25.211</v>
      </c>
      <c r="O226" s="42">
        <v>25.4225</v>
      </c>
      <c r="P226" s="17">
        <f t="shared" si="9"/>
        <v>25.2415</v>
      </c>
      <c r="Q226" s="30" t="s">
        <v>18</v>
      </c>
      <c r="R226" s="30" t="s">
        <v>18</v>
      </c>
      <c r="S226" s="30" t="s">
        <v>18</v>
      </c>
      <c r="T226" s="17" t="e">
        <f t="shared" si="10"/>
        <v>#DIV/0!</v>
      </c>
    </row>
    <row r="227" spans="1:20">
      <c r="A227" s="10">
        <v>20</v>
      </c>
      <c r="B227" s="37">
        <v>10</v>
      </c>
      <c r="C227" s="5">
        <v>2008</v>
      </c>
      <c r="D227" s="9">
        <v>39741</v>
      </c>
      <c r="E227" t="s">
        <v>16</v>
      </c>
      <c r="F227">
        <v>5</v>
      </c>
      <c r="G227" t="s">
        <v>17</v>
      </c>
      <c r="H227">
        <v>226</v>
      </c>
      <c r="I227" s="42">
        <v>3.672</v>
      </c>
      <c r="J227" s="42">
        <v>3.776</v>
      </c>
      <c r="K227" s="42">
        <v>3.883</v>
      </c>
      <c r="L227" s="17">
        <f t="shared" si="11"/>
        <v>3.777</v>
      </c>
      <c r="M227" s="42">
        <v>25.4806666666667</v>
      </c>
      <c r="N227" s="42">
        <v>25.6405</v>
      </c>
      <c r="O227" s="42">
        <v>25.6935</v>
      </c>
      <c r="P227" s="17">
        <f t="shared" si="9"/>
        <v>25.6048888888889</v>
      </c>
      <c r="Q227" s="30" t="s">
        <v>18</v>
      </c>
      <c r="R227" s="30" t="s">
        <v>18</v>
      </c>
      <c r="S227" s="30" t="s">
        <v>18</v>
      </c>
      <c r="T227" s="17" t="e">
        <f t="shared" si="10"/>
        <v>#DIV/0!</v>
      </c>
    </row>
    <row r="228" spans="1:20">
      <c r="A228" s="10">
        <v>29</v>
      </c>
      <c r="B228" s="37">
        <v>10</v>
      </c>
      <c r="C228" s="5">
        <v>2008</v>
      </c>
      <c r="D228" s="9">
        <v>39750</v>
      </c>
      <c r="E228" t="s">
        <v>16</v>
      </c>
      <c r="F228">
        <v>5</v>
      </c>
      <c r="G228" t="s">
        <v>17</v>
      </c>
      <c r="H228">
        <v>227</v>
      </c>
      <c r="I228" s="42">
        <v>3.399</v>
      </c>
      <c r="J228" s="42">
        <v>3.456</v>
      </c>
      <c r="K228" s="43">
        <v>3.6115</v>
      </c>
      <c r="L228" s="17">
        <f t="shared" si="11"/>
        <v>3.48883333333333</v>
      </c>
      <c r="M228" s="42">
        <v>25.767</v>
      </c>
      <c r="N228" s="42">
        <v>25.8175</v>
      </c>
      <c r="O228" s="43">
        <v>26.1275</v>
      </c>
      <c r="P228" s="17">
        <f t="shared" si="9"/>
        <v>25.904</v>
      </c>
      <c r="Q228" s="30" t="s">
        <v>18</v>
      </c>
      <c r="R228" s="30" t="s">
        <v>18</v>
      </c>
      <c r="S228" s="30" t="s">
        <v>18</v>
      </c>
      <c r="T228" s="17" t="e">
        <f t="shared" si="10"/>
        <v>#DIV/0!</v>
      </c>
    </row>
    <row r="229" spans="1:20">
      <c r="A229" s="10">
        <v>15</v>
      </c>
      <c r="B229" s="37">
        <v>11</v>
      </c>
      <c r="C229" s="5">
        <v>2008</v>
      </c>
      <c r="D229" s="9">
        <v>39767</v>
      </c>
      <c r="E229" t="s">
        <v>16</v>
      </c>
      <c r="F229">
        <v>5</v>
      </c>
      <c r="G229" t="s">
        <v>17</v>
      </c>
      <c r="H229">
        <v>228</v>
      </c>
      <c r="I229" s="42">
        <v>2.1575</v>
      </c>
      <c r="J229" s="42">
        <v>2.173</v>
      </c>
      <c r="K229" s="42">
        <v>2.2505</v>
      </c>
      <c r="L229" s="17">
        <f t="shared" si="11"/>
        <v>2.19366666666667</v>
      </c>
      <c r="M229" s="42">
        <v>25.8625</v>
      </c>
      <c r="N229" s="42">
        <v>25.9345</v>
      </c>
      <c r="O229" s="42">
        <v>26.0425</v>
      </c>
      <c r="P229" s="17">
        <f t="shared" si="9"/>
        <v>25.9465</v>
      </c>
      <c r="Q229" s="30" t="s">
        <v>18</v>
      </c>
      <c r="R229" s="30" t="s">
        <v>18</v>
      </c>
      <c r="S229" s="30" t="s">
        <v>18</v>
      </c>
      <c r="T229" s="17" t="e">
        <f t="shared" si="10"/>
        <v>#DIV/0!</v>
      </c>
    </row>
    <row r="230" spans="1:20">
      <c r="A230" s="10">
        <v>10</v>
      </c>
      <c r="B230" s="37">
        <v>12</v>
      </c>
      <c r="C230" s="5">
        <v>2008</v>
      </c>
      <c r="D230" s="9">
        <v>39792</v>
      </c>
      <c r="E230" t="s">
        <v>16</v>
      </c>
      <c r="F230">
        <v>5</v>
      </c>
      <c r="G230" t="s">
        <v>17</v>
      </c>
      <c r="H230">
        <v>229</v>
      </c>
      <c r="I230" s="44">
        <v>0.813</v>
      </c>
      <c r="J230" s="44">
        <v>1.8785</v>
      </c>
      <c r="K230" s="44">
        <v>2.108</v>
      </c>
      <c r="L230" s="17">
        <f t="shared" si="11"/>
        <v>1.59983333333333</v>
      </c>
      <c r="M230" s="44">
        <v>25.757</v>
      </c>
      <c r="N230" s="44">
        <v>26.5875</v>
      </c>
      <c r="O230" s="44">
        <v>26.7725</v>
      </c>
      <c r="P230" s="17">
        <f t="shared" si="9"/>
        <v>26.3723333333333</v>
      </c>
      <c r="Q230" s="30" t="s">
        <v>18</v>
      </c>
      <c r="R230" s="30" t="s">
        <v>18</v>
      </c>
      <c r="S230" s="30" t="s">
        <v>18</v>
      </c>
      <c r="T230" s="17" t="e">
        <f t="shared" si="10"/>
        <v>#DIV/0!</v>
      </c>
    </row>
    <row r="231" spans="1:20">
      <c r="A231" s="10">
        <v>22</v>
      </c>
      <c r="B231" s="37">
        <v>2</v>
      </c>
      <c r="C231" s="5">
        <v>2009</v>
      </c>
      <c r="D231" s="9">
        <v>39866</v>
      </c>
      <c r="E231" t="s">
        <v>16</v>
      </c>
      <c r="F231">
        <v>5</v>
      </c>
      <c r="G231" t="s">
        <v>17</v>
      </c>
      <c r="H231">
        <v>230</v>
      </c>
      <c r="I231" s="42">
        <v>-0.34425</v>
      </c>
      <c r="J231" s="42">
        <v>-0.697333333333333</v>
      </c>
      <c r="K231" s="42">
        <v>-1.04333333333333</v>
      </c>
      <c r="L231" s="17">
        <f t="shared" si="11"/>
        <v>-0.694972222222221</v>
      </c>
      <c r="M231" s="42">
        <v>4.28825</v>
      </c>
      <c r="N231" s="42">
        <v>25.744</v>
      </c>
      <c r="O231" s="42">
        <v>25.977</v>
      </c>
      <c r="P231" s="17">
        <f t="shared" si="9"/>
        <v>18.66975</v>
      </c>
      <c r="Q231" s="28">
        <v>0.903028506328737</v>
      </c>
      <c r="R231" s="28">
        <v>0.100112628756053</v>
      </c>
      <c r="S231" s="28">
        <v>0.0882923566688001</v>
      </c>
      <c r="T231" s="17">
        <f t="shared" si="10"/>
        <v>0.363811163917863</v>
      </c>
    </row>
    <row r="232" spans="1:20">
      <c r="A232" s="10">
        <v>15</v>
      </c>
      <c r="B232" s="37">
        <v>3</v>
      </c>
      <c r="C232" s="5">
        <v>2009</v>
      </c>
      <c r="D232" s="9">
        <v>39887</v>
      </c>
      <c r="E232" t="s">
        <v>16</v>
      </c>
      <c r="F232">
        <v>5</v>
      </c>
      <c r="G232" t="s">
        <v>17</v>
      </c>
      <c r="H232">
        <v>231</v>
      </c>
      <c r="I232" s="42">
        <v>-0.633</v>
      </c>
      <c r="J232" s="42">
        <v>-0.8255</v>
      </c>
      <c r="K232" s="42">
        <v>-0.9195</v>
      </c>
      <c r="L232" s="17">
        <f t="shared" si="11"/>
        <v>-0.792666666666667</v>
      </c>
      <c r="M232" s="42">
        <v>13.4235</v>
      </c>
      <c r="N232" s="42">
        <v>26.766</v>
      </c>
      <c r="O232" s="42">
        <v>27.014</v>
      </c>
      <c r="P232" s="17">
        <f t="shared" si="9"/>
        <v>22.4011666666667</v>
      </c>
      <c r="Q232" s="30" t="s">
        <v>18</v>
      </c>
      <c r="R232" s="30" t="s">
        <v>18</v>
      </c>
      <c r="S232" s="30" t="s">
        <v>18</v>
      </c>
      <c r="T232" s="17" t="e">
        <f t="shared" si="10"/>
        <v>#DIV/0!</v>
      </c>
    </row>
    <row r="233" spans="1:20">
      <c r="A233" s="10">
        <v>11</v>
      </c>
      <c r="B233" s="37">
        <v>4</v>
      </c>
      <c r="C233" s="5">
        <v>2009</v>
      </c>
      <c r="D233" s="9">
        <v>39914</v>
      </c>
      <c r="E233" t="s">
        <v>16</v>
      </c>
      <c r="F233">
        <v>5</v>
      </c>
      <c r="G233" t="s">
        <v>17</v>
      </c>
      <c r="H233">
        <v>232</v>
      </c>
      <c r="I233" s="42">
        <v>-0.521055555555556</v>
      </c>
      <c r="J233" s="42">
        <v>-0.9945</v>
      </c>
      <c r="K233" s="42">
        <v>-1.024</v>
      </c>
      <c r="L233" s="17">
        <f t="shared" si="11"/>
        <v>-0.846518518518519</v>
      </c>
      <c r="M233" s="42">
        <v>10.2398888888889</v>
      </c>
      <c r="N233" s="42">
        <v>26.7695</v>
      </c>
      <c r="O233" s="42">
        <v>26.9065</v>
      </c>
      <c r="P233" s="17">
        <f t="shared" si="9"/>
        <v>21.3052962962963</v>
      </c>
      <c r="Q233" s="30" t="s">
        <v>18</v>
      </c>
      <c r="R233" s="30" t="s">
        <v>18</v>
      </c>
      <c r="S233" s="30" t="s">
        <v>18</v>
      </c>
      <c r="T233" s="17" t="e">
        <f t="shared" si="10"/>
        <v>#DIV/0!</v>
      </c>
    </row>
    <row r="234" spans="1:20">
      <c r="A234" s="10">
        <v>25</v>
      </c>
      <c r="B234" s="37">
        <v>5</v>
      </c>
      <c r="C234" s="5">
        <v>2009</v>
      </c>
      <c r="D234" s="9">
        <v>39958</v>
      </c>
      <c r="E234" t="s">
        <v>16</v>
      </c>
      <c r="F234">
        <v>5</v>
      </c>
      <c r="G234" t="s">
        <v>17</v>
      </c>
      <c r="H234">
        <v>233</v>
      </c>
      <c r="I234" s="42">
        <v>8.233</v>
      </c>
      <c r="J234" s="42">
        <v>0.028</v>
      </c>
      <c r="K234" s="42">
        <v>-0.365</v>
      </c>
      <c r="L234" s="17">
        <f t="shared" si="11"/>
        <v>2.632</v>
      </c>
      <c r="M234" s="42">
        <v>18.132</v>
      </c>
      <c r="N234" s="42">
        <v>26.574</v>
      </c>
      <c r="O234" s="42">
        <v>27.071</v>
      </c>
      <c r="P234" s="17">
        <f t="shared" si="9"/>
        <v>23.9256666666667</v>
      </c>
      <c r="Q234" s="30" t="s">
        <v>18</v>
      </c>
      <c r="R234" s="30" t="s">
        <v>18</v>
      </c>
      <c r="S234" s="30" t="s">
        <v>18</v>
      </c>
      <c r="T234" s="17" t="e">
        <f t="shared" si="10"/>
        <v>#DIV/0!</v>
      </c>
    </row>
    <row r="235" spans="1:20">
      <c r="A235" s="10">
        <v>1</v>
      </c>
      <c r="B235" s="37">
        <v>6</v>
      </c>
      <c r="C235" s="5">
        <v>2009</v>
      </c>
      <c r="D235" s="9">
        <v>39965</v>
      </c>
      <c r="E235" t="s">
        <v>16</v>
      </c>
      <c r="F235">
        <v>5</v>
      </c>
      <c r="G235" t="s">
        <v>17</v>
      </c>
      <c r="H235">
        <v>234</v>
      </c>
      <c r="I235" s="42">
        <v>4.856</v>
      </c>
      <c r="J235" s="42">
        <v>4.365</v>
      </c>
      <c r="K235" s="42">
        <v>4.156</v>
      </c>
      <c r="L235" s="17">
        <f t="shared" si="11"/>
        <v>4.459</v>
      </c>
      <c r="M235" s="42">
        <v>24.851</v>
      </c>
      <c r="N235" s="42">
        <v>24.9185</v>
      </c>
      <c r="O235" s="42">
        <v>25.254</v>
      </c>
      <c r="P235" s="17">
        <f t="shared" si="9"/>
        <v>25.0078333333333</v>
      </c>
      <c r="Q235" s="30" t="s">
        <v>18</v>
      </c>
      <c r="R235" s="30" t="s">
        <v>18</v>
      </c>
      <c r="S235" s="30" t="s">
        <v>18</v>
      </c>
      <c r="T235" s="17" t="e">
        <f t="shared" si="10"/>
        <v>#DIV/0!</v>
      </c>
    </row>
    <row r="236" spans="1:20">
      <c r="A236" s="10">
        <v>10</v>
      </c>
      <c r="B236" s="37">
        <v>6</v>
      </c>
      <c r="C236" s="5">
        <v>2009</v>
      </c>
      <c r="D236" s="9">
        <v>39974</v>
      </c>
      <c r="E236" t="s">
        <v>16</v>
      </c>
      <c r="F236">
        <v>5</v>
      </c>
      <c r="G236" t="s">
        <v>17</v>
      </c>
      <c r="H236">
        <v>235</v>
      </c>
      <c r="I236" s="42">
        <v>7.4155</v>
      </c>
      <c r="J236" s="43">
        <v>6.1575</v>
      </c>
      <c r="K236" s="43">
        <v>5.146</v>
      </c>
      <c r="L236" s="17">
        <f t="shared" si="11"/>
        <v>6.23966666666667</v>
      </c>
      <c r="M236" s="42">
        <v>22.6625</v>
      </c>
      <c r="N236" s="43">
        <v>24.8425</v>
      </c>
      <c r="O236" s="43">
        <v>25.1015</v>
      </c>
      <c r="P236" s="17">
        <f t="shared" si="9"/>
        <v>24.2021666666667</v>
      </c>
      <c r="Q236" s="30" t="s">
        <v>18</v>
      </c>
      <c r="R236" s="30" t="s">
        <v>18</v>
      </c>
      <c r="S236" s="30" t="s">
        <v>18</v>
      </c>
      <c r="T236" s="17" t="e">
        <f t="shared" si="10"/>
        <v>#DIV/0!</v>
      </c>
    </row>
    <row r="237" spans="1:20">
      <c r="A237" s="10">
        <v>20</v>
      </c>
      <c r="B237" s="37">
        <v>6</v>
      </c>
      <c r="C237" s="5">
        <v>2009</v>
      </c>
      <c r="D237" s="9">
        <v>39984</v>
      </c>
      <c r="E237" t="s">
        <v>16</v>
      </c>
      <c r="F237">
        <v>5</v>
      </c>
      <c r="G237" t="s">
        <v>17</v>
      </c>
      <c r="H237">
        <v>236</v>
      </c>
      <c r="I237" s="42">
        <v>8.775</v>
      </c>
      <c r="J237" s="42">
        <v>8.76</v>
      </c>
      <c r="K237" s="42">
        <v>8.634</v>
      </c>
      <c r="L237" s="17">
        <f t="shared" si="11"/>
        <v>8.723</v>
      </c>
      <c r="M237" s="42">
        <v>23.7815</v>
      </c>
      <c r="N237" s="42">
        <v>23.778</v>
      </c>
      <c r="O237" s="42">
        <v>24.2985</v>
      </c>
      <c r="P237" s="17">
        <f t="shared" si="9"/>
        <v>23.9526666666667</v>
      </c>
      <c r="Q237" s="28">
        <v>0.820607269548</v>
      </c>
      <c r="R237" s="28">
        <v>0.9155721155632</v>
      </c>
      <c r="S237" s="28">
        <v>0.76889761225152</v>
      </c>
      <c r="T237" s="17">
        <f t="shared" si="10"/>
        <v>0.835025665787573</v>
      </c>
    </row>
    <row r="238" spans="1:20">
      <c r="A238" s="10">
        <v>30</v>
      </c>
      <c r="B238" s="37">
        <v>6</v>
      </c>
      <c r="C238" s="5">
        <v>2009</v>
      </c>
      <c r="D238" s="9">
        <v>39994</v>
      </c>
      <c r="E238" t="s">
        <v>16</v>
      </c>
      <c r="F238">
        <v>5</v>
      </c>
      <c r="G238" t="s">
        <v>17</v>
      </c>
      <c r="H238">
        <v>237</v>
      </c>
      <c r="I238" s="42">
        <v>12.667</v>
      </c>
      <c r="J238" s="42">
        <v>11.774</v>
      </c>
      <c r="K238" s="42">
        <v>7.7005</v>
      </c>
      <c r="L238" s="17">
        <f t="shared" si="11"/>
        <v>10.7138333333333</v>
      </c>
      <c r="M238" s="42">
        <v>22.805</v>
      </c>
      <c r="N238" s="42">
        <v>24.248</v>
      </c>
      <c r="O238" s="42">
        <v>24.9035</v>
      </c>
      <c r="P238" s="17">
        <f t="shared" si="9"/>
        <v>23.9855</v>
      </c>
      <c r="Q238" s="30" t="s">
        <v>18</v>
      </c>
      <c r="R238" s="30" t="s">
        <v>18</v>
      </c>
      <c r="S238" s="30" t="s">
        <v>18</v>
      </c>
      <c r="T238" s="17" t="e">
        <f t="shared" si="10"/>
        <v>#DIV/0!</v>
      </c>
    </row>
    <row r="239" spans="1:20">
      <c r="A239" s="10">
        <v>9</v>
      </c>
      <c r="B239" s="37">
        <v>7</v>
      </c>
      <c r="C239" s="5">
        <v>2009</v>
      </c>
      <c r="D239" s="9">
        <v>40003</v>
      </c>
      <c r="E239" t="s">
        <v>16</v>
      </c>
      <c r="F239">
        <v>5</v>
      </c>
      <c r="G239" t="s">
        <v>17</v>
      </c>
      <c r="H239">
        <v>238</v>
      </c>
      <c r="I239" s="45">
        <v>12.233</v>
      </c>
      <c r="J239" s="45">
        <v>12.0075</v>
      </c>
      <c r="K239" s="45">
        <v>10.377</v>
      </c>
      <c r="L239" s="17">
        <f t="shared" si="11"/>
        <v>11.5391666666667</v>
      </c>
      <c r="M239" s="46">
        <v>24.3945</v>
      </c>
      <c r="N239" s="46">
        <v>24.3945</v>
      </c>
      <c r="O239" s="46">
        <v>24.816</v>
      </c>
      <c r="P239" s="17">
        <f t="shared" si="9"/>
        <v>24.535</v>
      </c>
      <c r="Q239" s="30" t="s">
        <v>18</v>
      </c>
      <c r="R239" s="30" t="s">
        <v>18</v>
      </c>
      <c r="S239" s="30" t="s">
        <v>18</v>
      </c>
      <c r="T239" s="17" t="e">
        <f t="shared" si="10"/>
        <v>#DIV/0!</v>
      </c>
    </row>
    <row r="240" spans="1:20">
      <c r="A240" s="10">
        <v>20</v>
      </c>
      <c r="B240" s="37">
        <v>7</v>
      </c>
      <c r="C240" s="5">
        <v>2009</v>
      </c>
      <c r="D240" s="9">
        <v>40014</v>
      </c>
      <c r="E240" t="s">
        <v>16</v>
      </c>
      <c r="F240">
        <v>5</v>
      </c>
      <c r="G240" t="s">
        <v>17</v>
      </c>
      <c r="H240">
        <v>239</v>
      </c>
      <c r="I240" s="47">
        <v>13.52</v>
      </c>
      <c r="J240" s="47">
        <v>12.23</v>
      </c>
      <c r="K240" s="47">
        <v>9.87</v>
      </c>
      <c r="L240" s="17">
        <f t="shared" si="11"/>
        <v>11.8733333333333</v>
      </c>
      <c r="M240" s="29">
        <v>23.8734238096865</v>
      </c>
      <c r="N240" s="29" t="s">
        <v>18</v>
      </c>
      <c r="O240" s="29">
        <v>25.1491838798118</v>
      </c>
      <c r="P240" s="17">
        <f t="shared" si="9"/>
        <v>24.5113038447492</v>
      </c>
      <c r="Q240" s="28">
        <v>0.611131553379446</v>
      </c>
      <c r="R240" s="28">
        <v>1.1990740597128</v>
      </c>
      <c r="S240" s="28">
        <v>0.7645346929576</v>
      </c>
      <c r="T240" s="17">
        <f t="shared" si="10"/>
        <v>0.858246768683282</v>
      </c>
    </row>
    <row r="241" spans="1:20">
      <c r="A241" s="10">
        <v>30</v>
      </c>
      <c r="B241" s="37">
        <v>7</v>
      </c>
      <c r="C241" s="5">
        <v>2009</v>
      </c>
      <c r="D241" s="9">
        <v>40024</v>
      </c>
      <c r="E241" t="s">
        <v>16</v>
      </c>
      <c r="F241">
        <v>5</v>
      </c>
      <c r="G241" t="s">
        <v>17</v>
      </c>
      <c r="H241">
        <v>240</v>
      </c>
      <c r="I241" s="47">
        <v>14.12</v>
      </c>
      <c r="J241" s="47">
        <v>10.52</v>
      </c>
      <c r="K241" s="47">
        <v>7.769</v>
      </c>
      <c r="L241" s="17">
        <f t="shared" si="11"/>
        <v>10.803</v>
      </c>
      <c r="M241" s="47">
        <v>22.888</v>
      </c>
      <c r="N241" s="47">
        <v>25.015</v>
      </c>
      <c r="O241" s="47">
        <v>25.6595</v>
      </c>
      <c r="P241" s="17">
        <f t="shared" si="9"/>
        <v>24.5208333333333</v>
      </c>
      <c r="Q241" s="28" t="s">
        <v>18</v>
      </c>
      <c r="R241" s="28">
        <v>2.0410891673536</v>
      </c>
      <c r="S241" s="28">
        <v>0.35264230517696</v>
      </c>
      <c r="T241" s="17">
        <f t="shared" si="10"/>
        <v>1.19686573626528</v>
      </c>
    </row>
    <row r="242" spans="1:20">
      <c r="A242" s="10">
        <v>10</v>
      </c>
      <c r="B242" s="37">
        <v>8</v>
      </c>
      <c r="C242" s="5">
        <v>2009</v>
      </c>
      <c r="D242" s="9">
        <v>40035</v>
      </c>
      <c r="E242" t="s">
        <v>16</v>
      </c>
      <c r="F242">
        <v>5</v>
      </c>
      <c r="G242" t="s">
        <v>17</v>
      </c>
      <c r="H242">
        <v>241</v>
      </c>
      <c r="I242" s="47">
        <v>16.54</v>
      </c>
      <c r="J242" s="47">
        <v>12.915</v>
      </c>
      <c r="K242" s="47">
        <v>10.358</v>
      </c>
      <c r="L242" s="17">
        <f t="shared" si="11"/>
        <v>13.271</v>
      </c>
      <c r="M242" s="47">
        <v>22.273</v>
      </c>
      <c r="N242" s="47">
        <v>24.5695</v>
      </c>
      <c r="O242" s="47">
        <v>24.9895</v>
      </c>
      <c r="P242" s="17">
        <f t="shared" si="9"/>
        <v>23.944</v>
      </c>
      <c r="Q242" s="28">
        <v>1.3052226152644</v>
      </c>
      <c r="R242" s="28">
        <v>0.9295760588524</v>
      </c>
      <c r="S242" s="28">
        <v>0.56278092095824</v>
      </c>
      <c r="T242" s="17">
        <f t="shared" si="10"/>
        <v>0.93252653169168</v>
      </c>
    </row>
    <row r="243" spans="1:20">
      <c r="A243" s="10">
        <v>20</v>
      </c>
      <c r="B243" s="37">
        <v>8</v>
      </c>
      <c r="C243" s="5">
        <v>2009</v>
      </c>
      <c r="D243" s="9">
        <v>40045</v>
      </c>
      <c r="E243" t="s">
        <v>16</v>
      </c>
      <c r="F243">
        <v>5</v>
      </c>
      <c r="G243" t="s">
        <v>17</v>
      </c>
      <c r="H243">
        <v>242</v>
      </c>
      <c r="I243" s="42">
        <v>14.425</v>
      </c>
      <c r="J243" s="42">
        <v>14.5605</v>
      </c>
      <c r="K243" s="42">
        <v>14.673</v>
      </c>
      <c r="L243" s="17">
        <f t="shared" si="11"/>
        <v>14.5528333333333</v>
      </c>
      <c r="M243" s="42">
        <v>23.03</v>
      </c>
      <c r="N243" s="42">
        <v>23.834</v>
      </c>
      <c r="O243" s="42">
        <v>24.1015</v>
      </c>
      <c r="P243" s="17">
        <f t="shared" si="9"/>
        <v>23.6551666666667</v>
      </c>
      <c r="Q243" s="28">
        <v>0.65716782179</v>
      </c>
      <c r="R243" s="28">
        <v>1.88010381464164</v>
      </c>
      <c r="S243" s="28">
        <v>1.06256689004864</v>
      </c>
      <c r="T243" s="17">
        <f t="shared" si="10"/>
        <v>1.19994617549343</v>
      </c>
    </row>
    <row r="244" spans="1:20">
      <c r="A244" s="10">
        <v>31</v>
      </c>
      <c r="B244" s="37">
        <v>8</v>
      </c>
      <c r="C244" s="5">
        <v>2009</v>
      </c>
      <c r="D244" s="9">
        <v>40056</v>
      </c>
      <c r="E244" t="s">
        <v>16</v>
      </c>
      <c r="F244">
        <v>5</v>
      </c>
      <c r="G244" t="s">
        <v>17</v>
      </c>
      <c r="H244">
        <v>243</v>
      </c>
      <c r="I244" s="42">
        <v>13.641</v>
      </c>
      <c r="J244" s="42">
        <v>13.0305</v>
      </c>
      <c r="K244" s="42">
        <v>12.3265</v>
      </c>
      <c r="L244" s="17">
        <f t="shared" si="11"/>
        <v>12.9993333333333</v>
      </c>
      <c r="M244" s="42">
        <v>22.977</v>
      </c>
      <c r="N244" s="42">
        <v>24.3995</v>
      </c>
      <c r="O244" s="42">
        <v>24.413</v>
      </c>
      <c r="P244" s="17">
        <f t="shared" si="9"/>
        <v>23.9298333333333</v>
      </c>
      <c r="Q244" s="28">
        <v>1.11889662036204</v>
      </c>
      <c r="R244" s="28">
        <v>0.80210720237812</v>
      </c>
      <c r="S244" s="28">
        <v>0.451058065979734</v>
      </c>
      <c r="T244" s="17">
        <f t="shared" si="10"/>
        <v>0.790687296239965</v>
      </c>
    </row>
    <row r="245" spans="1:20">
      <c r="A245" s="10">
        <v>10</v>
      </c>
      <c r="B245" s="37">
        <v>9</v>
      </c>
      <c r="C245" s="5">
        <v>2009</v>
      </c>
      <c r="D245" s="9">
        <v>40066</v>
      </c>
      <c r="E245" t="s">
        <v>16</v>
      </c>
      <c r="F245">
        <v>5</v>
      </c>
      <c r="G245" t="s">
        <v>17</v>
      </c>
      <c r="H245">
        <v>244</v>
      </c>
      <c r="I245" s="42">
        <v>11.812</v>
      </c>
      <c r="J245" s="42">
        <v>11.0645</v>
      </c>
      <c r="K245" s="42">
        <v>10.377</v>
      </c>
      <c r="L245" s="17">
        <f t="shared" si="11"/>
        <v>11.0845</v>
      </c>
      <c r="M245" s="42">
        <v>16.717</v>
      </c>
      <c r="N245" s="42">
        <v>22.1355</v>
      </c>
      <c r="O245" s="42">
        <v>23.404</v>
      </c>
      <c r="P245" s="17">
        <f t="shared" si="9"/>
        <v>20.7521666666667</v>
      </c>
      <c r="Q245" s="30" t="s">
        <v>18</v>
      </c>
      <c r="R245" s="30" t="s">
        <v>18</v>
      </c>
      <c r="S245" s="30" t="s">
        <v>18</v>
      </c>
      <c r="T245" s="17" t="e">
        <f t="shared" si="10"/>
        <v>#DIV/0!</v>
      </c>
    </row>
    <row r="246" spans="1:20">
      <c r="A246" s="10">
        <v>21</v>
      </c>
      <c r="B246" s="37">
        <v>9</v>
      </c>
      <c r="C246" s="5">
        <v>2009</v>
      </c>
      <c r="D246" s="9">
        <v>40077</v>
      </c>
      <c r="E246" t="s">
        <v>16</v>
      </c>
      <c r="F246">
        <v>5</v>
      </c>
      <c r="G246" t="s">
        <v>17</v>
      </c>
      <c r="H246">
        <v>245</v>
      </c>
      <c r="I246" s="42">
        <v>10.233</v>
      </c>
      <c r="J246" s="42">
        <v>9.4535</v>
      </c>
      <c r="K246" s="42">
        <v>7.693</v>
      </c>
      <c r="L246" s="17">
        <f t="shared" si="11"/>
        <v>9.1265</v>
      </c>
      <c r="M246" s="42">
        <v>24.22</v>
      </c>
      <c r="N246" s="42">
        <v>24.5815</v>
      </c>
      <c r="O246" s="42">
        <v>25.3825</v>
      </c>
      <c r="P246" s="17">
        <f t="shared" si="9"/>
        <v>24.728</v>
      </c>
      <c r="Q246" s="30" t="s">
        <v>18</v>
      </c>
      <c r="R246" s="30" t="s">
        <v>18</v>
      </c>
      <c r="S246" s="30" t="s">
        <v>18</v>
      </c>
      <c r="T246" s="17" t="e">
        <f t="shared" si="10"/>
        <v>#DIV/0!</v>
      </c>
    </row>
    <row r="247" spans="1:20">
      <c r="A247" s="10">
        <v>30</v>
      </c>
      <c r="B247" s="37">
        <v>9</v>
      </c>
      <c r="C247" s="5">
        <v>2009</v>
      </c>
      <c r="D247" s="9">
        <v>40086</v>
      </c>
      <c r="E247" t="s">
        <v>16</v>
      </c>
      <c r="F247">
        <v>5</v>
      </c>
      <c r="G247" t="s">
        <v>17</v>
      </c>
      <c r="H247">
        <v>246</v>
      </c>
      <c r="I247" s="42">
        <v>5.293</v>
      </c>
      <c r="J247" s="42">
        <v>5.93</v>
      </c>
      <c r="K247" s="42">
        <v>5.9515</v>
      </c>
      <c r="L247" s="17">
        <f t="shared" si="11"/>
        <v>5.72483333333333</v>
      </c>
      <c r="M247" s="42">
        <v>24.72</v>
      </c>
      <c r="N247" s="42">
        <v>25.796</v>
      </c>
      <c r="O247" s="42">
        <v>25.808</v>
      </c>
      <c r="P247" s="17">
        <f t="shared" si="9"/>
        <v>25.4413333333333</v>
      </c>
      <c r="Q247" s="28">
        <v>0.550151000553506</v>
      </c>
      <c r="R247" s="28">
        <v>0.7156788925784</v>
      </c>
      <c r="S247" s="28">
        <v>0.68755138400244</v>
      </c>
      <c r="T247" s="17">
        <f t="shared" si="10"/>
        <v>0.651127092378115</v>
      </c>
    </row>
    <row r="248" spans="1:20">
      <c r="A248" s="10">
        <v>11</v>
      </c>
      <c r="B248" s="37">
        <v>10</v>
      </c>
      <c r="C248" s="5">
        <v>2009</v>
      </c>
      <c r="D248" s="9">
        <v>40097</v>
      </c>
      <c r="E248" t="s">
        <v>16</v>
      </c>
      <c r="F248">
        <v>5</v>
      </c>
      <c r="G248" t="s">
        <v>17</v>
      </c>
      <c r="H248">
        <v>247</v>
      </c>
      <c r="I248" s="42">
        <v>3.47</v>
      </c>
      <c r="J248" s="42">
        <v>3.4655</v>
      </c>
      <c r="K248" s="42">
        <v>3.4655</v>
      </c>
      <c r="L248" s="17">
        <f t="shared" si="11"/>
        <v>3.467</v>
      </c>
      <c r="M248" s="42">
        <v>25.178</v>
      </c>
      <c r="N248" s="42">
        <v>26.215</v>
      </c>
      <c r="O248" s="42">
        <v>26.215</v>
      </c>
      <c r="P248" s="17">
        <f t="shared" si="9"/>
        <v>25.8693333333333</v>
      </c>
      <c r="Q248" s="28">
        <v>0.425830152232533</v>
      </c>
      <c r="R248" s="28">
        <v>0.42699565309048</v>
      </c>
      <c r="S248" s="28">
        <v>0.356721433731</v>
      </c>
      <c r="T248" s="17">
        <f t="shared" si="10"/>
        <v>0.403182413018004</v>
      </c>
    </row>
    <row r="249" spans="1:20">
      <c r="A249" s="10">
        <v>19</v>
      </c>
      <c r="B249" s="37">
        <v>10</v>
      </c>
      <c r="C249" s="5">
        <v>2009</v>
      </c>
      <c r="D249" s="9">
        <v>40105</v>
      </c>
      <c r="E249" t="s">
        <v>16</v>
      </c>
      <c r="F249">
        <v>5</v>
      </c>
      <c r="G249" t="s">
        <v>17</v>
      </c>
      <c r="H249">
        <v>248</v>
      </c>
      <c r="I249" s="42">
        <v>2.51933333333333</v>
      </c>
      <c r="J249" s="42">
        <v>2.6005</v>
      </c>
      <c r="K249" s="42">
        <v>2.7995</v>
      </c>
      <c r="L249" s="17">
        <f t="shared" si="11"/>
        <v>2.63977777777778</v>
      </c>
      <c r="M249" s="42">
        <v>25.708</v>
      </c>
      <c r="N249" s="42">
        <v>26.15</v>
      </c>
      <c r="O249" s="42">
        <v>26.3825</v>
      </c>
      <c r="P249" s="17">
        <f t="shared" si="9"/>
        <v>26.0801666666667</v>
      </c>
      <c r="Q249" s="28">
        <v>0.398060053739605</v>
      </c>
      <c r="R249" s="28">
        <v>0.35600503968572</v>
      </c>
      <c r="S249" s="28">
        <v>0.30153119753124</v>
      </c>
      <c r="T249" s="17">
        <f t="shared" si="10"/>
        <v>0.351865430318855</v>
      </c>
    </row>
    <row r="250" spans="1:20">
      <c r="A250" s="10">
        <v>1</v>
      </c>
      <c r="B250" s="37">
        <v>11</v>
      </c>
      <c r="C250" s="5">
        <v>2009</v>
      </c>
      <c r="D250" s="9">
        <v>40118</v>
      </c>
      <c r="E250" t="s">
        <v>16</v>
      </c>
      <c r="F250">
        <v>5</v>
      </c>
      <c r="G250" t="s">
        <v>17</v>
      </c>
      <c r="H250">
        <v>249</v>
      </c>
      <c r="I250" s="42">
        <v>2.109</v>
      </c>
      <c r="J250" s="42">
        <v>2.1265</v>
      </c>
      <c r="K250" s="42">
        <v>2.136</v>
      </c>
      <c r="L250" s="17">
        <f t="shared" si="11"/>
        <v>2.12383333333333</v>
      </c>
      <c r="M250" s="42">
        <v>26.267</v>
      </c>
      <c r="N250" s="42">
        <v>26.3435</v>
      </c>
      <c r="O250" s="42">
        <v>26.338</v>
      </c>
      <c r="P250" s="17">
        <f t="shared" si="9"/>
        <v>26.3161666666667</v>
      </c>
      <c r="Q250" s="28">
        <v>0.338213620251232</v>
      </c>
      <c r="R250" s="28">
        <v>0.2917757206776</v>
      </c>
      <c r="S250" s="28">
        <v>0.27688158959808</v>
      </c>
      <c r="T250" s="17">
        <f t="shared" si="10"/>
        <v>0.302290310175637</v>
      </c>
    </row>
    <row r="251" spans="1:20">
      <c r="A251" s="10">
        <v>15</v>
      </c>
      <c r="B251" s="37">
        <v>11</v>
      </c>
      <c r="C251" s="5">
        <v>2009</v>
      </c>
      <c r="D251" s="9">
        <v>40132</v>
      </c>
      <c r="E251" t="s">
        <v>16</v>
      </c>
      <c r="F251">
        <v>5</v>
      </c>
      <c r="G251" t="s">
        <v>17</v>
      </c>
      <c r="H251">
        <v>250</v>
      </c>
      <c r="I251" s="42">
        <v>0.699</v>
      </c>
      <c r="J251" s="42">
        <v>1.041</v>
      </c>
      <c r="K251" s="42">
        <v>1.249</v>
      </c>
      <c r="L251" s="17">
        <f t="shared" si="11"/>
        <v>0.996333333333333</v>
      </c>
      <c r="M251" s="42">
        <v>25.603</v>
      </c>
      <c r="N251" s="42">
        <v>26.3085</v>
      </c>
      <c r="O251" s="42">
        <v>26.301</v>
      </c>
      <c r="P251" s="17">
        <f t="shared" si="9"/>
        <v>26.0708333333333</v>
      </c>
      <c r="Q251" s="30" t="s">
        <v>18</v>
      </c>
      <c r="R251" s="30" t="s">
        <v>18</v>
      </c>
      <c r="S251" s="30" t="s">
        <v>18</v>
      </c>
      <c r="T251" s="17" t="e">
        <f t="shared" si="10"/>
        <v>#DIV/0!</v>
      </c>
    </row>
    <row r="252" spans="1:20">
      <c r="A252" s="10">
        <v>12</v>
      </c>
      <c r="B252" s="37">
        <v>12</v>
      </c>
      <c r="C252" s="5">
        <v>2009</v>
      </c>
      <c r="D252" s="9">
        <v>40159</v>
      </c>
      <c r="E252" t="s">
        <v>16</v>
      </c>
      <c r="F252">
        <v>5</v>
      </c>
      <c r="G252" t="s">
        <v>17</v>
      </c>
      <c r="H252">
        <v>251</v>
      </c>
      <c r="I252" s="42">
        <v>1.324</v>
      </c>
      <c r="J252" s="42">
        <v>1.3245</v>
      </c>
      <c r="K252" s="42">
        <v>1.259</v>
      </c>
      <c r="L252" s="17">
        <f t="shared" si="11"/>
        <v>1.3025</v>
      </c>
      <c r="M252" s="42">
        <v>26.585</v>
      </c>
      <c r="N252" s="42">
        <v>26.5905</v>
      </c>
      <c r="O252" s="42">
        <v>26.615</v>
      </c>
      <c r="P252" s="17">
        <f t="shared" si="9"/>
        <v>26.5968333333333</v>
      </c>
      <c r="Q252" s="28">
        <v>0.14631395897536</v>
      </c>
      <c r="R252" s="28">
        <v>0.11451541493184</v>
      </c>
      <c r="S252" s="28">
        <v>0.09276806510208</v>
      </c>
      <c r="T252" s="17">
        <f t="shared" si="10"/>
        <v>0.117865813003093</v>
      </c>
    </row>
    <row r="253" spans="1:20">
      <c r="A253" s="10">
        <v>31</v>
      </c>
      <c r="B253" s="37">
        <v>1</v>
      </c>
      <c r="C253" s="5">
        <v>2010</v>
      </c>
      <c r="D253" s="9">
        <v>40209</v>
      </c>
      <c r="E253" t="s">
        <v>16</v>
      </c>
      <c r="F253">
        <v>5</v>
      </c>
      <c r="G253" t="s">
        <v>17</v>
      </c>
      <c r="H253">
        <v>252</v>
      </c>
      <c r="I253" s="42">
        <v>-0.488</v>
      </c>
      <c r="J253" s="42">
        <v>-0.655</v>
      </c>
      <c r="K253" s="42">
        <v>-0.881</v>
      </c>
      <c r="L253" s="17">
        <f t="shared" si="11"/>
        <v>-0.674666666666667</v>
      </c>
      <c r="M253" s="42">
        <v>6.056</v>
      </c>
      <c r="N253" s="42">
        <v>26.5055</v>
      </c>
      <c r="O253" s="42">
        <v>26.73</v>
      </c>
      <c r="P253" s="17">
        <f t="shared" si="9"/>
        <v>19.7638333333333</v>
      </c>
      <c r="Q253" s="28">
        <v>0.972466750238354</v>
      </c>
      <c r="R253" s="28">
        <v>0.0924142087788</v>
      </c>
      <c r="S253" s="28">
        <v>0.07940812183736</v>
      </c>
      <c r="T253" s="17">
        <f t="shared" si="10"/>
        <v>0.381429693618171</v>
      </c>
    </row>
    <row r="254" spans="1:20">
      <c r="A254" s="10">
        <v>22</v>
      </c>
      <c r="B254" s="37">
        <v>2</v>
      </c>
      <c r="C254" s="5">
        <v>2010</v>
      </c>
      <c r="D254" s="9">
        <v>40231</v>
      </c>
      <c r="E254" t="s">
        <v>16</v>
      </c>
      <c r="F254">
        <v>5</v>
      </c>
      <c r="G254" t="s">
        <v>17</v>
      </c>
      <c r="H254">
        <v>253</v>
      </c>
      <c r="I254" s="42">
        <v>-0.726</v>
      </c>
      <c r="J254" s="42">
        <v>-0.8825</v>
      </c>
      <c r="K254" s="42">
        <v>-0.818</v>
      </c>
      <c r="L254" s="17">
        <f t="shared" si="11"/>
        <v>-0.808833333333333</v>
      </c>
      <c r="M254" s="42">
        <v>16.1605</v>
      </c>
      <c r="N254" s="42">
        <v>23.436</v>
      </c>
      <c r="O254" s="42">
        <v>23.4645</v>
      </c>
      <c r="P254" s="17">
        <f t="shared" si="9"/>
        <v>21.0203333333333</v>
      </c>
      <c r="Q254" s="30" t="s">
        <v>18</v>
      </c>
      <c r="R254" s="30" t="s">
        <v>18</v>
      </c>
      <c r="S254" s="30" t="s">
        <v>18</v>
      </c>
      <c r="T254" s="17" t="e">
        <f t="shared" si="10"/>
        <v>#DIV/0!</v>
      </c>
    </row>
    <row r="255" spans="1:20">
      <c r="A255" s="10">
        <v>13</v>
      </c>
      <c r="B255" s="37">
        <v>3</v>
      </c>
      <c r="C255" s="5">
        <v>2010</v>
      </c>
      <c r="D255" s="9">
        <v>40250</v>
      </c>
      <c r="E255" t="s">
        <v>16</v>
      </c>
      <c r="F255">
        <v>5</v>
      </c>
      <c r="G255" t="s">
        <v>17</v>
      </c>
      <c r="H255">
        <v>254</v>
      </c>
      <c r="I255" s="42">
        <v>-1.114</v>
      </c>
      <c r="J255" s="42">
        <v>-1.39</v>
      </c>
      <c r="K255" s="42">
        <v>-1.1105</v>
      </c>
      <c r="L255" s="17">
        <f t="shared" si="11"/>
        <v>-1.20483333333333</v>
      </c>
      <c r="M255" s="42">
        <v>11.464</v>
      </c>
      <c r="N255" s="42">
        <v>26.1575</v>
      </c>
      <c r="O255" s="42">
        <v>26.4895</v>
      </c>
      <c r="P255" s="17">
        <f t="shared" si="9"/>
        <v>21.3703333333333</v>
      </c>
      <c r="Q255" s="28">
        <v>0.7665235731584</v>
      </c>
      <c r="R255" s="28">
        <v>0.0992668116927999</v>
      </c>
      <c r="S255" s="28">
        <v>0.08853250451272</v>
      </c>
      <c r="T255" s="17">
        <f t="shared" si="10"/>
        <v>0.318107629787973</v>
      </c>
    </row>
    <row r="256" spans="1:20">
      <c r="A256" s="10">
        <v>20</v>
      </c>
      <c r="B256" s="37">
        <v>5</v>
      </c>
      <c r="C256" s="5">
        <v>2010</v>
      </c>
      <c r="D256" s="9">
        <v>40318</v>
      </c>
      <c r="E256" t="s">
        <v>16</v>
      </c>
      <c r="F256">
        <v>5</v>
      </c>
      <c r="G256" t="s">
        <v>17</v>
      </c>
      <c r="H256">
        <v>255</v>
      </c>
      <c r="I256" s="42">
        <v>7.949</v>
      </c>
      <c r="J256" s="42">
        <v>3.756</v>
      </c>
      <c r="K256" s="42">
        <v>1.7415</v>
      </c>
      <c r="L256" s="17">
        <f t="shared" si="11"/>
        <v>4.48216666666667</v>
      </c>
      <c r="M256" s="42">
        <v>17.197</v>
      </c>
      <c r="N256" s="42">
        <v>24.279</v>
      </c>
      <c r="O256" s="42">
        <v>25.0225</v>
      </c>
      <c r="P256" s="17">
        <f t="shared" si="9"/>
        <v>22.1661666666667</v>
      </c>
      <c r="Q256" s="28">
        <v>1.49738623470629</v>
      </c>
      <c r="R256" s="28">
        <v>0.77403243539712</v>
      </c>
      <c r="S256" s="28">
        <v>0.3657040465968</v>
      </c>
      <c r="T256" s="17">
        <f t="shared" si="10"/>
        <v>0.879040905566737</v>
      </c>
    </row>
    <row r="257" spans="1:20">
      <c r="A257" s="10">
        <v>1</v>
      </c>
      <c r="B257" s="37">
        <v>6</v>
      </c>
      <c r="C257" s="5">
        <v>2010</v>
      </c>
      <c r="D257" s="9">
        <v>40330</v>
      </c>
      <c r="E257" t="s">
        <v>16</v>
      </c>
      <c r="F257">
        <v>5</v>
      </c>
      <c r="G257" t="s">
        <v>17</v>
      </c>
      <c r="H257">
        <v>256</v>
      </c>
      <c r="I257" s="42">
        <v>7.061</v>
      </c>
      <c r="J257" s="42">
        <v>6.2605</v>
      </c>
      <c r="K257" s="42">
        <v>5.078</v>
      </c>
      <c r="L257" s="17">
        <f t="shared" si="11"/>
        <v>6.13316666666667</v>
      </c>
      <c r="M257" s="42">
        <v>22.38</v>
      </c>
      <c r="N257" s="42">
        <v>23.067</v>
      </c>
      <c r="O257" s="42">
        <v>24.6335</v>
      </c>
      <c r="P257" s="17">
        <f t="shared" si="9"/>
        <v>23.3601666666667</v>
      </c>
      <c r="Q257" s="28">
        <v>0.495322568983307</v>
      </c>
      <c r="R257" s="28">
        <v>0.71626666607252</v>
      </c>
      <c r="S257" s="28">
        <v>0.480598417428053</v>
      </c>
      <c r="T257" s="17">
        <f t="shared" si="10"/>
        <v>0.56406255082796</v>
      </c>
    </row>
    <row r="258" spans="1:20">
      <c r="A258" s="10">
        <v>10</v>
      </c>
      <c r="B258" s="37">
        <v>6</v>
      </c>
      <c r="C258" s="5">
        <v>2010</v>
      </c>
      <c r="D258" s="9">
        <v>40339</v>
      </c>
      <c r="E258" t="s">
        <v>16</v>
      </c>
      <c r="F258">
        <v>5</v>
      </c>
      <c r="G258" t="s">
        <v>17</v>
      </c>
      <c r="H258">
        <v>257</v>
      </c>
      <c r="I258" s="42">
        <v>8.397</v>
      </c>
      <c r="J258" s="42">
        <v>6.849</v>
      </c>
      <c r="K258" s="42">
        <v>4.605</v>
      </c>
      <c r="L258" s="17">
        <f t="shared" si="11"/>
        <v>6.617</v>
      </c>
      <c r="M258" s="42">
        <v>22.272</v>
      </c>
      <c r="N258" s="42">
        <v>23.3156666666667</v>
      </c>
      <c r="O258" s="42">
        <v>24.5106666666667</v>
      </c>
      <c r="P258" s="17">
        <f t="shared" ref="P258:P321" si="12">AVERAGE(M258:O258)</f>
        <v>23.3661111111111</v>
      </c>
      <c r="Q258" s="28">
        <v>1.00515401613616</v>
      </c>
      <c r="R258" s="28">
        <v>0.44565649860824</v>
      </c>
      <c r="S258" s="28">
        <v>0.249010450216</v>
      </c>
      <c r="T258" s="17">
        <f t="shared" ref="T258:T321" si="13">AVERAGE(Q258:S258)</f>
        <v>0.566606988320133</v>
      </c>
    </row>
    <row r="259" spans="1:20">
      <c r="A259" s="10">
        <v>21</v>
      </c>
      <c r="B259" s="37">
        <v>6</v>
      </c>
      <c r="C259" s="5">
        <v>2010</v>
      </c>
      <c r="D259" s="9">
        <v>40350</v>
      </c>
      <c r="E259" t="s">
        <v>16</v>
      </c>
      <c r="F259">
        <v>5</v>
      </c>
      <c r="G259" t="s">
        <v>17</v>
      </c>
      <c r="H259">
        <v>258</v>
      </c>
      <c r="I259" s="42">
        <v>11.835</v>
      </c>
      <c r="J259" s="42">
        <v>6.7165</v>
      </c>
      <c r="K259" s="42">
        <v>5.043</v>
      </c>
      <c r="L259" s="17">
        <f t="shared" ref="L259:L322" si="14">AVERAGE(I259:K259)</f>
        <v>7.86483333333333</v>
      </c>
      <c r="M259" s="42">
        <v>21.152</v>
      </c>
      <c r="N259" s="42">
        <v>23.9305</v>
      </c>
      <c r="O259" s="42">
        <v>25.2815</v>
      </c>
      <c r="P259" s="17">
        <f t="shared" si="12"/>
        <v>23.4546666666667</v>
      </c>
      <c r="Q259" s="28">
        <v>1.3823024479516</v>
      </c>
      <c r="R259" s="28">
        <v>0.4614115549794</v>
      </c>
      <c r="S259" s="28">
        <v>0.2578269270252</v>
      </c>
      <c r="T259" s="17">
        <f t="shared" si="13"/>
        <v>0.700513643318733</v>
      </c>
    </row>
    <row r="260" spans="1:20">
      <c r="A260" s="10">
        <v>1</v>
      </c>
      <c r="B260" s="37">
        <v>7</v>
      </c>
      <c r="C260" s="5">
        <v>2010</v>
      </c>
      <c r="D260" s="9">
        <v>40360</v>
      </c>
      <c r="E260" t="s">
        <v>16</v>
      </c>
      <c r="F260">
        <v>5</v>
      </c>
      <c r="G260" t="s">
        <v>17</v>
      </c>
      <c r="H260">
        <v>259</v>
      </c>
      <c r="I260" s="42">
        <v>11.9923333333333</v>
      </c>
      <c r="J260" s="42">
        <v>9.4395</v>
      </c>
      <c r="K260" s="42">
        <v>8.8005</v>
      </c>
      <c r="L260" s="17">
        <f t="shared" si="14"/>
        <v>10.0774444444444</v>
      </c>
      <c r="M260" s="42">
        <v>23.1053333333333</v>
      </c>
      <c r="N260" s="42">
        <v>24.0385</v>
      </c>
      <c r="O260" s="42">
        <v>24.3165</v>
      </c>
      <c r="P260" s="17">
        <f t="shared" si="12"/>
        <v>23.8201111111111</v>
      </c>
      <c r="Q260" s="28">
        <v>0.95365920789144</v>
      </c>
      <c r="R260" s="28">
        <v>2.03831578647708</v>
      </c>
      <c r="S260" s="28">
        <v>1.39106936341224</v>
      </c>
      <c r="T260" s="17">
        <f t="shared" si="13"/>
        <v>1.46101478592692</v>
      </c>
    </row>
    <row r="261" spans="1:20">
      <c r="A261" s="10">
        <v>10</v>
      </c>
      <c r="B261" s="37">
        <v>7</v>
      </c>
      <c r="C261" s="5">
        <v>2010</v>
      </c>
      <c r="D261" s="9">
        <v>40369</v>
      </c>
      <c r="E261" t="s">
        <v>16</v>
      </c>
      <c r="F261">
        <v>5</v>
      </c>
      <c r="G261" t="s">
        <v>17</v>
      </c>
      <c r="H261">
        <v>260</v>
      </c>
      <c r="I261" s="42">
        <v>14.918</v>
      </c>
      <c r="J261" s="43">
        <v>12.4693333333333</v>
      </c>
      <c r="K261" s="43">
        <v>7.95</v>
      </c>
      <c r="L261" s="17">
        <f t="shared" si="14"/>
        <v>11.7791111111111</v>
      </c>
      <c r="M261" s="42">
        <v>22.746</v>
      </c>
      <c r="N261" s="43">
        <v>23.4903333333333</v>
      </c>
      <c r="O261" s="43">
        <v>24.3515</v>
      </c>
      <c r="P261" s="17">
        <f t="shared" si="12"/>
        <v>23.5292777777778</v>
      </c>
      <c r="Q261" s="28">
        <v>1.0357474168696</v>
      </c>
      <c r="R261" s="28">
        <v>2.29433210711808</v>
      </c>
      <c r="S261" s="28">
        <v>1.521573602124</v>
      </c>
      <c r="T261" s="17">
        <f t="shared" si="13"/>
        <v>1.61721770870389</v>
      </c>
    </row>
    <row r="262" spans="1:20">
      <c r="A262" s="10">
        <v>20</v>
      </c>
      <c r="B262" s="37">
        <v>7</v>
      </c>
      <c r="C262" s="5">
        <v>2010</v>
      </c>
      <c r="D262" s="48">
        <v>40379</v>
      </c>
      <c r="E262" t="s">
        <v>16</v>
      </c>
      <c r="F262">
        <v>5</v>
      </c>
      <c r="G262" t="s">
        <v>17</v>
      </c>
      <c r="H262">
        <v>261</v>
      </c>
      <c r="I262" s="42">
        <v>13.8</v>
      </c>
      <c r="J262" s="42">
        <v>14.1285</v>
      </c>
      <c r="K262" s="42">
        <v>7.546</v>
      </c>
      <c r="L262" s="17">
        <f t="shared" si="14"/>
        <v>11.8248333333333</v>
      </c>
      <c r="M262" s="42">
        <v>23.666</v>
      </c>
      <c r="N262" s="42">
        <v>24.059</v>
      </c>
      <c r="O262" s="42">
        <v>25.0865</v>
      </c>
      <c r="P262" s="17">
        <f t="shared" si="12"/>
        <v>24.2705</v>
      </c>
      <c r="Q262" s="28">
        <v>1.410464133888</v>
      </c>
      <c r="R262" s="28">
        <v>1.94556566561464</v>
      </c>
      <c r="S262" s="28">
        <v>0.71233189463984</v>
      </c>
      <c r="T262" s="17">
        <f t="shared" si="13"/>
        <v>1.35612056471416</v>
      </c>
    </row>
    <row r="263" spans="1:20">
      <c r="A263" s="10">
        <v>1</v>
      </c>
      <c r="B263" s="36">
        <v>8</v>
      </c>
      <c r="C263" s="5">
        <v>2010</v>
      </c>
      <c r="D263" s="48">
        <v>40391</v>
      </c>
      <c r="E263" t="s">
        <v>16</v>
      </c>
      <c r="F263">
        <v>5</v>
      </c>
      <c r="G263" t="s">
        <v>17</v>
      </c>
      <c r="H263">
        <v>262</v>
      </c>
      <c r="I263" s="46" t="s">
        <v>18</v>
      </c>
      <c r="J263" s="46" t="s">
        <v>18</v>
      </c>
      <c r="K263" s="46" t="s">
        <v>18</v>
      </c>
      <c r="L263" s="17" t="e">
        <f t="shared" si="14"/>
        <v>#DIV/0!</v>
      </c>
      <c r="M263" s="46" t="s">
        <v>18</v>
      </c>
      <c r="N263" s="46" t="s">
        <v>18</v>
      </c>
      <c r="O263" s="46" t="s">
        <v>18</v>
      </c>
      <c r="P263" s="17" t="e">
        <f t="shared" si="12"/>
        <v>#DIV/0!</v>
      </c>
      <c r="Q263" s="30" t="s">
        <v>18</v>
      </c>
      <c r="R263" s="30" t="s">
        <v>18</v>
      </c>
      <c r="S263" s="30" t="s">
        <v>18</v>
      </c>
      <c r="T263" s="17" t="e">
        <f t="shared" si="13"/>
        <v>#DIV/0!</v>
      </c>
    </row>
    <row r="264" spans="1:20">
      <c r="A264" s="31">
        <v>10</v>
      </c>
      <c r="B264" s="49">
        <v>8</v>
      </c>
      <c r="C264" s="49">
        <v>2010</v>
      </c>
      <c r="D264" s="48">
        <v>40400</v>
      </c>
      <c r="E264" t="s">
        <v>16</v>
      </c>
      <c r="F264">
        <v>5</v>
      </c>
      <c r="G264" t="s">
        <v>17</v>
      </c>
      <c r="H264">
        <v>263</v>
      </c>
      <c r="I264" s="42">
        <v>16.718</v>
      </c>
      <c r="J264" s="42">
        <v>16.518</v>
      </c>
      <c r="K264" s="42">
        <v>14.9813333333333</v>
      </c>
      <c r="L264" s="17">
        <f t="shared" si="14"/>
        <v>16.0724444444444</v>
      </c>
      <c r="M264" s="42">
        <v>18.697</v>
      </c>
      <c r="N264" s="42">
        <v>24.3843333333333</v>
      </c>
      <c r="O264" s="42">
        <v>24.213</v>
      </c>
      <c r="P264" s="17">
        <f t="shared" si="12"/>
        <v>22.4314444444444</v>
      </c>
      <c r="Q264" s="28">
        <v>1.00821337618192</v>
      </c>
      <c r="R264" s="28">
        <v>1.19406429750784</v>
      </c>
      <c r="S264" s="28">
        <v>1.17005012111758</v>
      </c>
      <c r="T264" s="17">
        <f t="shared" si="13"/>
        <v>1.12410926493578</v>
      </c>
    </row>
    <row r="265" spans="1:20">
      <c r="A265" s="31">
        <v>19</v>
      </c>
      <c r="B265" s="49">
        <v>8</v>
      </c>
      <c r="C265" s="49">
        <v>2010</v>
      </c>
      <c r="D265" s="48">
        <v>40409</v>
      </c>
      <c r="E265" t="s">
        <v>16</v>
      </c>
      <c r="F265">
        <v>5</v>
      </c>
      <c r="G265" t="s">
        <v>17</v>
      </c>
      <c r="H265">
        <v>264</v>
      </c>
      <c r="I265" s="42">
        <v>14.109</v>
      </c>
      <c r="J265" s="42">
        <v>14.083</v>
      </c>
      <c r="K265" s="42">
        <v>13.9386666666667</v>
      </c>
      <c r="L265" s="17">
        <f t="shared" si="14"/>
        <v>14.0435555555556</v>
      </c>
      <c r="M265" s="42">
        <v>24.616</v>
      </c>
      <c r="N265" s="42">
        <v>24.612</v>
      </c>
      <c r="O265" s="42">
        <v>24.6453333333333</v>
      </c>
      <c r="P265" s="17">
        <f t="shared" si="12"/>
        <v>24.6244444444444</v>
      </c>
      <c r="Q265" s="28">
        <v>1.2353854797196</v>
      </c>
      <c r="R265" s="28">
        <v>1.64858311862064</v>
      </c>
      <c r="S265" s="28">
        <v>1.46289676491136</v>
      </c>
      <c r="T265" s="17">
        <f t="shared" si="13"/>
        <v>1.44895512108387</v>
      </c>
    </row>
    <row r="266" spans="1:20">
      <c r="A266" s="31">
        <v>28</v>
      </c>
      <c r="B266" s="49">
        <v>8</v>
      </c>
      <c r="C266" s="49">
        <v>2010</v>
      </c>
      <c r="D266" s="48">
        <v>40418</v>
      </c>
      <c r="E266" t="s">
        <v>16</v>
      </c>
      <c r="F266">
        <v>5</v>
      </c>
      <c r="G266" t="s">
        <v>17</v>
      </c>
      <c r="H266">
        <v>265</v>
      </c>
      <c r="I266" s="42">
        <v>11.0185</v>
      </c>
      <c r="J266" s="42">
        <v>11.0543333333333</v>
      </c>
      <c r="K266" s="42">
        <v>10.973</v>
      </c>
      <c r="L266" s="17">
        <f t="shared" si="14"/>
        <v>11.0152777777778</v>
      </c>
      <c r="M266" s="42">
        <v>22.269</v>
      </c>
      <c r="N266" s="42">
        <v>22.8373333333333</v>
      </c>
      <c r="O266" s="42">
        <v>24.895</v>
      </c>
      <c r="P266" s="17">
        <f t="shared" si="12"/>
        <v>23.3337777777778</v>
      </c>
      <c r="Q266" s="28">
        <v>0.75345318129776</v>
      </c>
      <c r="R266" s="28">
        <v>1.02348423440635</v>
      </c>
      <c r="S266" s="28">
        <v>0.65831010370528</v>
      </c>
      <c r="T266" s="17">
        <f t="shared" si="13"/>
        <v>0.811749173136463</v>
      </c>
    </row>
    <row r="267" spans="1:20">
      <c r="A267" s="31">
        <v>9</v>
      </c>
      <c r="B267" s="49">
        <v>9</v>
      </c>
      <c r="C267" s="49">
        <v>2010</v>
      </c>
      <c r="D267" s="48">
        <v>40430</v>
      </c>
      <c r="E267" t="s">
        <v>16</v>
      </c>
      <c r="F267">
        <v>5</v>
      </c>
      <c r="G267" t="s">
        <v>17</v>
      </c>
      <c r="H267">
        <v>266</v>
      </c>
      <c r="I267" s="42">
        <v>9.804</v>
      </c>
      <c r="J267" s="42">
        <v>9.76033333333333</v>
      </c>
      <c r="K267" s="42">
        <v>9.725</v>
      </c>
      <c r="L267" s="17">
        <f t="shared" si="14"/>
        <v>9.76311111111111</v>
      </c>
      <c r="M267" s="42">
        <v>25.197</v>
      </c>
      <c r="N267" s="42">
        <v>25.1973333333333</v>
      </c>
      <c r="O267" s="42">
        <v>25.223</v>
      </c>
      <c r="P267" s="17">
        <f t="shared" si="12"/>
        <v>25.2057777777778</v>
      </c>
      <c r="Q267" s="28">
        <v>0.74311393460864</v>
      </c>
      <c r="R267" s="28">
        <v>0.580757210031173</v>
      </c>
      <c r="S267" s="28">
        <v>0.450175229742</v>
      </c>
      <c r="T267" s="17">
        <f t="shared" si="13"/>
        <v>0.591348791460604</v>
      </c>
    </row>
    <row r="268" spans="1:20">
      <c r="A268" s="31">
        <v>20</v>
      </c>
      <c r="B268" s="49">
        <v>9</v>
      </c>
      <c r="C268" s="49">
        <v>2010</v>
      </c>
      <c r="D268" s="48">
        <v>40441</v>
      </c>
      <c r="E268" t="s">
        <v>16</v>
      </c>
      <c r="F268">
        <v>5</v>
      </c>
      <c r="G268" t="s">
        <v>17</v>
      </c>
      <c r="H268">
        <v>267</v>
      </c>
      <c r="I268" s="42">
        <v>9.273</v>
      </c>
      <c r="J268" s="42">
        <v>9.382</v>
      </c>
      <c r="K268" s="42">
        <v>8.264</v>
      </c>
      <c r="L268" s="17">
        <f t="shared" si="14"/>
        <v>8.973</v>
      </c>
      <c r="M268" s="42">
        <v>24.802</v>
      </c>
      <c r="N268" s="42">
        <v>25.2875</v>
      </c>
      <c r="O268" s="42">
        <v>25.7175</v>
      </c>
      <c r="P268" s="17">
        <f t="shared" si="12"/>
        <v>25.269</v>
      </c>
      <c r="Q268" s="28">
        <v>2.64241168205896</v>
      </c>
      <c r="R268" s="28">
        <v>1.4922308421544</v>
      </c>
      <c r="S268" s="28">
        <v>0.36515824123712</v>
      </c>
      <c r="T268" s="17">
        <f t="shared" si="13"/>
        <v>1.49993358848349</v>
      </c>
    </row>
    <row r="269" spans="1:20">
      <c r="A269" s="31">
        <v>29</v>
      </c>
      <c r="B269" s="49">
        <v>9</v>
      </c>
      <c r="C269" s="49">
        <v>2010</v>
      </c>
      <c r="D269" s="48">
        <v>40450</v>
      </c>
      <c r="E269" t="s">
        <v>16</v>
      </c>
      <c r="F269">
        <v>5</v>
      </c>
      <c r="G269" t="s">
        <v>17</v>
      </c>
      <c r="H269">
        <v>268</v>
      </c>
      <c r="I269" s="42">
        <v>8.083</v>
      </c>
      <c r="J269" s="42">
        <v>8.6265</v>
      </c>
      <c r="K269" s="42">
        <v>8.6225</v>
      </c>
      <c r="L269" s="17">
        <f t="shared" si="14"/>
        <v>8.444</v>
      </c>
      <c r="M269" s="42">
        <v>25.809</v>
      </c>
      <c r="N269" s="42">
        <v>25.5015</v>
      </c>
      <c r="O269" s="42">
        <v>25.55</v>
      </c>
      <c r="P269" s="17">
        <f t="shared" si="12"/>
        <v>25.6201666666667</v>
      </c>
      <c r="Q269" s="28">
        <v>4.1707880124384</v>
      </c>
      <c r="R269" s="28">
        <v>4.0537615347108</v>
      </c>
      <c r="S269" s="28">
        <v>3.267151865862</v>
      </c>
      <c r="T269" s="17">
        <f t="shared" si="13"/>
        <v>3.8305671376704</v>
      </c>
    </row>
    <row r="270" spans="1:20">
      <c r="A270" s="31">
        <v>11</v>
      </c>
      <c r="B270" s="49">
        <v>10</v>
      </c>
      <c r="C270" s="49">
        <v>2010</v>
      </c>
      <c r="D270" s="48">
        <v>40462</v>
      </c>
      <c r="E270" t="s">
        <v>16</v>
      </c>
      <c r="F270">
        <v>5</v>
      </c>
      <c r="G270" t="s">
        <v>17</v>
      </c>
      <c r="H270">
        <v>269</v>
      </c>
      <c r="I270" s="42">
        <v>6.8515</v>
      </c>
      <c r="J270" s="42">
        <v>6.863</v>
      </c>
      <c r="K270" s="42">
        <v>6.7485</v>
      </c>
      <c r="L270" s="17">
        <f t="shared" si="14"/>
        <v>6.821</v>
      </c>
      <c r="M270" s="42">
        <v>23.029</v>
      </c>
      <c r="N270" s="42">
        <v>25.833</v>
      </c>
      <c r="O270" s="42">
        <v>25.879</v>
      </c>
      <c r="P270" s="17">
        <f t="shared" si="12"/>
        <v>24.9136666666667</v>
      </c>
      <c r="Q270" s="28">
        <v>0.40460672495976</v>
      </c>
      <c r="R270" s="28">
        <v>0.39161998779976</v>
      </c>
      <c r="S270" s="28">
        <v>0.36043782696836</v>
      </c>
      <c r="T270" s="17">
        <f t="shared" si="13"/>
        <v>0.38555484657596</v>
      </c>
    </row>
    <row r="271" spans="1:20">
      <c r="A271" s="31">
        <v>20</v>
      </c>
      <c r="B271" s="49">
        <v>10</v>
      </c>
      <c r="C271" s="49">
        <v>2010</v>
      </c>
      <c r="D271" s="48">
        <v>40471</v>
      </c>
      <c r="E271" t="s">
        <v>16</v>
      </c>
      <c r="F271">
        <v>5</v>
      </c>
      <c r="G271" t="s">
        <v>17</v>
      </c>
      <c r="H271">
        <v>270</v>
      </c>
      <c r="I271" s="42">
        <v>4.656</v>
      </c>
      <c r="J271" s="42">
        <v>4.6455</v>
      </c>
      <c r="K271" s="42">
        <v>3.9245</v>
      </c>
      <c r="L271" s="17">
        <f t="shared" si="14"/>
        <v>4.40866666666667</v>
      </c>
      <c r="M271" s="42">
        <v>26.167</v>
      </c>
      <c r="N271" s="42">
        <v>26.1975</v>
      </c>
      <c r="O271" s="42">
        <v>26.798</v>
      </c>
      <c r="P271" s="17">
        <f t="shared" si="12"/>
        <v>26.3875</v>
      </c>
      <c r="Q271" s="28">
        <v>0.23298072434304</v>
      </c>
      <c r="R271" s="28">
        <v>0.22598422395336</v>
      </c>
      <c r="S271" s="28">
        <v>0.13722090328924</v>
      </c>
      <c r="T271" s="17">
        <f t="shared" si="13"/>
        <v>0.198728617195213</v>
      </c>
    </row>
    <row r="272" spans="1:20">
      <c r="A272" s="50">
        <v>1</v>
      </c>
      <c r="B272" s="36">
        <v>11</v>
      </c>
      <c r="C272" s="5">
        <v>2010</v>
      </c>
      <c r="D272" s="48">
        <v>40483</v>
      </c>
      <c r="E272" t="s">
        <v>16</v>
      </c>
      <c r="F272">
        <v>5</v>
      </c>
      <c r="G272" t="s">
        <v>17</v>
      </c>
      <c r="H272">
        <v>271</v>
      </c>
      <c r="I272" s="42">
        <v>2.88866666666667</v>
      </c>
      <c r="J272" s="42">
        <v>2.887</v>
      </c>
      <c r="K272" s="42">
        <v>2.949</v>
      </c>
      <c r="L272" s="17">
        <f t="shared" si="14"/>
        <v>2.90822222222222</v>
      </c>
      <c r="M272" s="42">
        <v>26.6726666666667</v>
      </c>
      <c r="N272" s="42">
        <v>26.759</v>
      </c>
      <c r="O272" s="42">
        <v>26.938</v>
      </c>
      <c r="P272" s="17">
        <f t="shared" si="12"/>
        <v>26.7898888888889</v>
      </c>
      <c r="Q272" s="28">
        <v>0.154025669865707</v>
      </c>
      <c r="R272" s="28">
        <v>0.14894696472416</v>
      </c>
      <c r="S272" s="28">
        <v>0.12690163660008</v>
      </c>
      <c r="T272" s="17">
        <f t="shared" si="13"/>
        <v>0.143291423729982</v>
      </c>
    </row>
    <row r="273" spans="1:20">
      <c r="A273" s="31">
        <v>15</v>
      </c>
      <c r="B273" s="49">
        <v>11</v>
      </c>
      <c r="C273" s="49">
        <v>2010</v>
      </c>
      <c r="D273" s="48">
        <v>40497</v>
      </c>
      <c r="E273" t="s">
        <v>16</v>
      </c>
      <c r="F273">
        <v>5</v>
      </c>
      <c r="G273" t="s">
        <v>17</v>
      </c>
      <c r="H273">
        <v>272</v>
      </c>
      <c r="I273" s="42">
        <v>1.493</v>
      </c>
      <c r="J273" s="42">
        <v>1.507</v>
      </c>
      <c r="K273" s="42">
        <v>1.5825</v>
      </c>
      <c r="L273" s="17">
        <f t="shared" si="14"/>
        <v>1.5275</v>
      </c>
      <c r="M273" s="42">
        <v>26.882</v>
      </c>
      <c r="N273" s="42">
        <v>26.909</v>
      </c>
      <c r="O273" s="42">
        <v>26.9345</v>
      </c>
      <c r="P273" s="17">
        <f t="shared" si="12"/>
        <v>26.9085</v>
      </c>
      <c r="Q273" s="28">
        <v>0.20039874099824</v>
      </c>
      <c r="R273" s="28">
        <v>0.0957764819004001</v>
      </c>
      <c r="S273" s="28">
        <v>0.1406707755094</v>
      </c>
      <c r="T273" s="17">
        <f t="shared" si="13"/>
        <v>0.14561533280268</v>
      </c>
    </row>
    <row r="274" spans="1:20">
      <c r="A274" s="31">
        <v>27</v>
      </c>
      <c r="B274" s="49">
        <v>1</v>
      </c>
      <c r="C274" s="49">
        <v>2011</v>
      </c>
      <c r="D274" s="48">
        <v>40570</v>
      </c>
      <c r="E274" t="s">
        <v>16</v>
      </c>
      <c r="F274">
        <v>5</v>
      </c>
      <c r="G274" t="s">
        <v>17</v>
      </c>
      <c r="H274">
        <v>273</v>
      </c>
      <c r="I274" s="42">
        <v>-1.1635</v>
      </c>
      <c r="J274" s="42">
        <v>-1.1465</v>
      </c>
      <c r="K274" s="42">
        <v>-1.1415</v>
      </c>
      <c r="L274" s="17">
        <f t="shared" si="14"/>
        <v>-1.1505</v>
      </c>
      <c r="M274" s="42">
        <v>20.446</v>
      </c>
      <c r="N274" s="42">
        <v>20.909</v>
      </c>
      <c r="O274" s="42">
        <v>20.887</v>
      </c>
      <c r="P274" s="17">
        <f t="shared" si="12"/>
        <v>20.7473333333333</v>
      </c>
      <c r="Q274" s="30" t="s">
        <v>18</v>
      </c>
      <c r="R274" s="30" t="s">
        <v>18</v>
      </c>
      <c r="S274" s="30" t="s">
        <v>18</v>
      </c>
      <c r="T274" s="17" t="e">
        <f t="shared" si="13"/>
        <v>#DIV/0!</v>
      </c>
    </row>
    <row r="275" spans="1:20">
      <c r="A275" s="31">
        <v>15</v>
      </c>
      <c r="B275" s="49">
        <v>2</v>
      </c>
      <c r="C275" s="49">
        <v>2011</v>
      </c>
      <c r="D275" s="48">
        <v>40589</v>
      </c>
      <c r="E275" t="s">
        <v>16</v>
      </c>
      <c r="F275">
        <v>5</v>
      </c>
      <c r="G275" t="s">
        <v>17</v>
      </c>
      <c r="H275">
        <v>274</v>
      </c>
      <c r="I275" s="41" t="s">
        <v>18</v>
      </c>
      <c r="J275" s="41" t="s">
        <v>18</v>
      </c>
      <c r="K275" s="41" t="s">
        <v>18</v>
      </c>
      <c r="L275" s="17" t="e">
        <f t="shared" si="14"/>
        <v>#DIV/0!</v>
      </c>
      <c r="M275" s="41" t="s">
        <v>18</v>
      </c>
      <c r="N275" s="41" t="s">
        <v>18</v>
      </c>
      <c r="O275" s="41" t="s">
        <v>18</v>
      </c>
      <c r="P275" s="17" t="e">
        <f t="shared" si="12"/>
        <v>#DIV/0!</v>
      </c>
      <c r="Q275" s="30" t="s">
        <v>18</v>
      </c>
      <c r="R275" s="30" t="s">
        <v>18</v>
      </c>
      <c r="S275" s="30" t="s">
        <v>18</v>
      </c>
      <c r="T275" s="17" t="e">
        <f t="shared" si="13"/>
        <v>#DIV/0!</v>
      </c>
    </row>
    <row r="276" spans="1:20">
      <c r="A276" s="31">
        <v>13</v>
      </c>
      <c r="B276" s="49">
        <v>3</v>
      </c>
      <c r="C276" s="49">
        <v>2011</v>
      </c>
      <c r="D276" s="48">
        <v>40615</v>
      </c>
      <c r="E276" t="s">
        <v>16</v>
      </c>
      <c r="F276">
        <v>5</v>
      </c>
      <c r="G276" t="s">
        <v>17</v>
      </c>
      <c r="H276">
        <v>275</v>
      </c>
      <c r="I276" s="42">
        <v>-1.39133333333333</v>
      </c>
      <c r="J276" s="42">
        <v>-1.4265</v>
      </c>
      <c r="K276" s="42">
        <v>-1.2425</v>
      </c>
      <c r="L276" s="17">
        <f t="shared" si="14"/>
        <v>-1.35344444444444</v>
      </c>
      <c r="M276" s="42">
        <v>22.6156666666667</v>
      </c>
      <c r="N276" s="42">
        <v>27.0455</v>
      </c>
      <c r="O276" s="42">
        <v>27.2685</v>
      </c>
      <c r="P276" s="17">
        <f t="shared" si="12"/>
        <v>25.6432222222222</v>
      </c>
      <c r="Q276" s="28">
        <v>0.401095530721333</v>
      </c>
      <c r="R276" s="28">
        <v>0.0593279477848001</v>
      </c>
      <c r="S276" s="28">
        <v>0.0584327505393999</v>
      </c>
      <c r="T276" s="17">
        <f t="shared" si="13"/>
        <v>0.172952076348511</v>
      </c>
    </row>
    <row r="277" spans="1:20">
      <c r="A277" s="31">
        <v>7</v>
      </c>
      <c r="B277" s="49">
        <v>4</v>
      </c>
      <c r="C277" s="49">
        <v>2011</v>
      </c>
      <c r="D277" s="48">
        <v>40640</v>
      </c>
      <c r="E277" t="s">
        <v>16</v>
      </c>
      <c r="F277">
        <v>5</v>
      </c>
      <c r="G277" t="s">
        <v>17</v>
      </c>
      <c r="H277">
        <v>276</v>
      </c>
      <c r="I277" s="42">
        <v>-0.90425</v>
      </c>
      <c r="J277" s="42">
        <v>-1.046</v>
      </c>
      <c r="K277" s="42">
        <v>-0.964</v>
      </c>
      <c r="L277" s="17">
        <f t="shared" si="14"/>
        <v>-0.971416666666667</v>
      </c>
      <c r="M277" s="42">
        <v>14.79025</v>
      </c>
      <c r="N277" s="42">
        <v>27.257</v>
      </c>
      <c r="O277" s="42">
        <v>27.475</v>
      </c>
      <c r="P277" s="17">
        <f t="shared" si="12"/>
        <v>23.1740833333333</v>
      </c>
      <c r="Q277" s="28">
        <v>0.82900369016142</v>
      </c>
      <c r="R277" s="28">
        <v>0.04542447143536</v>
      </c>
      <c r="S277" s="28">
        <v>0.03552381885856</v>
      </c>
      <c r="T277" s="17">
        <f t="shared" si="13"/>
        <v>0.303317326818447</v>
      </c>
    </row>
    <row r="278" spans="1:20">
      <c r="A278" s="31">
        <v>21</v>
      </c>
      <c r="B278" s="49">
        <v>5</v>
      </c>
      <c r="C278" s="49">
        <v>2011</v>
      </c>
      <c r="D278" s="48">
        <v>40684</v>
      </c>
      <c r="E278" t="s">
        <v>16</v>
      </c>
      <c r="F278">
        <v>5</v>
      </c>
      <c r="G278" t="s">
        <v>17</v>
      </c>
      <c r="H278">
        <v>277</v>
      </c>
      <c r="I278" s="42">
        <v>4.76266666666667</v>
      </c>
      <c r="J278" s="42">
        <v>3.542</v>
      </c>
      <c r="K278" s="42">
        <v>0.3765</v>
      </c>
      <c r="L278" s="17">
        <f t="shared" si="14"/>
        <v>2.89372222222222</v>
      </c>
      <c r="M278" s="42">
        <v>24.6476666666667</v>
      </c>
      <c r="N278" s="42">
        <v>25.2795</v>
      </c>
      <c r="O278" s="42">
        <v>27.395</v>
      </c>
      <c r="P278" s="17">
        <f t="shared" si="12"/>
        <v>25.7740555555556</v>
      </c>
      <c r="Q278" s="28">
        <v>0.280598965927253</v>
      </c>
      <c r="R278" s="28">
        <v>1.42220134159312</v>
      </c>
      <c r="S278" s="28">
        <v>2.85545310159912</v>
      </c>
      <c r="T278" s="17">
        <f t="shared" si="13"/>
        <v>1.51941780303983</v>
      </c>
    </row>
    <row r="279" spans="1:20">
      <c r="A279" s="31">
        <v>31</v>
      </c>
      <c r="B279" s="49">
        <v>5</v>
      </c>
      <c r="C279" s="49">
        <v>2011</v>
      </c>
      <c r="D279" s="48">
        <v>40694</v>
      </c>
      <c r="E279" t="s">
        <v>16</v>
      </c>
      <c r="F279">
        <v>5</v>
      </c>
      <c r="G279" t="s">
        <v>17</v>
      </c>
      <c r="H279">
        <v>278</v>
      </c>
      <c r="I279" s="42">
        <v>6.269</v>
      </c>
      <c r="J279" s="42">
        <v>6.1075</v>
      </c>
      <c r="K279" s="42">
        <v>4.487</v>
      </c>
      <c r="L279" s="17">
        <f t="shared" si="14"/>
        <v>5.62116666666667</v>
      </c>
      <c r="M279" s="42">
        <v>26.1365</v>
      </c>
      <c r="N279" s="42">
        <v>26.1755</v>
      </c>
      <c r="O279" s="42">
        <v>26.5535</v>
      </c>
      <c r="P279" s="17">
        <f t="shared" si="12"/>
        <v>26.2885</v>
      </c>
      <c r="Q279" s="28">
        <v>0.21886289646224</v>
      </c>
      <c r="R279" s="28">
        <v>0.389540363613733</v>
      </c>
      <c r="S279" s="28">
        <v>1.25005030557288</v>
      </c>
      <c r="T279" s="17">
        <f t="shared" si="13"/>
        <v>0.619484521882951</v>
      </c>
    </row>
    <row r="280" spans="1:20">
      <c r="A280" s="1">
        <v>11</v>
      </c>
      <c r="B280" s="1">
        <v>6</v>
      </c>
      <c r="C280" s="31">
        <v>2011</v>
      </c>
      <c r="D280" s="51">
        <v>40705</v>
      </c>
      <c r="E280" t="s">
        <v>16</v>
      </c>
      <c r="F280">
        <v>5</v>
      </c>
      <c r="G280" t="s">
        <v>17</v>
      </c>
      <c r="H280">
        <v>279</v>
      </c>
      <c r="I280" s="42">
        <v>9.952</v>
      </c>
      <c r="J280" s="42">
        <v>9.076</v>
      </c>
      <c r="K280" s="42">
        <v>7.729</v>
      </c>
      <c r="L280" s="17">
        <f t="shared" si="14"/>
        <v>8.919</v>
      </c>
      <c r="M280" s="42">
        <v>26.488</v>
      </c>
      <c r="N280" s="42">
        <v>26.1995</v>
      </c>
      <c r="O280" s="42">
        <v>26.4236666666667</v>
      </c>
      <c r="P280" s="17">
        <f t="shared" si="12"/>
        <v>26.3703888888889</v>
      </c>
      <c r="Q280" s="28">
        <v>0.31752243659008</v>
      </c>
      <c r="R280" s="28">
        <v>0.46141639444736</v>
      </c>
      <c r="S280" s="28">
        <v>0.63400757009048</v>
      </c>
      <c r="T280" s="17">
        <f t="shared" si="13"/>
        <v>0.470982133709307</v>
      </c>
    </row>
    <row r="281" spans="1:20">
      <c r="A281" s="52">
        <v>20</v>
      </c>
      <c r="B281" s="52">
        <v>6</v>
      </c>
      <c r="C281" s="31">
        <v>2011</v>
      </c>
      <c r="D281" s="51">
        <v>40714</v>
      </c>
      <c r="E281" t="s">
        <v>16</v>
      </c>
      <c r="F281">
        <v>5</v>
      </c>
      <c r="G281" t="s">
        <v>17</v>
      </c>
      <c r="H281">
        <v>280</v>
      </c>
      <c r="I281" s="42">
        <v>11.56</v>
      </c>
      <c r="J281" s="42">
        <v>11.5425</v>
      </c>
      <c r="K281" s="42">
        <v>6.08033333333333</v>
      </c>
      <c r="L281" s="17">
        <f t="shared" si="14"/>
        <v>9.72761111111111</v>
      </c>
      <c r="M281" s="42">
        <v>26.14</v>
      </c>
      <c r="N281" s="42">
        <v>26.1415</v>
      </c>
      <c r="O281" s="42">
        <v>26.6853333333333</v>
      </c>
      <c r="P281" s="17">
        <f t="shared" si="12"/>
        <v>26.3222777777778</v>
      </c>
      <c r="Q281" s="28">
        <v>0.6298384326272</v>
      </c>
      <c r="R281" s="28">
        <v>0.645834899796933</v>
      </c>
      <c r="S281" s="28">
        <v>0.488755439084249</v>
      </c>
      <c r="T281" s="17">
        <f t="shared" si="13"/>
        <v>0.588142923836127</v>
      </c>
    </row>
    <row r="282" spans="1:20">
      <c r="A282" s="52">
        <v>30</v>
      </c>
      <c r="B282" s="52">
        <v>6</v>
      </c>
      <c r="C282" s="31">
        <v>2011</v>
      </c>
      <c r="D282" s="51">
        <v>40724</v>
      </c>
      <c r="E282" t="s">
        <v>16</v>
      </c>
      <c r="F282">
        <v>5</v>
      </c>
      <c r="G282" t="s">
        <v>17</v>
      </c>
      <c r="H282">
        <v>281</v>
      </c>
      <c r="I282" s="42">
        <v>15.042</v>
      </c>
      <c r="J282" s="42">
        <v>11.0285</v>
      </c>
      <c r="K282" s="42">
        <v>9.787</v>
      </c>
      <c r="L282" s="17">
        <f t="shared" si="14"/>
        <v>11.9525</v>
      </c>
      <c r="M282" s="42">
        <v>24.708</v>
      </c>
      <c r="N282" s="42">
        <v>26.392</v>
      </c>
      <c r="O282" s="42">
        <v>26.628</v>
      </c>
      <c r="P282" s="17">
        <f t="shared" si="12"/>
        <v>25.9093333333333</v>
      </c>
      <c r="Q282" s="28">
        <v>0.47070458526272</v>
      </c>
      <c r="R282" s="28">
        <v>0.930414016811</v>
      </c>
      <c r="S282" s="28">
        <v>0.79474758624168</v>
      </c>
      <c r="T282" s="17">
        <f t="shared" si="13"/>
        <v>0.731955396105133</v>
      </c>
    </row>
    <row r="283" spans="1:20">
      <c r="A283" s="52">
        <v>11</v>
      </c>
      <c r="B283" s="52">
        <v>7</v>
      </c>
      <c r="C283" s="31">
        <v>2011</v>
      </c>
      <c r="D283" s="51">
        <v>40735</v>
      </c>
      <c r="E283" t="s">
        <v>16</v>
      </c>
      <c r="F283">
        <v>5</v>
      </c>
      <c r="G283" t="s">
        <v>17</v>
      </c>
      <c r="H283">
        <v>282</v>
      </c>
      <c r="I283" s="42">
        <v>17.792</v>
      </c>
      <c r="J283" s="42">
        <v>15.4505</v>
      </c>
      <c r="K283" s="42">
        <v>11.2743333333333</v>
      </c>
      <c r="L283" s="17">
        <f t="shared" si="14"/>
        <v>14.8389444444444</v>
      </c>
      <c r="M283" s="42">
        <v>22.361</v>
      </c>
      <c r="N283" s="42">
        <v>25.649</v>
      </c>
      <c r="O283" s="42">
        <v>25.6003333333333</v>
      </c>
      <c r="P283" s="17">
        <f t="shared" si="12"/>
        <v>24.5367777777778</v>
      </c>
      <c r="Q283" s="28">
        <v>0.6868375923904</v>
      </c>
      <c r="R283" s="28">
        <v>1.54001815977292</v>
      </c>
      <c r="S283" s="28">
        <v>1.75215925207416</v>
      </c>
      <c r="T283" s="17">
        <f t="shared" si="13"/>
        <v>1.32633833474583</v>
      </c>
    </row>
    <row r="284" spans="1:20">
      <c r="A284" s="52">
        <v>20</v>
      </c>
      <c r="B284" s="52">
        <v>7</v>
      </c>
      <c r="C284" s="31">
        <v>2011</v>
      </c>
      <c r="D284" s="51">
        <v>40744</v>
      </c>
      <c r="E284" t="s">
        <v>16</v>
      </c>
      <c r="F284">
        <v>5</v>
      </c>
      <c r="G284" t="s">
        <v>17</v>
      </c>
      <c r="H284">
        <v>283</v>
      </c>
      <c r="I284" s="42">
        <v>16.6296666666667</v>
      </c>
      <c r="J284" s="42">
        <v>14.214</v>
      </c>
      <c r="K284" s="42">
        <v>13.3765</v>
      </c>
      <c r="L284" s="17">
        <f t="shared" si="14"/>
        <v>14.7400555555556</v>
      </c>
      <c r="M284" s="42">
        <v>21.0493333333333</v>
      </c>
      <c r="N284" s="42">
        <v>25.9466666666667</v>
      </c>
      <c r="O284" s="42">
        <v>26.1095</v>
      </c>
      <c r="P284" s="17">
        <f t="shared" si="12"/>
        <v>24.3685</v>
      </c>
      <c r="Q284" s="30" t="s">
        <v>18</v>
      </c>
      <c r="R284" s="30" t="s">
        <v>18</v>
      </c>
      <c r="S284" s="30" t="s">
        <v>18</v>
      </c>
      <c r="T284" s="17" t="e">
        <f t="shared" si="13"/>
        <v>#DIV/0!</v>
      </c>
    </row>
    <row r="285" spans="1:20">
      <c r="A285" s="52">
        <v>30</v>
      </c>
      <c r="B285" s="52">
        <v>7</v>
      </c>
      <c r="C285" s="31">
        <v>2011</v>
      </c>
      <c r="D285" s="51">
        <v>40754</v>
      </c>
      <c r="E285" t="s">
        <v>16</v>
      </c>
      <c r="F285">
        <v>5</v>
      </c>
      <c r="G285" t="s">
        <v>17</v>
      </c>
      <c r="H285">
        <v>284</v>
      </c>
      <c r="I285" s="42">
        <v>17.094</v>
      </c>
      <c r="J285" s="42">
        <v>17.113</v>
      </c>
      <c r="K285" s="42">
        <v>16.7555</v>
      </c>
      <c r="L285" s="17">
        <f t="shared" si="14"/>
        <v>16.9875</v>
      </c>
      <c r="M285" s="42">
        <v>25.267</v>
      </c>
      <c r="N285" s="42">
        <v>25.709</v>
      </c>
      <c r="O285" s="42">
        <v>25.743</v>
      </c>
      <c r="P285" s="17">
        <f t="shared" si="12"/>
        <v>25.573</v>
      </c>
      <c r="Q285" s="28">
        <v>0.7268051995744</v>
      </c>
      <c r="R285" s="28">
        <v>0.82666606059752</v>
      </c>
      <c r="S285" s="28">
        <v>1.14473836892768</v>
      </c>
      <c r="T285" s="17">
        <f t="shared" si="13"/>
        <v>0.899403209699867</v>
      </c>
    </row>
    <row r="286" spans="1:20">
      <c r="A286" s="10">
        <v>10</v>
      </c>
      <c r="B286" s="37">
        <v>8</v>
      </c>
      <c r="C286" s="5">
        <v>2011</v>
      </c>
      <c r="D286" s="9">
        <v>40765</v>
      </c>
      <c r="E286" t="s">
        <v>16</v>
      </c>
      <c r="F286">
        <v>5</v>
      </c>
      <c r="G286" t="s">
        <v>17</v>
      </c>
      <c r="H286">
        <v>285</v>
      </c>
      <c r="I286" s="42">
        <v>15.0855</v>
      </c>
      <c r="J286" s="42">
        <v>15.282</v>
      </c>
      <c r="K286" s="42">
        <v>15.1255</v>
      </c>
      <c r="L286" s="17">
        <f t="shared" si="14"/>
        <v>15.1643333333333</v>
      </c>
      <c r="M286" s="42">
        <v>25.397</v>
      </c>
      <c r="N286" s="42">
        <v>25.633</v>
      </c>
      <c r="O286" s="42">
        <v>25.671</v>
      </c>
      <c r="P286" s="17">
        <f t="shared" si="12"/>
        <v>25.567</v>
      </c>
      <c r="Q286" s="28">
        <v>2.03466970967267</v>
      </c>
      <c r="R286" s="28">
        <v>0.737534256858027</v>
      </c>
      <c r="S286" s="28">
        <v>0.585299061893413</v>
      </c>
      <c r="T286" s="17">
        <f t="shared" si="13"/>
        <v>1.11916767614137</v>
      </c>
    </row>
    <row r="287" spans="1:20">
      <c r="A287" s="10">
        <v>20</v>
      </c>
      <c r="B287" s="37">
        <v>8</v>
      </c>
      <c r="C287" s="5">
        <v>2011</v>
      </c>
      <c r="D287" s="9">
        <v>40775</v>
      </c>
      <c r="E287" t="s">
        <v>16</v>
      </c>
      <c r="F287">
        <v>5</v>
      </c>
      <c r="G287" t="s">
        <v>17</v>
      </c>
      <c r="H287">
        <v>286</v>
      </c>
      <c r="I287" s="42">
        <v>14.085</v>
      </c>
      <c r="J287" s="42">
        <v>14.123</v>
      </c>
      <c r="K287" s="42">
        <v>14.1766666666667</v>
      </c>
      <c r="L287" s="17">
        <f t="shared" si="14"/>
        <v>14.1282222222222</v>
      </c>
      <c r="M287" s="42">
        <v>25.185</v>
      </c>
      <c r="N287" s="42">
        <v>25.3926666666667</v>
      </c>
      <c r="O287" s="42">
        <v>25.529</v>
      </c>
      <c r="P287" s="17">
        <f t="shared" si="12"/>
        <v>25.3688888888889</v>
      </c>
      <c r="Q287" s="28">
        <v>1.77097760586</v>
      </c>
      <c r="R287" s="28">
        <v>1.78570566301397</v>
      </c>
      <c r="S287" s="28">
        <v>1.42361942810373</v>
      </c>
      <c r="T287" s="17">
        <f t="shared" si="13"/>
        <v>1.66010089899257</v>
      </c>
    </row>
    <row r="288" spans="1:20">
      <c r="A288" s="10">
        <v>30</v>
      </c>
      <c r="B288" s="37">
        <v>8</v>
      </c>
      <c r="C288" s="5">
        <v>2011</v>
      </c>
      <c r="D288" s="9">
        <v>40785</v>
      </c>
      <c r="E288" t="s">
        <v>16</v>
      </c>
      <c r="F288">
        <v>5</v>
      </c>
      <c r="G288" t="s">
        <v>17</v>
      </c>
      <c r="H288">
        <v>287</v>
      </c>
      <c r="I288" s="42">
        <v>14.3005</v>
      </c>
      <c r="J288" s="42">
        <v>14.2375</v>
      </c>
      <c r="K288" s="42">
        <v>14.153</v>
      </c>
      <c r="L288" s="17">
        <f t="shared" si="14"/>
        <v>14.2303333333333</v>
      </c>
      <c r="M288" s="42">
        <v>25.635</v>
      </c>
      <c r="N288" s="42">
        <v>25.5955</v>
      </c>
      <c r="O288" s="42">
        <v>25.6575</v>
      </c>
      <c r="P288" s="17">
        <f t="shared" si="12"/>
        <v>25.6293333333333</v>
      </c>
      <c r="Q288" s="30" t="s">
        <v>18</v>
      </c>
      <c r="R288" s="30" t="s">
        <v>18</v>
      </c>
      <c r="S288" s="30" t="s">
        <v>18</v>
      </c>
      <c r="T288" s="17" t="e">
        <f t="shared" si="13"/>
        <v>#DIV/0!</v>
      </c>
    </row>
    <row r="289" spans="1:20">
      <c r="A289" s="10">
        <v>10</v>
      </c>
      <c r="B289" s="37">
        <v>9</v>
      </c>
      <c r="C289" s="5">
        <v>2011</v>
      </c>
      <c r="D289" s="9">
        <v>40796</v>
      </c>
      <c r="E289" t="s">
        <v>16</v>
      </c>
      <c r="F289">
        <v>5</v>
      </c>
      <c r="G289" t="s">
        <v>17</v>
      </c>
      <c r="H289">
        <v>288</v>
      </c>
      <c r="I289" s="42">
        <v>13.663</v>
      </c>
      <c r="J289" s="42">
        <v>13.654</v>
      </c>
      <c r="K289" s="42">
        <v>13.5035</v>
      </c>
      <c r="L289" s="17">
        <f t="shared" si="14"/>
        <v>13.6068333333333</v>
      </c>
      <c r="M289" s="42">
        <v>25.7125</v>
      </c>
      <c r="N289" s="42">
        <v>25.6886666666667</v>
      </c>
      <c r="O289" s="42">
        <v>25.7285</v>
      </c>
      <c r="P289" s="17">
        <f t="shared" si="12"/>
        <v>25.7098888888889</v>
      </c>
      <c r="Q289" s="30" t="s">
        <v>18</v>
      </c>
      <c r="R289" s="30" t="s">
        <v>18</v>
      </c>
      <c r="S289" s="30" t="s">
        <v>18</v>
      </c>
      <c r="T289" s="17" t="e">
        <f t="shared" si="13"/>
        <v>#DIV/0!</v>
      </c>
    </row>
    <row r="290" spans="1:20">
      <c r="A290" s="10">
        <v>20</v>
      </c>
      <c r="B290" s="37">
        <v>9</v>
      </c>
      <c r="C290" s="5">
        <v>2011</v>
      </c>
      <c r="D290" s="9">
        <v>40806</v>
      </c>
      <c r="E290" t="s">
        <v>16</v>
      </c>
      <c r="F290">
        <v>5</v>
      </c>
      <c r="G290" t="s">
        <v>17</v>
      </c>
      <c r="H290">
        <v>289</v>
      </c>
      <c r="I290" s="42">
        <v>12.472</v>
      </c>
      <c r="J290" s="42">
        <v>12.516</v>
      </c>
      <c r="K290" s="42">
        <v>12.543</v>
      </c>
      <c r="L290" s="17">
        <f t="shared" si="14"/>
        <v>12.5103333333333</v>
      </c>
      <c r="M290" s="42">
        <v>25.727</v>
      </c>
      <c r="N290" s="42">
        <v>25.71</v>
      </c>
      <c r="O290" s="42">
        <v>25.727</v>
      </c>
      <c r="P290" s="17">
        <f t="shared" si="12"/>
        <v>25.7213333333333</v>
      </c>
      <c r="Q290" s="30" t="s">
        <v>18</v>
      </c>
      <c r="R290" s="30" t="s">
        <v>18</v>
      </c>
      <c r="S290" s="30" t="s">
        <v>18</v>
      </c>
      <c r="T290" s="17" t="e">
        <f t="shared" si="13"/>
        <v>#DIV/0!</v>
      </c>
    </row>
    <row r="291" spans="1:20">
      <c r="A291" s="10">
        <v>29</v>
      </c>
      <c r="B291" s="37">
        <v>9</v>
      </c>
      <c r="C291" s="5">
        <v>2011</v>
      </c>
      <c r="D291" s="9">
        <v>40815</v>
      </c>
      <c r="E291" t="s">
        <v>16</v>
      </c>
      <c r="F291">
        <v>5</v>
      </c>
      <c r="G291" t="s">
        <v>17</v>
      </c>
      <c r="H291">
        <v>290</v>
      </c>
      <c r="I291" s="42">
        <v>10.778</v>
      </c>
      <c r="J291" s="42">
        <v>10.924</v>
      </c>
      <c r="K291" s="42">
        <v>10.997</v>
      </c>
      <c r="L291" s="17">
        <f t="shared" si="14"/>
        <v>10.8996666666667</v>
      </c>
      <c r="M291" s="42">
        <v>21.374</v>
      </c>
      <c r="N291" s="42">
        <v>25.753</v>
      </c>
      <c r="O291" s="42">
        <v>26.0423333333333</v>
      </c>
      <c r="P291" s="17">
        <f t="shared" si="12"/>
        <v>24.3897777777778</v>
      </c>
      <c r="Q291" s="30" t="s">
        <v>18</v>
      </c>
      <c r="R291" s="30" t="s">
        <v>18</v>
      </c>
      <c r="S291" s="30" t="s">
        <v>18</v>
      </c>
      <c r="T291" s="17" t="e">
        <f t="shared" si="13"/>
        <v>#DIV/0!</v>
      </c>
    </row>
    <row r="292" spans="1:20">
      <c r="A292" s="10">
        <v>10</v>
      </c>
      <c r="B292" s="37">
        <v>10</v>
      </c>
      <c r="C292" s="5">
        <v>2011</v>
      </c>
      <c r="D292" s="9">
        <v>40826</v>
      </c>
      <c r="E292" t="s">
        <v>16</v>
      </c>
      <c r="F292">
        <v>5</v>
      </c>
      <c r="G292" t="s">
        <v>17</v>
      </c>
      <c r="H292">
        <v>291</v>
      </c>
      <c r="I292" s="42">
        <v>9.0945</v>
      </c>
      <c r="J292" s="42">
        <v>9.107</v>
      </c>
      <c r="K292" s="42">
        <v>9.10666666666667</v>
      </c>
      <c r="L292" s="17">
        <f t="shared" si="14"/>
        <v>9.10272222222222</v>
      </c>
      <c r="M292" s="42">
        <v>25.9535</v>
      </c>
      <c r="N292" s="42">
        <v>25.964</v>
      </c>
      <c r="O292" s="42">
        <v>25.96</v>
      </c>
      <c r="P292" s="17">
        <f t="shared" si="12"/>
        <v>25.9591666666667</v>
      </c>
      <c r="Q292" s="30" t="s">
        <v>18</v>
      </c>
      <c r="R292" s="30" t="s">
        <v>18</v>
      </c>
      <c r="S292" s="30" t="s">
        <v>18</v>
      </c>
      <c r="T292" s="17" t="e">
        <f t="shared" si="13"/>
        <v>#DIV/0!</v>
      </c>
    </row>
    <row r="293" spans="1:20">
      <c r="A293" s="10">
        <v>22</v>
      </c>
      <c r="B293" s="37">
        <v>10</v>
      </c>
      <c r="C293" s="5">
        <v>2011</v>
      </c>
      <c r="D293" s="9">
        <v>40838</v>
      </c>
      <c r="E293" t="s">
        <v>16</v>
      </c>
      <c r="F293">
        <v>5</v>
      </c>
      <c r="G293" t="s">
        <v>17</v>
      </c>
      <c r="H293">
        <v>292</v>
      </c>
      <c r="I293" s="42">
        <v>6.461</v>
      </c>
      <c r="J293" s="42">
        <v>6.45733333333333</v>
      </c>
      <c r="K293" s="42">
        <v>6.36966666666667</v>
      </c>
      <c r="L293" s="17">
        <f t="shared" si="14"/>
        <v>6.42933333333333</v>
      </c>
      <c r="M293" s="42">
        <v>26.639</v>
      </c>
      <c r="N293" s="42">
        <v>26.6286666666667</v>
      </c>
      <c r="O293" s="42">
        <v>26.8053333333333</v>
      </c>
      <c r="P293" s="17">
        <f t="shared" si="12"/>
        <v>26.691</v>
      </c>
      <c r="Q293" s="28">
        <v>0.64565024978048</v>
      </c>
      <c r="R293" s="28">
        <v>0.549594891463147</v>
      </c>
      <c r="S293" s="28">
        <v>0.438391453775307</v>
      </c>
      <c r="T293" s="17">
        <f t="shared" si="13"/>
        <v>0.544545531672978</v>
      </c>
    </row>
    <row r="294" spans="1:20">
      <c r="A294" s="10">
        <v>31</v>
      </c>
      <c r="B294" s="37">
        <v>10</v>
      </c>
      <c r="C294" s="5">
        <v>2011</v>
      </c>
      <c r="D294" s="9">
        <v>40847</v>
      </c>
      <c r="E294" t="s">
        <v>16</v>
      </c>
      <c r="F294">
        <v>5</v>
      </c>
      <c r="G294" t="s">
        <v>17</v>
      </c>
      <c r="H294">
        <v>293</v>
      </c>
      <c r="I294" s="42">
        <v>5.518</v>
      </c>
      <c r="J294" s="42">
        <v>5.532</v>
      </c>
      <c r="K294" s="42">
        <v>5.5575</v>
      </c>
      <c r="L294" s="17">
        <f t="shared" si="14"/>
        <v>5.53583333333333</v>
      </c>
      <c r="M294" s="42">
        <v>26.646</v>
      </c>
      <c r="N294" s="42">
        <v>26.6296666666667</v>
      </c>
      <c r="O294" s="42">
        <v>26.6495</v>
      </c>
      <c r="P294" s="17">
        <f t="shared" si="12"/>
        <v>26.6417222222222</v>
      </c>
      <c r="Q294" s="28">
        <v>0.64557615016344</v>
      </c>
      <c r="R294" s="28">
        <v>0.37867214964704</v>
      </c>
      <c r="S294" s="28">
        <v>0.323114907196733</v>
      </c>
      <c r="T294" s="17">
        <f t="shared" si="13"/>
        <v>0.449121069002404</v>
      </c>
    </row>
    <row r="295" spans="1:20">
      <c r="A295" s="10">
        <v>14</v>
      </c>
      <c r="B295" s="37">
        <v>11</v>
      </c>
      <c r="C295" s="5">
        <v>2011</v>
      </c>
      <c r="D295" s="9">
        <v>40861</v>
      </c>
      <c r="E295" t="s">
        <v>16</v>
      </c>
      <c r="F295">
        <v>5</v>
      </c>
      <c r="G295" t="s">
        <v>17</v>
      </c>
      <c r="H295">
        <v>294</v>
      </c>
      <c r="I295" s="42">
        <v>3.133</v>
      </c>
      <c r="J295" s="42">
        <v>3.2785</v>
      </c>
      <c r="K295" s="42">
        <v>3.2995</v>
      </c>
      <c r="L295" s="17">
        <f t="shared" si="14"/>
        <v>3.237</v>
      </c>
      <c r="M295" s="42">
        <v>27.1305</v>
      </c>
      <c r="N295" s="42">
        <v>26.9065</v>
      </c>
      <c r="O295" s="42">
        <v>26.902</v>
      </c>
      <c r="P295" s="17">
        <f t="shared" si="12"/>
        <v>26.9796666666667</v>
      </c>
      <c r="Q295" s="30" t="s">
        <v>18</v>
      </c>
      <c r="R295" s="30" t="s">
        <v>18</v>
      </c>
      <c r="S295" s="30" t="s">
        <v>18</v>
      </c>
      <c r="T295" s="17" t="e">
        <f t="shared" si="13"/>
        <v>#DIV/0!</v>
      </c>
    </row>
    <row r="296" spans="1:20">
      <c r="A296" s="10">
        <v>10</v>
      </c>
      <c r="B296" s="37">
        <v>12</v>
      </c>
      <c r="C296" s="5">
        <v>2011</v>
      </c>
      <c r="D296" s="9">
        <v>40887</v>
      </c>
      <c r="E296" t="s">
        <v>16</v>
      </c>
      <c r="F296">
        <v>5</v>
      </c>
      <c r="G296" t="s">
        <v>17</v>
      </c>
      <c r="H296">
        <v>295</v>
      </c>
      <c r="I296" s="40" t="s">
        <v>18</v>
      </c>
      <c r="J296" s="40" t="s">
        <v>18</v>
      </c>
      <c r="K296" s="40" t="s">
        <v>18</v>
      </c>
      <c r="L296" s="17" t="e">
        <f t="shared" si="14"/>
        <v>#DIV/0!</v>
      </c>
      <c r="M296" s="53">
        <v>26.854</v>
      </c>
      <c r="N296" s="53">
        <v>27.505</v>
      </c>
      <c r="O296" s="53">
        <v>27.92</v>
      </c>
      <c r="P296" s="17">
        <f t="shared" si="12"/>
        <v>27.4263333333333</v>
      </c>
      <c r="Q296" s="30" t="s">
        <v>18</v>
      </c>
      <c r="R296" s="30" t="s">
        <v>18</v>
      </c>
      <c r="S296" s="30" t="s">
        <v>18</v>
      </c>
      <c r="T296" s="17" t="e">
        <f t="shared" si="13"/>
        <v>#DIV/0!</v>
      </c>
    </row>
    <row r="297" spans="1:20">
      <c r="A297" s="10">
        <v>27</v>
      </c>
      <c r="B297" s="37">
        <v>2</v>
      </c>
      <c r="C297" s="5">
        <v>2012</v>
      </c>
      <c r="D297" s="9">
        <v>40966</v>
      </c>
      <c r="E297" t="s">
        <v>16</v>
      </c>
      <c r="F297">
        <v>5</v>
      </c>
      <c r="G297" t="s">
        <v>17</v>
      </c>
      <c r="H297">
        <v>296</v>
      </c>
      <c r="I297" s="41">
        <v>-1.2</v>
      </c>
      <c r="J297" s="40" t="s">
        <v>18</v>
      </c>
      <c r="K297" s="41">
        <v>-1.2</v>
      </c>
      <c r="L297" s="17">
        <f t="shared" si="14"/>
        <v>-1.2</v>
      </c>
      <c r="M297" s="53">
        <v>27.017</v>
      </c>
      <c r="N297" s="53" t="s">
        <v>18</v>
      </c>
      <c r="O297" s="53">
        <v>27.143</v>
      </c>
      <c r="P297" s="17">
        <f t="shared" si="12"/>
        <v>27.08</v>
      </c>
      <c r="Q297" s="30" t="s">
        <v>18</v>
      </c>
      <c r="R297" s="30" t="s">
        <v>18</v>
      </c>
      <c r="S297" s="30" t="s">
        <v>18</v>
      </c>
      <c r="T297" s="17" t="e">
        <f t="shared" si="13"/>
        <v>#DIV/0!</v>
      </c>
    </row>
    <row r="298" spans="1:20">
      <c r="A298" s="10">
        <v>19</v>
      </c>
      <c r="B298" s="37">
        <v>3</v>
      </c>
      <c r="C298" s="5">
        <v>2012</v>
      </c>
      <c r="D298" s="9">
        <v>40987</v>
      </c>
      <c r="E298" t="s">
        <v>16</v>
      </c>
      <c r="F298">
        <v>5</v>
      </c>
      <c r="G298" t="s">
        <v>17</v>
      </c>
      <c r="H298">
        <v>297</v>
      </c>
      <c r="I298" s="41">
        <v>-1.2</v>
      </c>
      <c r="J298" s="40" t="s">
        <v>18</v>
      </c>
      <c r="K298" s="41">
        <v>-1.2</v>
      </c>
      <c r="L298" s="17">
        <f t="shared" si="14"/>
        <v>-1.2</v>
      </c>
      <c r="M298" s="53">
        <v>23.422</v>
      </c>
      <c r="N298" s="54" t="s">
        <v>18</v>
      </c>
      <c r="O298" s="53" t="s">
        <v>18</v>
      </c>
      <c r="P298" s="17">
        <f t="shared" si="12"/>
        <v>23.422</v>
      </c>
      <c r="Q298" s="30" t="s">
        <v>18</v>
      </c>
      <c r="R298" s="30" t="s">
        <v>18</v>
      </c>
      <c r="S298" s="30" t="s">
        <v>18</v>
      </c>
      <c r="T298" s="17" t="e">
        <f t="shared" si="13"/>
        <v>#DIV/0!</v>
      </c>
    </row>
    <row r="299" spans="1:20">
      <c r="A299" s="10">
        <v>2</v>
      </c>
      <c r="B299" s="37">
        <v>4</v>
      </c>
      <c r="C299" s="5">
        <v>2012</v>
      </c>
      <c r="D299" s="9">
        <v>41001</v>
      </c>
      <c r="E299" t="s">
        <v>16</v>
      </c>
      <c r="F299">
        <v>5</v>
      </c>
      <c r="G299" t="s">
        <v>17</v>
      </c>
      <c r="H299">
        <v>298</v>
      </c>
      <c r="I299" s="41">
        <v>-1.3</v>
      </c>
      <c r="J299" s="55" t="s">
        <v>18</v>
      </c>
      <c r="K299" s="41">
        <v>-1.3</v>
      </c>
      <c r="L299" s="17">
        <f t="shared" si="14"/>
        <v>-1.3</v>
      </c>
      <c r="M299" s="53">
        <v>24.054</v>
      </c>
      <c r="N299" s="40" t="s">
        <v>18</v>
      </c>
      <c r="O299" s="53">
        <v>26.565</v>
      </c>
      <c r="P299" s="17">
        <f t="shared" si="12"/>
        <v>25.3095</v>
      </c>
      <c r="Q299" s="30" t="s">
        <v>18</v>
      </c>
      <c r="R299" s="30" t="s">
        <v>18</v>
      </c>
      <c r="S299" s="30" t="s">
        <v>18</v>
      </c>
      <c r="T299" s="17" t="e">
        <f t="shared" si="13"/>
        <v>#DIV/0!</v>
      </c>
    </row>
    <row r="300" spans="1:20">
      <c r="A300" s="10">
        <v>14</v>
      </c>
      <c r="B300" s="37">
        <v>4</v>
      </c>
      <c r="C300" s="5">
        <v>2012</v>
      </c>
      <c r="D300" s="9">
        <v>41013</v>
      </c>
      <c r="E300" t="s">
        <v>16</v>
      </c>
      <c r="F300">
        <v>5</v>
      </c>
      <c r="G300" t="s">
        <v>17</v>
      </c>
      <c r="H300">
        <v>299</v>
      </c>
      <c r="I300" s="42">
        <v>-1.215</v>
      </c>
      <c r="J300" s="42">
        <v>-1.237</v>
      </c>
      <c r="K300" s="42">
        <v>-1.21</v>
      </c>
      <c r="L300" s="17">
        <f t="shared" si="14"/>
        <v>-1.22066666666667</v>
      </c>
      <c r="M300" s="42">
        <v>26.509</v>
      </c>
      <c r="N300" s="42">
        <v>27.1425</v>
      </c>
      <c r="O300" s="42">
        <v>27.414</v>
      </c>
      <c r="P300" s="17">
        <f t="shared" si="12"/>
        <v>27.0218333333333</v>
      </c>
      <c r="Q300" s="30" t="s">
        <v>18</v>
      </c>
      <c r="R300" s="30" t="s">
        <v>18</v>
      </c>
      <c r="S300" s="30" t="s">
        <v>18</v>
      </c>
      <c r="T300" s="17" t="e">
        <f t="shared" si="13"/>
        <v>#DIV/0!</v>
      </c>
    </row>
    <row r="301" spans="1:20">
      <c r="A301" s="10">
        <v>23</v>
      </c>
      <c r="B301" s="37">
        <v>5</v>
      </c>
      <c r="C301" s="5">
        <v>2012</v>
      </c>
      <c r="D301" s="9">
        <v>41052</v>
      </c>
      <c r="E301" t="s">
        <v>16</v>
      </c>
      <c r="F301">
        <v>5</v>
      </c>
      <c r="G301" t="s">
        <v>17</v>
      </c>
      <c r="H301">
        <v>300</v>
      </c>
      <c r="I301" s="42">
        <v>4.539</v>
      </c>
      <c r="J301" s="42">
        <v>4.13933333333333</v>
      </c>
      <c r="K301" s="42">
        <v>3.83366666666667</v>
      </c>
      <c r="L301" s="17">
        <f t="shared" si="14"/>
        <v>4.17066666666667</v>
      </c>
      <c r="M301" s="42">
        <v>25.811</v>
      </c>
      <c r="N301" s="42">
        <v>25.8823333333333</v>
      </c>
      <c r="O301" s="42">
        <v>26.487</v>
      </c>
      <c r="P301" s="17">
        <f t="shared" si="12"/>
        <v>26.0601111111111</v>
      </c>
      <c r="Q301" s="30" t="s">
        <v>18</v>
      </c>
      <c r="R301" s="30" t="s">
        <v>18</v>
      </c>
      <c r="S301" s="30" t="s">
        <v>18</v>
      </c>
      <c r="T301" s="17" t="e">
        <f t="shared" si="13"/>
        <v>#DIV/0!</v>
      </c>
    </row>
    <row r="302" spans="1:20">
      <c r="A302" s="10">
        <v>31</v>
      </c>
      <c r="B302" s="37">
        <v>5</v>
      </c>
      <c r="C302" s="5">
        <v>2012</v>
      </c>
      <c r="D302" s="9">
        <v>41060</v>
      </c>
      <c r="E302" t="s">
        <v>16</v>
      </c>
      <c r="F302">
        <v>5</v>
      </c>
      <c r="G302" t="s">
        <v>17</v>
      </c>
      <c r="H302">
        <v>301</v>
      </c>
      <c r="I302" s="42">
        <v>7.605</v>
      </c>
      <c r="J302" s="42">
        <v>7.22566666666667</v>
      </c>
      <c r="K302" s="42">
        <v>4.1145</v>
      </c>
      <c r="L302" s="17">
        <f t="shared" si="14"/>
        <v>6.31505555555556</v>
      </c>
      <c r="M302" s="42">
        <v>24.555</v>
      </c>
      <c r="N302" s="42">
        <v>25.488</v>
      </c>
      <c r="O302" s="42">
        <v>26.329</v>
      </c>
      <c r="P302" s="17">
        <f t="shared" si="12"/>
        <v>25.4573333333333</v>
      </c>
      <c r="Q302" s="30" t="s">
        <v>18</v>
      </c>
      <c r="R302" s="30" t="s">
        <v>18</v>
      </c>
      <c r="S302" s="30" t="s">
        <v>18</v>
      </c>
      <c r="T302" s="17" t="e">
        <f t="shared" si="13"/>
        <v>#DIV/0!</v>
      </c>
    </row>
    <row r="303" spans="1:20">
      <c r="A303" s="10">
        <v>10</v>
      </c>
      <c r="B303" s="37">
        <v>6</v>
      </c>
      <c r="C303" s="5">
        <v>2012</v>
      </c>
      <c r="D303" s="9">
        <v>41070</v>
      </c>
      <c r="E303" t="s">
        <v>16</v>
      </c>
      <c r="F303">
        <v>5</v>
      </c>
      <c r="G303" t="s">
        <v>17</v>
      </c>
      <c r="H303">
        <v>302</v>
      </c>
      <c r="I303" s="46">
        <v>10.649</v>
      </c>
      <c r="J303" s="46">
        <v>7.04166666666667</v>
      </c>
      <c r="K303" s="46">
        <v>5.8255</v>
      </c>
      <c r="L303" s="17">
        <f t="shared" si="14"/>
        <v>7.83872222222222</v>
      </c>
      <c r="M303" s="46">
        <v>22.1655</v>
      </c>
      <c r="N303" s="46">
        <v>25.8516666666667</v>
      </c>
      <c r="O303" s="46">
        <v>26.344</v>
      </c>
      <c r="P303" s="17">
        <f t="shared" si="12"/>
        <v>24.7870555555556</v>
      </c>
      <c r="Q303" s="28">
        <v>0.73075675816868</v>
      </c>
      <c r="R303" s="28">
        <v>1.39345473477</v>
      </c>
      <c r="S303" s="28">
        <v>0.917007657358107</v>
      </c>
      <c r="T303" s="17">
        <f t="shared" si="13"/>
        <v>1.0137397167656</v>
      </c>
    </row>
    <row r="304" spans="1:20">
      <c r="A304" s="10">
        <v>20</v>
      </c>
      <c r="B304" s="37">
        <v>6</v>
      </c>
      <c r="C304" s="5">
        <v>2012</v>
      </c>
      <c r="D304" s="9">
        <v>41080</v>
      </c>
      <c r="E304" t="s">
        <v>16</v>
      </c>
      <c r="F304">
        <v>5</v>
      </c>
      <c r="G304" t="s">
        <v>17</v>
      </c>
      <c r="H304">
        <v>303</v>
      </c>
      <c r="I304" s="46">
        <v>13.919</v>
      </c>
      <c r="J304" s="46">
        <v>12.8325</v>
      </c>
      <c r="K304" s="46">
        <v>10.8133333333333</v>
      </c>
      <c r="L304" s="17">
        <f t="shared" si="14"/>
        <v>12.5216111111111</v>
      </c>
      <c r="M304" s="46">
        <v>23.1093333333333</v>
      </c>
      <c r="N304" s="46">
        <v>24.789</v>
      </c>
      <c r="O304" s="46">
        <v>25.4083333333333</v>
      </c>
      <c r="P304" s="17">
        <f t="shared" si="12"/>
        <v>24.4355555555555</v>
      </c>
      <c r="Q304" s="28">
        <v>0.7210154973052</v>
      </c>
      <c r="R304" s="28">
        <v>1.1557385873514</v>
      </c>
      <c r="S304" s="28">
        <v>0.629359561732267</v>
      </c>
      <c r="T304" s="17">
        <f t="shared" si="13"/>
        <v>0.835371215462956</v>
      </c>
    </row>
    <row r="305" spans="1:20">
      <c r="A305" s="10">
        <v>30</v>
      </c>
      <c r="B305" s="37">
        <v>6</v>
      </c>
      <c r="C305" s="5">
        <v>2012</v>
      </c>
      <c r="D305" s="9">
        <v>41090</v>
      </c>
      <c r="E305" t="s">
        <v>16</v>
      </c>
      <c r="F305">
        <v>5</v>
      </c>
      <c r="G305" t="s">
        <v>17</v>
      </c>
      <c r="H305">
        <v>304</v>
      </c>
      <c r="I305" s="46">
        <v>11.812</v>
      </c>
      <c r="J305" s="46">
        <v>10.9896666666667</v>
      </c>
      <c r="K305" s="46">
        <v>8.77233333333333</v>
      </c>
      <c r="L305" s="17">
        <f t="shared" si="14"/>
        <v>10.5246666666667</v>
      </c>
      <c r="M305" s="46">
        <v>20.8045</v>
      </c>
      <c r="N305" s="46">
        <v>25.0383333333333</v>
      </c>
      <c r="O305" s="46">
        <v>25.885</v>
      </c>
      <c r="P305" s="17">
        <f t="shared" si="12"/>
        <v>23.9092777777778</v>
      </c>
      <c r="Q305" s="28">
        <v>0.9219450057632</v>
      </c>
      <c r="R305" s="28">
        <v>2.10578474216619</v>
      </c>
      <c r="S305" s="28">
        <v>0.749677973606453</v>
      </c>
      <c r="T305" s="17">
        <f t="shared" si="13"/>
        <v>1.25913590717861</v>
      </c>
    </row>
    <row r="306" spans="1:20">
      <c r="A306" s="10">
        <v>10</v>
      </c>
      <c r="B306" s="37">
        <v>7</v>
      </c>
      <c r="C306" s="5">
        <v>2012</v>
      </c>
      <c r="D306" s="9">
        <v>41100</v>
      </c>
      <c r="E306" t="s">
        <v>16</v>
      </c>
      <c r="F306">
        <v>5</v>
      </c>
      <c r="G306" t="s">
        <v>17</v>
      </c>
      <c r="H306">
        <v>305</v>
      </c>
      <c r="I306" s="46">
        <v>12.8835</v>
      </c>
      <c r="J306" s="46">
        <v>12.6696666666667</v>
      </c>
      <c r="K306" s="46">
        <v>12.3376666666667</v>
      </c>
      <c r="L306" s="17">
        <f t="shared" si="14"/>
        <v>12.6302777777778</v>
      </c>
      <c r="M306" s="46">
        <v>25.3265</v>
      </c>
      <c r="N306" s="46">
        <v>25.335</v>
      </c>
      <c r="O306" s="46">
        <v>25.3683333333333</v>
      </c>
      <c r="P306" s="17">
        <f t="shared" si="12"/>
        <v>25.3432777777778</v>
      </c>
      <c r="Q306" s="28">
        <v>2.10191780174517</v>
      </c>
      <c r="R306" s="28">
        <v>2.98276233881796</v>
      </c>
      <c r="S306" s="28">
        <v>0.616633035618667</v>
      </c>
      <c r="T306" s="17">
        <f t="shared" si="13"/>
        <v>1.90043772539393</v>
      </c>
    </row>
    <row r="307" spans="1:20">
      <c r="A307" s="10">
        <v>18</v>
      </c>
      <c r="B307" s="37">
        <v>7</v>
      </c>
      <c r="C307" s="5">
        <v>2012</v>
      </c>
      <c r="D307" s="9">
        <v>41108</v>
      </c>
      <c r="E307" t="s">
        <v>16</v>
      </c>
      <c r="F307">
        <v>5</v>
      </c>
      <c r="G307" t="s">
        <v>17</v>
      </c>
      <c r="H307">
        <v>306</v>
      </c>
      <c r="I307" s="46">
        <v>15.536</v>
      </c>
      <c r="J307" s="46">
        <v>14.673</v>
      </c>
      <c r="K307" s="46">
        <v>12.667</v>
      </c>
      <c r="L307" s="17">
        <f t="shared" si="14"/>
        <v>14.292</v>
      </c>
      <c r="M307" s="46">
        <v>24.8475</v>
      </c>
      <c r="N307" s="46">
        <v>25.147</v>
      </c>
      <c r="O307" s="46">
        <v>25.5615</v>
      </c>
      <c r="P307" s="17">
        <f t="shared" si="12"/>
        <v>25.1853333333333</v>
      </c>
      <c r="Q307" s="28">
        <v>1.0185822490112</v>
      </c>
      <c r="R307" s="28">
        <v>1.17913006713848</v>
      </c>
      <c r="S307" s="28">
        <v>1.56572478240152</v>
      </c>
      <c r="T307" s="17">
        <f t="shared" si="13"/>
        <v>1.2544790328504</v>
      </c>
    </row>
    <row r="308" spans="1:20">
      <c r="A308" s="10">
        <v>30</v>
      </c>
      <c r="B308" s="37">
        <v>7</v>
      </c>
      <c r="C308" s="5">
        <v>2012</v>
      </c>
      <c r="D308" s="9">
        <v>41120</v>
      </c>
      <c r="E308" t="s">
        <v>16</v>
      </c>
      <c r="F308">
        <v>5</v>
      </c>
      <c r="G308" t="s">
        <v>17</v>
      </c>
      <c r="H308">
        <v>307</v>
      </c>
      <c r="I308" s="42">
        <v>16.269</v>
      </c>
      <c r="J308" s="42">
        <v>12.837</v>
      </c>
      <c r="K308" s="42">
        <v>9.978</v>
      </c>
      <c r="L308" s="17">
        <f t="shared" si="14"/>
        <v>13.028</v>
      </c>
      <c r="M308" s="42">
        <v>24.3675</v>
      </c>
      <c r="N308" s="42">
        <v>25.318</v>
      </c>
      <c r="O308" s="42">
        <v>25.64</v>
      </c>
      <c r="P308" s="17">
        <f t="shared" si="12"/>
        <v>25.1085</v>
      </c>
      <c r="Q308" s="28">
        <v>1.03946585458472</v>
      </c>
      <c r="R308" s="28">
        <v>1.3666226610904</v>
      </c>
      <c r="S308" s="28">
        <v>0.89679777768448</v>
      </c>
      <c r="T308" s="17">
        <f t="shared" si="13"/>
        <v>1.10096209778653</v>
      </c>
    </row>
    <row r="309" spans="1:20">
      <c r="A309" s="10">
        <v>9</v>
      </c>
      <c r="B309" s="37">
        <v>8</v>
      </c>
      <c r="C309" s="5">
        <v>2012</v>
      </c>
      <c r="D309" s="9">
        <v>41130</v>
      </c>
      <c r="E309" t="s">
        <v>16</v>
      </c>
      <c r="F309">
        <v>5</v>
      </c>
      <c r="G309" t="s">
        <v>17</v>
      </c>
      <c r="H309">
        <v>308</v>
      </c>
      <c r="I309" s="42">
        <v>12.902</v>
      </c>
      <c r="J309" s="42">
        <v>12.9435</v>
      </c>
      <c r="K309" s="42">
        <v>12.95</v>
      </c>
      <c r="L309" s="17">
        <f t="shared" si="14"/>
        <v>12.9318333333333</v>
      </c>
      <c r="M309" s="42">
        <v>19.6815</v>
      </c>
      <c r="N309" s="42">
        <v>25.368</v>
      </c>
      <c r="O309" s="42">
        <v>25.374</v>
      </c>
      <c r="P309" s="17">
        <f t="shared" si="12"/>
        <v>23.4745</v>
      </c>
      <c r="Q309" s="28" t="s">
        <v>18</v>
      </c>
      <c r="R309" s="28">
        <v>1.08471823751388</v>
      </c>
      <c r="S309" s="28">
        <v>1.12968765108</v>
      </c>
      <c r="T309" s="17">
        <f t="shared" si="13"/>
        <v>1.10720294429694</v>
      </c>
    </row>
    <row r="310" spans="1:20">
      <c r="A310" s="10">
        <v>20</v>
      </c>
      <c r="B310" s="37">
        <v>8</v>
      </c>
      <c r="C310" s="5">
        <v>2012</v>
      </c>
      <c r="D310" s="9">
        <v>41141</v>
      </c>
      <c r="E310" t="s">
        <v>16</v>
      </c>
      <c r="F310">
        <v>5</v>
      </c>
      <c r="G310" t="s">
        <v>17</v>
      </c>
      <c r="H310">
        <v>309</v>
      </c>
      <c r="I310" s="42">
        <v>13.6535</v>
      </c>
      <c r="J310" s="42">
        <v>13.4785</v>
      </c>
      <c r="K310" s="42">
        <v>13.3996666666667</v>
      </c>
      <c r="L310" s="17">
        <f t="shared" si="14"/>
        <v>13.5105555555556</v>
      </c>
      <c r="M310" s="42">
        <v>22.872</v>
      </c>
      <c r="N310" s="42">
        <v>25.2255</v>
      </c>
      <c r="O310" s="42">
        <v>25.2023333333333</v>
      </c>
      <c r="P310" s="17">
        <f t="shared" si="12"/>
        <v>24.4332777777778</v>
      </c>
      <c r="Q310" s="28">
        <v>1.08945126315712</v>
      </c>
      <c r="R310" s="28">
        <v>1.4255609724768</v>
      </c>
      <c r="S310" s="28">
        <v>1.32308007609394</v>
      </c>
      <c r="T310" s="17">
        <f t="shared" si="13"/>
        <v>1.27936410390929</v>
      </c>
    </row>
    <row r="311" spans="1:20">
      <c r="A311" s="10">
        <v>30</v>
      </c>
      <c r="B311" s="37">
        <v>8</v>
      </c>
      <c r="C311" s="5">
        <v>2012</v>
      </c>
      <c r="D311" s="9">
        <v>41151</v>
      </c>
      <c r="E311" t="s">
        <v>16</v>
      </c>
      <c r="F311">
        <v>5</v>
      </c>
      <c r="G311" t="s">
        <v>17</v>
      </c>
      <c r="H311">
        <v>310</v>
      </c>
      <c r="I311" s="42">
        <v>12.591</v>
      </c>
      <c r="J311" s="42">
        <v>12.5755</v>
      </c>
      <c r="K311" s="42">
        <v>11.3636666666667</v>
      </c>
      <c r="L311" s="17">
        <f t="shared" si="14"/>
        <v>12.1767222222222</v>
      </c>
      <c r="M311" s="42">
        <v>24.89175</v>
      </c>
      <c r="N311" s="42">
        <v>24.8955</v>
      </c>
      <c r="O311" s="42">
        <v>25.0553333333333</v>
      </c>
      <c r="P311" s="17">
        <f t="shared" si="12"/>
        <v>24.9475277777778</v>
      </c>
      <c r="Q311" s="28">
        <v>1.08312624979197</v>
      </c>
      <c r="R311" s="28">
        <v>1.06364383253568</v>
      </c>
      <c r="S311" s="28">
        <v>0.743625041652133</v>
      </c>
      <c r="T311" s="17">
        <f t="shared" si="13"/>
        <v>0.963465041326594</v>
      </c>
    </row>
    <row r="312" spans="1:20">
      <c r="A312" s="10">
        <v>10</v>
      </c>
      <c r="B312" s="37">
        <v>9</v>
      </c>
      <c r="C312" s="5">
        <v>2012</v>
      </c>
      <c r="D312" s="9">
        <v>41162</v>
      </c>
      <c r="E312" t="s">
        <v>16</v>
      </c>
      <c r="F312">
        <v>5</v>
      </c>
      <c r="G312" t="s">
        <v>17</v>
      </c>
      <c r="H312">
        <v>311</v>
      </c>
      <c r="I312" s="42">
        <v>10.6515</v>
      </c>
      <c r="J312" s="42">
        <v>10.664</v>
      </c>
      <c r="K312" s="42">
        <v>11.064</v>
      </c>
      <c r="L312" s="17">
        <f t="shared" si="14"/>
        <v>10.7931666666667</v>
      </c>
      <c r="M312" s="42">
        <v>22.358</v>
      </c>
      <c r="N312" s="42">
        <v>24.8205</v>
      </c>
      <c r="O312" s="42">
        <v>25.1775</v>
      </c>
      <c r="P312" s="17">
        <f t="shared" si="12"/>
        <v>24.1186666666667</v>
      </c>
      <c r="Q312" s="28">
        <v>1.15767172286868</v>
      </c>
      <c r="R312" s="28">
        <v>1.17782175020331</v>
      </c>
      <c r="S312" s="28">
        <v>1.22761603606357</v>
      </c>
      <c r="T312" s="17">
        <f t="shared" si="13"/>
        <v>1.18770316971185</v>
      </c>
    </row>
    <row r="313" spans="1:20">
      <c r="A313" s="10">
        <v>19</v>
      </c>
      <c r="B313" s="37">
        <v>9</v>
      </c>
      <c r="C313" s="5">
        <v>2012</v>
      </c>
      <c r="D313" s="9">
        <v>41171</v>
      </c>
      <c r="E313" t="s">
        <v>16</v>
      </c>
      <c r="F313">
        <v>5</v>
      </c>
      <c r="G313" t="s">
        <v>17</v>
      </c>
      <c r="H313">
        <v>312</v>
      </c>
      <c r="I313" s="42">
        <v>10.219</v>
      </c>
      <c r="J313" s="42">
        <v>9.84433333333333</v>
      </c>
      <c r="K313" s="42">
        <v>9.64766666666667</v>
      </c>
      <c r="L313" s="17">
        <f t="shared" si="14"/>
        <v>9.90366666666667</v>
      </c>
      <c r="M313" s="42">
        <v>25.3955</v>
      </c>
      <c r="N313" s="42">
        <v>25.5746666666667</v>
      </c>
      <c r="O313" s="42">
        <v>25.7506666666667</v>
      </c>
      <c r="P313" s="17">
        <f t="shared" si="12"/>
        <v>25.5736111111111</v>
      </c>
      <c r="Q313" s="28">
        <v>1.79336916285048</v>
      </c>
      <c r="R313" s="28">
        <v>1.83351913919291</v>
      </c>
      <c r="S313" s="28">
        <v>1.23460351906848</v>
      </c>
      <c r="T313" s="17">
        <f t="shared" si="13"/>
        <v>1.62049727370396</v>
      </c>
    </row>
    <row r="314" spans="1:20">
      <c r="A314" s="10">
        <v>1</v>
      </c>
      <c r="B314" s="37">
        <v>10</v>
      </c>
      <c r="C314" s="5">
        <v>2012</v>
      </c>
      <c r="D314" s="9">
        <v>41183</v>
      </c>
      <c r="E314" t="s">
        <v>16</v>
      </c>
      <c r="F314">
        <v>5</v>
      </c>
      <c r="G314" t="s">
        <v>17</v>
      </c>
      <c r="H314">
        <v>313</v>
      </c>
      <c r="I314" s="42">
        <v>8.84966666666667</v>
      </c>
      <c r="J314" s="42">
        <v>8.8965</v>
      </c>
      <c r="K314" s="42">
        <v>8.95033333333333</v>
      </c>
      <c r="L314" s="17">
        <f t="shared" si="14"/>
        <v>8.89883333333333</v>
      </c>
      <c r="M314" s="42">
        <v>25.1643333333333</v>
      </c>
      <c r="N314" s="42">
        <v>25.7505</v>
      </c>
      <c r="O314" s="42">
        <v>25.8216666666667</v>
      </c>
      <c r="P314" s="17">
        <f t="shared" si="12"/>
        <v>25.5788333333333</v>
      </c>
      <c r="Q314" s="30" t="s">
        <v>18</v>
      </c>
      <c r="R314" s="30" t="s">
        <v>18</v>
      </c>
      <c r="S314" s="30" t="s">
        <v>18</v>
      </c>
      <c r="T314" s="17" t="e">
        <f t="shared" si="13"/>
        <v>#DIV/0!</v>
      </c>
    </row>
    <row r="315" spans="1:20">
      <c r="A315" s="10">
        <v>10</v>
      </c>
      <c r="B315" s="37">
        <v>10</v>
      </c>
      <c r="C315" s="5">
        <v>2012</v>
      </c>
      <c r="D315" s="9">
        <v>41192</v>
      </c>
      <c r="E315" t="s">
        <v>16</v>
      </c>
      <c r="F315">
        <v>5</v>
      </c>
      <c r="G315" t="s">
        <v>17</v>
      </c>
      <c r="H315">
        <v>314</v>
      </c>
      <c r="I315" s="42">
        <v>8.349</v>
      </c>
      <c r="J315" s="42">
        <v>8.775</v>
      </c>
      <c r="K315" s="42">
        <v>8.8365</v>
      </c>
      <c r="L315" s="17">
        <f t="shared" si="14"/>
        <v>8.6535</v>
      </c>
      <c r="M315" s="42">
        <v>24.8985</v>
      </c>
      <c r="N315" s="42">
        <v>25.736</v>
      </c>
      <c r="O315" s="42">
        <v>25.7925</v>
      </c>
      <c r="P315" s="17">
        <f t="shared" si="12"/>
        <v>25.4756666666667</v>
      </c>
      <c r="Q315" s="28" t="s">
        <v>18</v>
      </c>
      <c r="R315" s="28">
        <v>0.599038097118667</v>
      </c>
      <c r="S315" s="28">
        <v>0.334577154343227</v>
      </c>
      <c r="T315" s="17">
        <f t="shared" si="13"/>
        <v>0.466807625730947</v>
      </c>
    </row>
    <row r="316" spans="1:20">
      <c r="A316" s="10">
        <v>22</v>
      </c>
      <c r="B316" s="37">
        <v>10</v>
      </c>
      <c r="C316" s="5">
        <v>2012</v>
      </c>
      <c r="D316" s="9">
        <v>41204</v>
      </c>
      <c r="E316" t="s">
        <v>16</v>
      </c>
      <c r="F316">
        <v>5</v>
      </c>
      <c r="G316" t="s">
        <v>17</v>
      </c>
      <c r="H316">
        <v>315</v>
      </c>
      <c r="I316" s="42">
        <v>6.51</v>
      </c>
      <c r="J316" s="42">
        <v>6.52333333333333</v>
      </c>
      <c r="K316" s="42">
        <v>6.528</v>
      </c>
      <c r="L316" s="17">
        <f t="shared" si="14"/>
        <v>6.52044444444444</v>
      </c>
      <c r="M316" s="42">
        <v>25.035</v>
      </c>
      <c r="N316" s="42">
        <v>25.081</v>
      </c>
      <c r="O316" s="42">
        <v>25.1043333333333</v>
      </c>
      <c r="P316" s="17">
        <f t="shared" si="12"/>
        <v>25.0734444444444</v>
      </c>
      <c r="Q316" s="28">
        <v>0.509456560576</v>
      </c>
      <c r="R316" s="28">
        <v>0.3915506743528</v>
      </c>
      <c r="S316" s="28">
        <v>0.39851298925056</v>
      </c>
      <c r="T316" s="17">
        <f t="shared" si="13"/>
        <v>0.433173408059787</v>
      </c>
    </row>
    <row r="317" spans="1:20">
      <c r="A317" s="10">
        <v>30</v>
      </c>
      <c r="B317" s="37">
        <v>10</v>
      </c>
      <c r="C317" s="5">
        <v>2012</v>
      </c>
      <c r="D317" s="9">
        <v>41212</v>
      </c>
      <c r="E317" t="s">
        <v>16</v>
      </c>
      <c r="F317">
        <v>5</v>
      </c>
      <c r="G317" t="s">
        <v>17</v>
      </c>
      <c r="H317">
        <v>316</v>
      </c>
      <c r="I317" s="42">
        <v>4.0735</v>
      </c>
      <c r="J317" s="42">
        <v>4.24866666666667</v>
      </c>
      <c r="K317" s="42">
        <v>4.4885</v>
      </c>
      <c r="L317" s="17">
        <f t="shared" si="14"/>
        <v>4.27022222222222</v>
      </c>
      <c r="M317" s="42">
        <v>24.9125</v>
      </c>
      <c r="N317" s="42">
        <v>25.0723333333333</v>
      </c>
      <c r="O317" s="42">
        <v>25.089</v>
      </c>
      <c r="P317" s="17">
        <f t="shared" si="12"/>
        <v>25.0246111111111</v>
      </c>
      <c r="Q317" s="28">
        <v>0.46274692703528</v>
      </c>
      <c r="R317" s="28">
        <v>0.343767946023787</v>
      </c>
      <c r="S317" s="28">
        <v>0.28322025888812</v>
      </c>
      <c r="T317" s="17">
        <f t="shared" si="13"/>
        <v>0.363245043982396</v>
      </c>
    </row>
    <row r="318" spans="1:20">
      <c r="A318" s="10">
        <v>12</v>
      </c>
      <c r="B318" s="37">
        <v>11</v>
      </c>
      <c r="C318" s="5">
        <v>2012</v>
      </c>
      <c r="D318" s="9">
        <v>41225</v>
      </c>
      <c r="E318" t="s">
        <v>16</v>
      </c>
      <c r="F318">
        <v>5</v>
      </c>
      <c r="G318" t="s">
        <v>17</v>
      </c>
      <c r="H318">
        <v>317</v>
      </c>
      <c r="I318" s="42">
        <v>3.042</v>
      </c>
      <c r="J318" s="42">
        <v>3.2895</v>
      </c>
      <c r="K318" s="42">
        <v>3.6485</v>
      </c>
      <c r="L318" s="17">
        <f t="shared" si="14"/>
        <v>3.32666666666667</v>
      </c>
      <c r="M318" s="42">
        <v>25.414</v>
      </c>
      <c r="N318" s="42">
        <v>26.353</v>
      </c>
      <c r="O318" s="42">
        <v>26.6345</v>
      </c>
      <c r="P318" s="17">
        <f t="shared" si="12"/>
        <v>26.1338333333333</v>
      </c>
      <c r="Q318" s="30" t="s">
        <v>18</v>
      </c>
      <c r="R318" s="30" t="s">
        <v>18</v>
      </c>
      <c r="S318" s="30" t="s">
        <v>18</v>
      </c>
      <c r="T318" s="17" t="e">
        <f t="shared" si="13"/>
        <v>#DIV/0!</v>
      </c>
    </row>
    <row r="319" spans="1:20">
      <c r="A319" s="10">
        <v>12</v>
      </c>
      <c r="B319" s="37">
        <v>2</v>
      </c>
      <c r="C319" s="5">
        <v>2013</v>
      </c>
      <c r="D319" s="9">
        <v>41317</v>
      </c>
      <c r="E319" t="s">
        <v>16</v>
      </c>
      <c r="F319">
        <v>5</v>
      </c>
      <c r="G319" t="s">
        <v>17</v>
      </c>
      <c r="H319">
        <v>318</v>
      </c>
      <c r="I319" s="42">
        <v>-0.858</v>
      </c>
      <c r="J319" s="42">
        <v>-0.544</v>
      </c>
      <c r="K319" s="42">
        <v>-0.834</v>
      </c>
      <c r="L319" s="17">
        <f t="shared" si="14"/>
        <v>-0.745333333333333</v>
      </c>
      <c r="M319" s="42">
        <v>11.225</v>
      </c>
      <c r="N319" s="42">
        <v>26.8625</v>
      </c>
      <c r="O319" s="42">
        <v>27.1505</v>
      </c>
      <c r="P319" s="17">
        <f t="shared" si="12"/>
        <v>21.746</v>
      </c>
      <c r="Q319" s="30" t="s">
        <v>18</v>
      </c>
      <c r="R319" s="30" t="s">
        <v>18</v>
      </c>
      <c r="S319" s="30" t="s">
        <v>18</v>
      </c>
      <c r="T319" s="17" t="e">
        <f t="shared" si="13"/>
        <v>#DIV/0!</v>
      </c>
    </row>
    <row r="320" spans="1:20">
      <c r="A320" s="10">
        <v>9</v>
      </c>
      <c r="B320" s="37">
        <v>3</v>
      </c>
      <c r="C320" s="5">
        <v>2013</v>
      </c>
      <c r="D320" s="9">
        <v>41342</v>
      </c>
      <c r="E320" t="s">
        <v>16</v>
      </c>
      <c r="F320">
        <v>5</v>
      </c>
      <c r="G320" t="s">
        <v>17</v>
      </c>
      <c r="H320">
        <v>319</v>
      </c>
      <c r="I320" s="42">
        <v>-0.659</v>
      </c>
      <c r="J320" s="42">
        <v>-1.0315</v>
      </c>
      <c r="K320" s="42">
        <v>-1.1855</v>
      </c>
      <c r="L320" s="17">
        <f t="shared" si="14"/>
        <v>-0.958666666666667</v>
      </c>
      <c r="M320" s="42">
        <v>10.552</v>
      </c>
      <c r="N320" s="42">
        <v>24.3895</v>
      </c>
      <c r="O320" s="42">
        <v>24.2375</v>
      </c>
      <c r="P320" s="17">
        <f t="shared" si="12"/>
        <v>19.7263333333333</v>
      </c>
      <c r="Q320" s="30" t="s">
        <v>18</v>
      </c>
      <c r="R320" s="30" t="s">
        <v>18</v>
      </c>
      <c r="S320" s="30" t="s">
        <v>18</v>
      </c>
      <c r="T320" s="17" t="e">
        <f t="shared" si="13"/>
        <v>#DIV/0!</v>
      </c>
    </row>
    <row r="321" spans="1:20">
      <c r="A321" s="10">
        <v>12</v>
      </c>
      <c r="B321" s="37">
        <v>4</v>
      </c>
      <c r="C321" s="5">
        <v>2013</v>
      </c>
      <c r="D321" s="51">
        <v>41376</v>
      </c>
      <c r="E321" t="s">
        <v>16</v>
      </c>
      <c r="F321">
        <v>5</v>
      </c>
      <c r="G321" t="s">
        <v>17</v>
      </c>
      <c r="H321">
        <v>320</v>
      </c>
      <c r="I321" s="42">
        <v>-0.628666666666667</v>
      </c>
      <c r="J321" s="42">
        <v>-0.5525</v>
      </c>
      <c r="K321" s="42">
        <v>-0.7485</v>
      </c>
      <c r="L321" s="17">
        <f t="shared" si="14"/>
        <v>-0.643222222222222</v>
      </c>
      <c r="M321" s="42">
        <v>10.359</v>
      </c>
      <c r="N321" s="42">
        <v>27.216</v>
      </c>
      <c r="O321" s="42">
        <v>27.4795</v>
      </c>
      <c r="P321" s="17">
        <f t="shared" si="12"/>
        <v>21.6848333333333</v>
      </c>
      <c r="Q321" s="28">
        <v>0.501948472150656</v>
      </c>
      <c r="R321" s="28">
        <v>0.0464888256292</v>
      </c>
      <c r="S321" s="28">
        <v>0.0462753076089201</v>
      </c>
      <c r="T321" s="17">
        <f t="shared" si="13"/>
        <v>0.198237535129592</v>
      </c>
    </row>
    <row r="322" spans="1:20">
      <c r="A322" s="10">
        <v>20</v>
      </c>
      <c r="B322" s="37">
        <v>5</v>
      </c>
      <c r="C322" s="5">
        <v>2013</v>
      </c>
      <c r="D322" s="51">
        <v>41414</v>
      </c>
      <c r="E322" t="s">
        <v>16</v>
      </c>
      <c r="F322">
        <v>5</v>
      </c>
      <c r="G322" t="s">
        <v>17</v>
      </c>
      <c r="H322">
        <v>321</v>
      </c>
      <c r="I322" s="42">
        <v>6.456</v>
      </c>
      <c r="J322" s="42">
        <v>5.959</v>
      </c>
      <c r="K322" s="42">
        <v>2.978</v>
      </c>
      <c r="L322" s="17">
        <f t="shared" si="14"/>
        <v>5.131</v>
      </c>
      <c r="M322" s="42">
        <v>24.261</v>
      </c>
      <c r="N322" s="42">
        <v>24.498</v>
      </c>
      <c r="O322" s="42">
        <v>26.1693333333333</v>
      </c>
      <c r="P322" s="17">
        <f t="shared" ref="P322:P385" si="15">AVERAGE(M322:O322)</f>
        <v>24.9761111111111</v>
      </c>
      <c r="Q322" s="28" t="s">
        <v>18</v>
      </c>
      <c r="R322" s="28">
        <v>1.08749463542427</v>
      </c>
      <c r="S322" s="28">
        <v>0.399753693781974</v>
      </c>
      <c r="T322" s="17">
        <f t="shared" ref="T322:T385" si="16">AVERAGE(Q322:S322)</f>
        <v>0.743624164603122</v>
      </c>
    </row>
    <row r="323" spans="1:20">
      <c r="A323" s="10">
        <v>30</v>
      </c>
      <c r="B323" s="37">
        <v>5</v>
      </c>
      <c r="C323" s="5">
        <v>2013</v>
      </c>
      <c r="D323" s="51">
        <v>41424</v>
      </c>
      <c r="E323" t="s">
        <v>16</v>
      </c>
      <c r="F323">
        <v>5</v>
      </c>
      <c r="G323" t="s">
        <v>17</v>
      </c>
      <c r="H323">
        <v>322</v>
      </c>
      <c r="I323" s="42">
        <v>8.091</v>
      </c>
      <c r="J323" s="42">
        <v>6.56566666666667</v>
      </c>
      <c r="K323" s="42">
        <v>3.84866666666667</v>
      </c>
      <c r="L323" s="17">
        <f t="shared" ref="L323:L386" si="17">AVERAGE(I323:K323)</f>
        <v>6.16844444444445</v>
      </c>
      <c r="M323" s="42">
        <v>23.656</v>
      </c>
      <c r="N323" s="42">
        <v>25.3506666666667</v>
      </c>
      <c r="O323" s="42">
        <v>26.0756666666667</v>
      </c>
      <c r="P323" s="17">
        <f t="shared" si="15"/>
        <v>25.0274444444445</v>
      </c>
      <c r="Q323" s="28">
        <v>1.99000271930629</v>
      </c>
      <c r="R323" s="28">
        <v>1.38696379095671</v>
      </c>
      <c r="S323" s="28">
        <v>0.620083364067235</v>
      </c>
      <c r="T323" s="17">
        <f t="shared" si="16"/>
        <v>1.33234995811008</v>
      </c>
    </row>
    <row r="324" spans="1:20">
      <c r="A324" s="10">
        <v>10</v>
      </c>
      <c r="B324" s="37">
        <v>6</v>
      </c>
      <c r="C324" s="5">
        <v>2013</v>
      </c>
      <c r="D324" s="51">
        <v>41435</v>
      </c>
      <c r="E324" t="s">
        <v>16</v>
      </c>
      <c r="F324">
        <v>5</v>
      </c>
      <c r="G324" t="s">
        <v>17</v>
      </c>
      <c r="H324">
        <v>323</v>
      </c>
      <c r="I324" s="42">
        <v>13.647</v>
      </c>
      <c r="J324" s="42">
        <v>11.822</v>
      </c>
      <c r="K324" s="42">
        <v>9.99033333333333</v>
      </c>
      <c r="L324" s="17">
        <f t="shared" si="17"/>
        <v>11.8197777777778</v>
      </c>
      <c r="M324" s="42">
        <v>21.254</v>
      </c>
      <c r="N324" s="42">
        <v>24.943</v>
      </c>
      <c r="O324" s="42">
        <v>25.265</v>
      </c>
      <c r="P324" s="17">
        <f t="shared" si="15"/>
        <v>23.8206666666667</v>
      </c>
      <c r="Q324" s="28">
        <v>0.90056254437984</v>
      </c>
      <c r="R324" s="28">
        <v>0.866593792780267</v>
      </c>
      <c r="S324" s="28">
        <v>0.938583941791627</v>
      </c>
      <c r="T324" s="17">
        <f t="shared" si="16"/>
        <v>0.901913426317245</v>
      </c>
    </row>
    <row r="325" spans="1:20">
      <c r="A325" s="10">
        <v>19</v>
      </c>
      <c r="B325" s="37">
        <v>6</v>
      </c>
      <c r="C325" s="5">
        <v>2013</v>
      </c>
      <c r="D325" s="51">
        <v>41444</v>
      </c>
      <c r="E325" t="s">
        <v>16</v>
      </c>
      <c r="F325">
        <v>5</v>
      </c>
      <c r="G325" t="s">
        <v>17</v>
      </c>
      <c r="H325">
        <v>324</v>
      </c>
      <c r="I325" s="42">
        <v>12.1066666666667</v>
      </c>
      <c r="J325" s="42">
        <v>12.0826666666667</v>
      </c>
      <c r="K325" s="42">
        <v>11.666</v>
      </c>
      <c r="L325" s="17">
        <f t="shared" si="17"/>
        <v>11.9517777777778</v>
      </c>
      <c r="M325" s="42">
        <v>23.9833333333333</v>
      </c>
      <c r="N325" s="42">
        <v>24.0036666666667</v>
      </c>
      <c r="O325" s="42">
        <v>24.121</v>
      </c>
      <c r="P325" s="17">
        <f t="shared" si="15"/>
        <v>24.036</v>
      </c>
      <c r="Q325" s="28">
        <v>1.43274448017067</v>
      </c>
      <c r="R325" s="28">
        <v>1.80473296517973</v>
      </c>
      <c r="S325" s="28">
        <v>1.33855804417152</v>
      </c>
      <c r="T325" s="17">
        <f t="shared" si="16"/>
        <v>1.52534516317397</v>
      </c>
    </row>
    <row r="326" spans="1:20">
      <c r="A326" s="10">
        <v>30</v>
      </c>
      <c r="B326" s="37">
        <v>6</v>
      </c>
      <c r="C326" s="5">
        <v>2013</v>
      </c>
      <c r="D326" s="51">
        <v>41455</v>
      </c>
      <c r="E326" t="s">
        <v>16</v>
      </c>
      <c r="F326">
        <v>5</v>
      </c>
      <c r="G326" t="s">
        <v>17</v>
      </c>
      <c r="H326">
        <v>325</v>
      </c>
      <c r="I326" s="42">
        <v>14.549</v>
      </c>
      <c r="J326" s="42">
        <v>13.858</v>
      </c>
      <c r="K326" s="42">
        <v>11.8405</v>
      </c>
      <c r="L326" s="17">
        <f t="shared" si="17"/>
        <v>13.4158333333333</v>
      </c>
      <c r="M326" s="42">
        <v>23.375</v>
      </c>
      <c r="N326" s="42">
        <v>24.174</v>
      </c>
      <c r="O326" s="42">
        <v>24.5035</v>
      </c>
      <c r="P326" s="17">
        <f t="shared" si="15"/>
        <v>24.0175</v>
      </c>
      <c r="Q326" s="28">
        <v>1.15664138599216</v>
      </c>
      <c r="R326" s="28">
        <v>1.68033427243957</v>
      </c>
      <c r="S326" s="28">
        <v>0.87284022133312</v>
      </c>
      <c r="T326" s="17">
        <f t="shared" si="16"/>
        <v>1.23660529325495</v>
      </c>
    </row>
    <row r="327" spans="1:20">
      <c r="A327" s="10">
        <v>11</v>
      </c>
      <c r="B327" s="37">
        <v>7</v>
      </c>
      <c r="C327" s="5">
        <v>2013</v>
      </c>
      <c r="D327" s="51">
        <v>41466</v>
      </c>
      <c r="E327" t="s">
        <v>16</v>
      </c>
      <c r="F327">
        <v>5</v>
      </c>
      <c r="G327" t="s">
        <v>17</v>
      </c>
      <c r="H327">
        <v>326</v>
      </c>
      <c r="I327" s="42">
        <v>16.8</v>
      </c>
      <c r="J327" s="42">
        <v>16.84</v>
      </c>
      <c r="K327" s="42">
        <v>15.3755</v>
      </c>
      <c r="L327" s="17">
        <f t="shared" si="17"/>
        <v>16.3385</v>
      </c>
      <c r="M327" s="42">
        <v>23.607</v>
      </c>
      <c r="N327" s="42">
        <v>23.773</v>
      </c>
      <c r="O327" s="42">
        <v>24.104</v>
      </c>
      <c r="P327" s="17">
        <f t="shared" si="15"/>
        <v>23.828</v>
      </c>
      <c r="Q327" s="30" t="s">
        <v>18</v>
      </c>
      <c r="R327" s="30" t="s">
        <v>18</v>
      </c>
      <c r="S327" s="30" t="s">
        <v>18</v>
      </c>
      <c r="T327" s="17" t="e">
        <f t="shared" si="16"/>
        <v>#DIV/0!</v>
      </c>
    </row>
    <row r="328" spans="1:20">
      <c r="A328" s="10">
        <v>20</v>
      </c>
      <c r="B328" s="37">
        <v>7</v>
      </c>
      <c r="C328" s="5">
        <v>2013</v>
      </c>
      <c r="D328" s="51">
        <v>41475</v>
      </c>
      <c r="E328" t="s">
        <v>16</v>
      </c>
      <c r="F328">
        <v>5</v>
      </c>
      <c r="G328" t="s">
        <v>17</v>
      </c>
      <c r="H328">
        <v>327</v>
      </c>
      <c r="I328" s="42">
        <v>15.1892</v>
      </c>
      <c r="J328" s="42">
        <v>15.3445</v>
      </c>
      <c r="K328" s="42">
        <v>15.082</v>
      </c>
      <c r="L328" s="17">
        <f t="shared" si="17"/>
        <v>15.2052333333333</v>
      </c>
      <c r="M328" s="42">
        <v>21.9228</v>
      </c>
      <c r="N328" s="42">
        <v>23.778</v>
      </c>
      <c r="O328" s="42">
        <v>23.8015</v>
      </c>
      <c r="P328" s="17">
        <f t="shared" si="15"/>
        <v>23.1674333333333</v>
      </c>
      <c r="Q328" s="30" t="s">
        <v>18</v>
      </c>
      <c r="R328" s="30" t="s">
        <v>18</v>
      </c>
      <c r="S328" s="30" t="s">
        <v>18</v>
      </c>
      <c r="T328" s="17" t="e">
        <f t="shared" si="16"/>
        <v>#DIV/0!</v>
      </c>
    </row>
    <row r="329" spans="1:20">
      <c r="A329" s="10">
        <v>31</v>
      </c>
      <c r="B329" s="37">
        <v>7</v>
      </c>
      <c r="C329" s="5">
        <v>2013</v>
      </c>
      <c r="D329" s="51">
        <v>41486</v>
      </c>
      <c r="E329" t="s">
        <v>16</v>
      </c>
      <c r="F329">
        <v>5</v>
      </c>
      <c r="G329" t="s">
        <v>17</v>
      </c>
      <c r="H329">
        <v>328</v>
      </c>
      <c r="I329" s="42">
        <v>18.9338636363636</v>
      </c>
      <c r="J329" s="42">
        <v>15.0123529411765</v>
      </c>
      <c r="K329" s="42">
        <v>8.62616216216217</v>
      </c>
      <c r="L329" s="17">
        <f t="shared" si="17"/>
        <v>14.1907929132341</v>
      </c>
      <c r="M329" s="28">
        <v>23.57</v>
      </c>
      <c r="N329" s="28">
        <v>23.97</v>
      </c>
      <c r="O329" s="28">
        <v>26.23</v>
      </c>
      <c r="P329" s="17">
        <f t="shared" si="15"/>
        <v>24.59</v>
      </c>
      <c r="Q329" s="28">
        <v>0.901866544019127</v>
      </c>
      <c r="R329" s="28">
        <v>2.53994290957813</v>
      </c>
      <c r="S329" s="28">
        <v>0.519670590102002</v>
      </c>
      <c r="T329" s="17">
        <f t="shared" si="16"/>
        <v>1.32049334789975</v>
      </c>
    </row>
    <row r="330" spans="1:20">
      <c r="A330" s="10">
        <v>10</v>
      </c>
      <c r="B330" s="37">
        <v>8</v>
      </c>
      <c r="C330" s="5">
        <v>2013</v>
      </c>
      <c r="D330" s="51">
        <v>41496</v>
      </c>
      <c r="E330" t="s">
        <v>16</v>
      </c>
      <c r="F330">
        <v>5</v>
      </c>
      <c r="G330" t="s">
        <v>17</v>
      </c>
      <c r="H330">
        <v>329</v>
      </c>
      <c r="I330" s="42">
        <v>18.0215625</v>
      </c>
      <c r="J330" s="42">
        <v>17.8233513513513</v>
      </c>
      <c r="K330" s="42">
        <v>14.6676063829787</v>
      </c>
      <c r="L330" s="17">
        <f t="shared" si="17"/>
        <v>16.8375067447767</v>
      </c>
      <c r="M330" s="28">
        <v>24.1</v>
      </c>
      <c r="N330" s="28">
        <v>24.1</v>
      </c>
      <c r="O330" s="28">
        <v>24.6</v>
      </c>
      <c r="P330" s="17">
        <f t="shared" si="15"/>
        <v>24.2666666666667</v>
      </c>
      <c r="Q330" s="28">
        <v>1.65860240761282</v>
      </c>
      <c r="R330" s="28">
        <v>3.05807061854556</v>
      </c>
      <c r="S330" s="28">
        <v>1.35404136932563</v>
      </c>
      <c r="T330" s="17">
        <f t="shared" si="16"/>
        <v>2.02357146516134</v>
      </c>
    </row>
    <row r="331" spans="1:20">
      <c r="A331" s="10">
        <v>20</v>
      </c>
      <c r="B331" s="37">
        <v>8</v>
      </c>
      <c r="C331" s="5">
        <v>2013</v>
      </c>
      <c r="D331" s="51">
        <v>41506</v>
      </c>
      <c r="E331" t="s">
        <v>16</v>
      </c>
      <c r="F331">
        <v>5</v>
      </c>
      <c r="G331" t="s">
        <v>17</v>
      </c>
      <c r="H331">
        <v>330</v>
      </c>
      <c r="I331" s="42">
        <v>16.3981818181819</v>
      </c>
      <c r="J331" s="42">
        <v>16.1604032258065</v>
      </c>
      <c r="K331" s="42">
        <v>15.4474418604651</v>
      </c>
      <c r="L331" s="17">
        <f t="shared" si="17"/>
        <v>16.0020089681512</v>
      </c>
      <c r="M331" s="30">
        <v>24.3</v>
      </c>
      <c r="N331" s="30">
        <v>24.4</v>
      </c>
      <c r="O331" s="30">
        <v>25.1</v>
      </c>
      <c r="P331" s="17">
        <f t="shared" si="15"/>
        <v>24.6</v>
      </c>
      <c r="Q331" s="28">
        <v>1.51058094960938</v>
      </c>
      <c r="R331" s="28">
        <v>2.21587757184737</v>
      </c>
      <c r="S331" s="28">
        <v>1.08382602601408</v>
      </c>
      <c r="T331" s="17">
        <f t="shared" si="16"/>
        <v>1.60342818249028</v>
      </c>
    </row>
    <row r="332" spans="1:20">
      <c r="A332" s="10">
        <v>31</v>
      </c>
      <c r="B332" s="37">
        <v>8</v>
      </c>
      <c r="C332" s="5">
        <v>2013</v>
      </c>
      <c r="D332" s="51">
        <v>41517</v>
      </c>
      <c r="E332" t="s">
        <v>16</v>
      </c>
      <c r="F332">
        <v>5</v>
      </c>
      <c r="G332" t="s">
        <v>17</v>
      </c>
      <c r="H332">
        <v>331</v>
      </c>
      <c r="I332" s="42">
        <v>14.03</v>
      </c>
      <c r="J332" s="42">
        <v>14.53</v>
      </c>
      <c r="K332" s="42">
        <v>11.96</v>
      </c>
      <c r="L332" s="17">
        <f t="shared" si="17"/>
        <v>13.5066666666667</v>
      </c>
      <c r="M332" s="28">
        <v>25</v>
      </c>
      <c r="N332" s="28">
        <v>24.9</v>
      </c>
      <c r="O332" s="28">
        <v>26</v>
      </c>
      <c r="P332" s="17">
        <f t="shared" si="15"/>
        <v>25.3</v>
      </c>
      <c r="Q332" s="28">
        <v>1.20241919700248</v>
      </c>
      <c r="R332" s="28">
        <v>1.32102805251598</v>
      </c>
      <c r="S332" s="28">
        <v>0.471502596473875</v>
      </c>
      <c r="T332" s="17">
        <f t="shared" si="16"/>
        <v>0.998316615330778</v>
      </c>
    </row>
    <row r="333" spans="1:20">
      <c r="A333" s="10">
        <v>10</v>
      </c>
      <c r="B333" s="37">
        <v>9</v>
      </c>
      <c r="C333" s="5">
        <v>2013</v>
      </c>
      <c r="D333" s="51">
        <v>41527</v>
      </c>
      <c r="E333" t="s">
        <v>16</v>
      </c>
      <c r="F333">
        <v>5</v>
      </c>
      <c r="G333" t="s">
        <v>17</v>
      </c>
      <c r="H333">
        <v>332</v>
      </c>
      <c r="I333" s="42">
        <v>11.9796666666667</v>
      </c>
      <c r="J333" s="42">
        <v>11.0095</v>
      </c>
      <c r="K333" s="42">
        <v>8.5465</v>
      </c>
      <c r="L333" s="17">
        <f t="shared" si="17"/>
        <v>10.5118888888889</v>
      </c>
      <c r="M333" s="42">
        <v>25.2876666666667</v>
      </c>
      <c r="N333" s="42">
        <v>25.6585</v>
      </c>
      <c r="O333" s="42">
        <v>26.22175</v>
      </c>
      <c r="P333" s="17">
        <f t="shared" si="15"/>
        <v>25.7226388888889</v>
      </c>
      <c r="Q333" s="28">
        <v>1.37556828572046</v>
      </c>
      <c r="R333" s="28">
        <v>2.47207886344925</v>
      </c>
      <c r="S333" s="28">
        <v>0.85282456214608</v>
      </c>
      <c r="T333" s="17">
        <f t="shared" si="16"/>
        <v>1.56682390377193</v>
      </c>
    </row>
    <row r="334" spans="1:20">
      <c r="A334" s="10">
        <v>19</v>
      </c>
      <c r="B334" s="37">
        <v>9</v>
      </c>
      <c r="C334" s="5">
        <v>2013</v>
      </c>
      <c r="D334" s="51">
        <v>41536</v>
      </c>
      <c r="E334" t="s">
        <v>16</v>
      </c>
      <c r="F334">
        <v>5</v>
      </c>
      <c r="G334" t="s">
        <v>17</v>
      </c>
      <c r="H334">
        <v>333</v>
      </c>
      <c r="I334" s="42">
        <v>9.4615</v>
      </c>
      <c r="J334" s="42">
        <v>9.3735</v>
      </c>
      <c r="K334" s="42">
        <v>7.4495</v>
      </c>
      <c r="L334" s="17">
        <f t="shared" si="17"/>
        <v>8.7615</v>
      </c>
      <c r="M334" s="42">
        <v>25.829</v>
      </c>
      <c r="N334" s="42">
        <v>26.0655</v>
      </c>
      <c r="O334" s="42">
        <v>26.296</v>
      </c>
      <c r="P334" s="17">
        <f t="shared" si="15"/>
        <v>26.0635</v>
      </c>
      <c r="Q334" s="28">
        <v>2.01716547390872</v>
      </c>
      <c r="R334" s="28">
        <v>1.88018604631332</v>
      </c>
      <c r="S334" s="28">
        <v>1.08472209824656</v>
      </c>
      <c r="T334" s="17">
        <f t="shared" si="16"/>
        <v>1.6606912061562</v>
      </c>
    </row>
    <row r="335" spans="1:20">
      <c r="A335" s="10">
        <v>1</v>
      </c>
      <c r="B335" s="37">
        <v>10</v>
      </c>
      <c r="C335" s="5">
        <v>2013</v>
      </c>
      <c r="D335" s="51">
        <v>41548</v>
      </c>
      <c r="E335" t="s">
        <v>16</v>
      </c>
      <c r="F335">
        <v>5</v>
      </c>
      <c r="G335" t="s">
        <v>17</v>
      </c>
      <c r="H335">
        <v>334</v>
      </c>
      <c r="I335" s="42">
        <v>8.8855</v>
      </c>
      <c r="J335" s="42">
        <v>8.86</v>
      </c>
      <c r="K335" s="42">
        <v>8.8335</v>
      </c>
      <c r="L335" s="17">
        <f t="shared" si="17"/>
        <v>8.85966666666667</v>
      </c>
      <c r="M335" s="42">
        <v>25.9545</v>
      </c>
      <c r="N335" s="42">
        <v>26.004</v>
      </c>
      <c r="O335" s="42">
        <v>26.0185</v>
      </c>
      <c r="P335" s="17">
        <f t="shared" si="15"/>
        <v>25.9923333333333</v>
      </c>
      <c r="Q335" s="28">
        <v>1.08261477489944</v>
      </c>
      <c r="R335" s="28">
        <v>0.383249812128</v>
      </c>
      <c r="S335" s="28">
        <v>0.361004519735573</v>
      </c>
      <c r="T335" s="17">
        <f t="shared" si="16"/>
        <v>0.608956368921004</v>
      </c>
    </row>
    <row r="336" spans="1:20">
      <c r="A336" s="10">
        <v>9</v>
      </c>
      <c r="B336" s="37">
        <v>10</v>
      </c>
      <c r="C336" s="5">
        <v>2013</v>
      </c>
      <c r="D336" s="51">
        <v>41556</v>
      </c>
      <c r="E336" t="s">
        <v>16</v>
      </c>
      <c r="F336">
        <v>5</v>
      </c>
      <c r="G336" t="s">
        <v>17</v>
      </c>
      <c r="H336">
        <v>335</v>
      </c>
      <c r="I336" s="42">
        <v>7.9315</v>
      </c>
      <c r="J336" s="42">
        <v>7.9675</v>
      </c>
      <c r="K336" s="42">
        <v>8.105</v>
      </c>
      <c r="L336" s="17">
        <f t="shared" si="17"/>
        <v>8.00133333333333</v>
      </c>
      <c r="M336" s="42">
        <v>25.1645</v>
      </c>
      <c r="N336" s="42">
        <v>25.2595</v>
      </c>
      <c r="O336" s="42">
        <v>25.799</v>
      </c>
      <c r="P336" s="17">
        <f t="shared" si="15"/>
        <v>25.4076666666667</v>
      </c>
      <c r="Q336" s="28">
        <v>0.57220460342984</v>
      </c>
      <c r="R336" s="28">
        <v>0.5836361980598</v>
      </c>
      <c r="S336" s="28">
        <v>0.3302790265516</v>
      </c>
      <c r="T336" s="17">
        <f t="shared" si="16"/>
        <v>0.495373276013747</v>
      </c>
    </row>
    <row r="337" spans="1:20">
      <c r="A337" s="10">
        <v>21</v>
      </c>
      <c r="B337" s="37">
        <v>10</v>
      </c>
      <c r="C337" s="5">
        <v>2013</v>
      </c>
      <c r="D337" s="51">
        <v>41568</v>
      </c>
      <c r="E337" t="s">
        <v>16</v>
      </c>
      <c r="F337">
        <v>5</v>
      </c>
      <c r="G337" t="s">
        <v>17</v>
      </c>
      <c r="H337">
        <v>336</v>
      </c>
      <c r="I337" s="42">
        <v>5.2585</v>
      </c>
      <c r="J337" s="42">
        <v>5.27</v>
      </c>
      <c r="K337" s="42">
        <v>5.282</v>
      </c>
      <c r="L337" s="17">
        <f t="shared" si="17"/>
        <v>5.27016666666667</v>
      </c>
      <c r="M337" s="42">
        <v>25.953</v>
      </c>
      <c r="N337" s="42">
        <v>25.96</v>
      </c>
      <c r="O337" s="42">
        <v>25.964</v>
      </c>
      <c r="P337" s="17">
        <f t="shared" si="15"/>
        <v>25.959</v>
      </c>
      <c r="Q337" s="28">
        <v>0.32575436607996</v>
      </c>
      <c r="R337" s="28">
        <v>0.3707732655264</v>
      </c>
      <c r="S337" s="28">
        <v>0.34408528426128</v>
      </c>
      <c r="T337" s="17">
        <f t="shared" si="16"/>
        <v>0.34687097195588</v>
      </c>
    </row>
    <row r="338" spans="1:20">
      <c r="A338" s="10">
        <v>29</v>
      </c>
      <c r="B338" s="37">
        <v>10</v>
      </c>
      <c r="C338" s="5">
        <v>2013</v>
      </c>
      <c r="D338" s="51">
        <v>41576</v>
      </c>
      <c r="E338" t="s">
        <v>16</v>
      </c>
      <c r="F338">
        <v>5</v>
      </c>
      <c r="G338" t="s">
        <v>17</v>
      </c>
      <c r="H338">
        <v>337</v>
      </c>
      <c r="I338" s="42">
        <v>3.3275</v>
      </c>
      <c r="J338" s="42">
        <v>3.2915</v>
      </c>
      <c r="K338" s="42">
        <v>3.166</v>
      </c>
      <c r="L338" s="17">
        <f t="shared" si="17"/>
        <v>3.26166666666667</v>
      </c>
      <c r="M338" s="42">
        <v>25.013</v>
      </c>
      <c r="N338" s="42">
        <v>26.667</v>
      </c>
      <c r="O338" s="42">
        <v>26.945</v>
      </c>
      <c r="P338" s="17">
        <f t="shared" si="15"/>
        <v>26.2083333333333</v>
      </c>
      <c r="Q338" s="28">
        <v>0.3696629861118</v>
      </c>
      <c r="R338" s="28">
        <v>0.2271638221374</v>
      </c>
      <c r="S338" s="28">
        <v>0.18920337533296</v>
      </c>
      <c r="T338" s="17">
        <f t="shared" si="16"/>
        <v>0.262010061194053</v>
      </c>
    </row>
    <row r="339" spans="1:20">
      <c r="A339" s="10">
        <v>9</v>
      </c>
      <c r="B339" s="37">
        <v>11</v>
      </c>
      <c r="C339" s="5">
        <v>2013</v>
      </c>
      <c r="D339" s="51">
        <v>41587</v>
      </c>
      <c r="E339" t="s">
        <v>16</v>
      </c>
      <c r="F339">
        <v>5</v>
      </c>
      <c r="G339" t="s">
        <v>17</v>
      </c>
      <c r="H339">
        <v>338</v>
      </c>
      <c r="I339" s="42">
        <v>2.399</v>
      </c>
      <c r="J339" s="42">
        <v>2.693</v>
      </c>
      <c r="K339" s="42">
        <v>3.093</v>
      </c>
      <c r="L339" s="17">
        <f t="shared" si="17"/>
        <v>2.72833333333333</v>
      </c>
      <c r="M339" s="42">
        <v>26.964</v>
      </c>
      <c r="N339" s="42">
        <v>26.8625</v>
      </c>
      <c r="O339" s="42">
        <v>27.3385</v>
      </c>
      <c r="P339" s="17">
        <f t="shared" si="15"/>
        <v>27.055</v>
      </c>
      <c r="Q339" s="30" t="s">
        <v>18</v>
      </c>
      <c r="R339" s="30" t="s">
        <v>18</v>
      </c>
      <c r="S339" s="30" t="s">
        <v>18</v>
      </c>
      <c r="T339" s="17" t="e">
        <f t="shared" si="16"/>
        <v>#DIV/0!</v>
      </c>
    </row>
    <row r="340" spans="1:20">
      <c r="A340" s="10">
        <v>8</v>
      </c>
      <c r="B340" s="37">
        <v>2</v>
      </c>
      <c r="C340" s="5">
        <v>2014</v>
      </c>
      <c r="D340" s="51">
        <v>41678</v>
      </c>
      <c r="E340" t="s">
        <v>16</v>
      </c>
      <c r="F340">
        <v>5</v>
      </c>
      <c r="G340" t="s">
        <v>17</v>
      </c>
      <c r="H340">
        <v>339</v>
      </c>
      <c r="I340" s="42">
        <v>-1.15033333333333</v>
      </c>
      <c r="J340" s="42">
        <v>-1.235</v>
      </c>
      <c r="K340" s="42">
        <v>-1.26366666666667</v>
      </c>
      <c r="L340" s="17">
        <f t="shared" si="17"/>
        <v>-1.21633333333333</v>
      </c>
      <c r="M340" s="42">
        <v>24.6503333333333</v>
      </c>
      <c r="N340" s="42">
        <v>27.6285</v>
      </c>
      <c r="O340" s="42">
        <v>27.783</v>
      </c>
      <c r="P340" s="17">
        <f t="shared" si="15"/>
        <v>26.6872777777778</v>
      </c>
      <c r="Q340" s="28">
        <v>0.201331733184187</v>
      </c>
      <c r="R340" s="28">
        <v>0.1205860991808</v>
      </c>
      <c r="S340" s="28">
        <v>0.0936037020226934</v>
      </c>
      <c r="T340" s="17">
        <f t="shared" si="16"/>
        <v>0.138507178129227</v>
      </c>
    </row>
    <row r="341" spans="1:20">
      <c r="A341" s="10">
        <v>14</v>
      </c>
      <c r="B341" s="37">
        <v>3</v>
      </c>
      <c r="C341" s="5">
        <v>2014</v>
      </c>
      <c r="D341" s="51">
        <v>41712</v>
      </c>
      <c r="E341" t="s">
        <v>16</v>
      </c>
      <c r="F341">
        <v>5</v>
      </c>
      <c r="G341" t="s">
        <v>17</v>
      </c>
      <c r="H341">
        <v>340</v>
      </c>
      <c r="I341" s="42">
        <v>-0.3144</v>
      </c>
      <c r="J341" s="42">
        <v>-1.0845</v>
      </c>
      <c r="K341" s="42">
        <v>-1.245</v>
      </c>
      <c r="L341" s="17">
        <f t="shared" si="17"/>
        <v>-0.8813</v>
      </c>
      <c r="M341" s="42">
        <v>15.023</v>
      </c>
      <c r="N341" s="42">
        <v>27.2355</v>
      </c>
      <c r="O341" s="42">
        <v>27.449</v>
      </c>
      <c r="P341" s="17">
        <f t="shared" si="15"/>
        <v>23.2358333333333</v>
      </c>
      <c r="Q341" s="30" t="s">
        <v>18</v>
      </c>
      <c r="R341" s="30" t="s">
        <v>18</v>
      </c>
      <c r="S341" s="30" t="s">
        <v>18</v>
      </c>
      <c r="T341" s="17" t="e">
        <f t="shared" si="16"/>
        <v>#DIV/0!</v>
      </c>
    </row>
    <row r="342" spans="1:20">
      <c r="A342" s="10">
        <v>5</v>
      </c>
      <c r="B342" s="37">
        <v>4</v>
      </c>
      <c r="C342" s="5">
        <v>2014</v>
      </c>
      <c r="D342" s="51">
        <v>41734</v>
      </c>
      <c r="E342" t="s">
        <v>16</v>
      </c>
      <c r="F342">
        <v>5</v>
      </c>
      <c r="G342" t="s">
        <v>17</v>
      </c>
      <c r="H342">
        <v>341</v>
      </c>
      <c r="I342" s="42">
        <v>-0.3566</v>
      </c>
      <c r="J342" s="42">
        <v>-0.9945</v>
      </c>
      <c r="K342" s="42">
        <v>-1.11</v>
      </c>
      <c r="L342" s="17">
        <f t="shared" si="17"/>
        <v>-0.820366666666667</v>
      </c>
      <c r="M342" s="42">
        <v>12.303</v>
      </c>
      <c r="N342" s="42">
        <v>26.595</v>
      </c>
      <c r="O342" s="42">
        <v>26.899</v>
      </c>
      <c r="P342" s="17">
        <f t="shared" si="15"/>
        <v>21.9323333333333</v>
      </c>
      <c r="Q342" s="28">
        <v>1.28846954196626</v>
      </c>
      <c r="R342" s="28">
        <v>0.11750931139232</v>
      </c>
      <c r="S342" s="28">
        <v>0.0842931435472</v>
      </c>
      <c r="T342" s="17">
        <f t="shared" si="16"/>
        <v>0.496757332301927</v>
      </c>
    </row>
    <row r="343" spans="1:20">
      <c r="A343" s="10">
        <v>28</v>
      </c>
      <c r="B343" s="37">
        <v>5</v>
      </c>
      <c r="C343" s="5">
        <v>2014</v>
      </c>
      <c r="D343" s="51">
        <v>41787</v>
      </c>
      <c r="E343" t="s">
        <v>16</v>
      </c>
      <c r="F343">
        <v>5</v>
      </c>
      <c r="G343" t="s">
        <v>17</v>
      </c>
      <c r="H343">
        <v>342</v>
      </c>
      <c r="I343" s="42">
        <v>5.9335</v>
      </c>
      <c r="J343" s="42">
        <v>5.924</v>
      </c>
      <c r="K343" s="42">
        <v>5.63</v>
      </c>
      <c r="L343" s="17">
        <f t="shared" si="17"/>
        <v>5.82916666666667</v>
      </c>
      <c r="M343" s="42">
        <v>26.4225</v>
      </c>
      <c r="N343" s="42">
        <v>26.4005</v>
      </c>
      <c r="O343" s="42">
        <v>26.4875</v>
      </c>
      <c r="P343" s="17">
        <f t="shared" si="15"/>
        <v>26.4368333333333</v>
      </c>
      <c r="Q343" s="28" t="s">
        <v>18</v>
      </c>
      <c r="R343" s="28" t="s">
        <v>18</v>
      </c>
      <c r="S343" s="28" t="s">
        <v>18</v>
      </c>
      <c r="T343" s="17" t="e">
        <f t="shared" si="16"/>
        <v>#DIV/0!</v>
      </c>
    </row>
    <row r="344" spans="1:20">
      <c r="A344" s="10">
        <v>10</v>
      </c>
      <c r="B344" s="37">
        <v>6</v>
      </c>
      <c r="C344" s="5">
        <v>2014</v>
      </c>
      <c r="D344" s="51">
        <v>41800</v>
      </c>
      <c r="E344" t="s">
        <v>16</v>
      </c>
      <c r="F344">
        <v>5</v>
      </c>
      <c r="G344" t="s">
        <v>17</v>
      </c>
      <c r="H344">
        <v>343</v>
      </c>
      <c r="I344" s="42">
        <v>10.14025</v>
      </c>
      <c r="J344" s="42">
        <v>10.0175</v>
      </c>
      <c r="K344" s="42">
        <v>9.5315</v>
      </c>
      <c r="L344" s="17">
        <f t="shared" si="17"/>
        <v>9.89641666666667</v>
      </c>
      <c r="M344" s="42">
        <v>25.0425</v>
      </c>
      <c r="N344" s="42">
        <v>25.0415</v>
      </c>
      <c r="O344" s="42">
        <v>25.138</v>
      </c>
      <c r="P344" s="17">
        <f t="shared" si="15"/>
        <v>25.074</v>
      </c>
      <c r="Q344" s="30" t="s">
        <v>18</v>
      </c>
      <c r="R344" s="30" t="s">
        <v>18</v>
      </c>
      <c r="S344" s="30" t="s">
        <v>18</v>
      </c>
      <c r="T344" s="17" t="e">
        <f t="shared" si="16"/>
        <v>#DIV/0!</v>
      </c>
    </row>
    <row r="345" spans="1:20">
      <c r="A345" s="10">
        <v>19</v>
      </c>
      <c r="B345" s="37">
        <v>6</v>
      </c>
      <c r="C345" s="5">
        <v>2014</v>
      </c>
      <c r="D345" s="51">
        <v>41809</v>
      </c>
      <c r="E345" t="s">
        <v>16</v>
      </c>
      <c r="F345">
        <v>5</v>
      </c>
      <c r="G345" t="s">
        <v>17</v>
      </c>
      <c r="H345">
        <v>344</v>
      </c>
      <c r="I345" s="42">
        <v>9.85971428571429</v>
      </c>
      <c r="J345" s="42">
        <v>10.022</v>
      </c>
      <c r="K345" s="42">
        <v>9.741</v>
      </c>
      <c r="L345" s="17">
        <f t="shared" si="17"/>
        <v>9.8742380952381</v>
      </c>
      <c r="M345" s="42">
        <v>23.738</v>
      </c>
      <c r="N345" s="42">
        <v>24.4055</v>
      </c>
      <c r="O345" s="42">
        <v>24.701</v>
      </c>
      <c r="P345" s="17">
        <f t="shared" si="15"/>
        <v>24.2815</v>
      </c>
      <c r="Q345" s="30" t="s">
        <v>18</v>
      </c>
      <c r="R345" s="30" t="s">
        <v>18</v>
      </c>
      <c r="S345" s="30" t="s">
        <v>18</v>
      </c>
      <c r="T345" s="17" t="e">
        <f t="shared" si="16"/>
        <v>#DIV/0!</v>
      </c>
    </row>
    <row r="346" spans="1:20">
      <c r="A346" s="10">
        <v>30</v>
      </c>
      <c r="B346" s="37">
        <v>6</v>
      </c>
      <c r="C346" s="5">
        <v>2014</v>
      </c>
      <c r="D346" s="51">
        <v>41820</v>
      </c>
      <c r="E346" t="s">
        <v>16</v>
      </c>
      <c r="F346">
        <v>5</v>
      </c>
      <c r="G346" t="s">
        <v>17</v>
      </c>
      <c r="H346">
        <v>345</v>
      </c>
      <c r="I346" s="42">
        <v>11.476</v>
      </c>
      <c r="J346" s="42">
        <v>9.959</v>
      </c>
      <c r="K346" s="42">
        <v>9.41</v>
      </c>
      <c r="L346" s="17">
        <f t="shared" si="17"/>
        <v>10.2816666666667</v>
      </c>
      <c r="M346" s="42">
        <v>23.1185</v>
      </c>
      <c r="N346" s="42">
        <v>24.567</v>
      </c>
      <c r="O346" s="42">
        <v>24.656</v>
      </c>
      <c r="P346" s="17">
        <f t="shared" si="15"/>
        <v>24.1138333333333</v>
      </c>
      <c r="Q346" s="30" t="s">
        <v>18</v>
      </c>
      <c r="R346" s="30" t="s">
        <v>18</v>
      </c>
      <c r="S346" s="30" t="s">
        <v>18</v>
      </c>
      <c r="T346" s="17" t="e">
        <f t="shared" si="16"/>
        <v>#DIV/0!</v>
      </c>
    </row>
    <row r="347" spans="1:20">
      <c r="A347" s="10">
        <v>12</v>
      </c>
      <c r="B347" s="37">
        <v>7</v>
      </c>
      <c r="C347" s="5">
        <v>2014</v>
      </c>
      <c r="D347" s="51">
        <v>41832</v>
      </c>
      <c r="E347" t="s">
        <v>16</v>
      </c>
      <c r="F347">
        <v>5</v>
      </c>
      <c r="G347" t="s">
        <v>17</v>
      </c>
      <c r="H347">
        <v>346</v>
      </c>
      <c r="I347" s="57">
        <v>15.5036666666667</v>
      </c>
      <c r="J347" s="57">
        <v>11.3816666666667</v>
      </c>
      <c r="K347" s="57">
        <v>8.564</v>
      </c>
      <c r="L347" s="17">
        <f t="shared" si="17"/>
        <v>11.8164444444445</v>
      </c>
      <c r="M347" s="57">
        <v>23.8681050771663</v>
      </c>
      <c r="N347" s="57">
        <v>25.7460105576201</v>
      </c>
      <c r="O347" s="57">
        <v>26.3932047662241</v>
      </c>
      <c r="P347" s="17">
        <f t="shared" si="15"/>
        <v>25.3357734670035</v>
      </c>
      <c r="Q347" s="30" t="s">
        <v>18</v>
      </c>
      <c r="R347" s="30" t="s">
        <v>18</v>
      </c>
      <c r="S347" s="30" t="s">
        <v>18</v>
      </c>
      <c r="T347" s="17" t="e">
        <f t="shared" si="16"/>
        <v>#DIV/0!</v>
      </c>
    </row>
    <row r="348" spans="1:20">
      <c r="A348" s="10">
        <v>21</v>
      </c>
      <c r="B348" s="37">
        <v>7</v>
      </c>
      <c r="C348" s="5">
        <v>2014</v>
      </c>
      <c r="D348" s="51">
        <v>41841</v>
      </c>
      <c r="E348" t="s">
        <v>16</v>
      </c>
      <c r="F348">
        <v>5</v>
      </c>
      <c r="G348" t="s">
        <v>17</v>
      </c>
      <c r="H348">
        <v>347</v>
      </c>
      <c r="I348" s="57">
        <v>17.5505</v>
      </c>
      <c r="J348" s="57">
        <v>15.975</v>
      </c>
      <c r="K348" s="57">
        <v>11.37</v>
      </c>
      <c r="L348" s="17">
        <f t="shared" si="17"/>
        <v>14.9651666666667</v>
      </c>
      <c r="M348" s="57">
        <v>25.0437027666946</v>
      </c>
      <c r="N348" s="57">
        <v>26.3152592538491</v>
      </c>
      <c r="O348" s="57">
        <v>27.1494268413206</v>
      </c>
      <c r="P348" s="17">
        <f t="shared" si="15"/>
        <v>26.1694629539548</v>
      </c>
      <c r="Q348" s="30" t="s">
        <v>18</v>
      </c>
      <c r="R348" s="30" t="s">
        <v>18</v>
      </c>
      <c r="S348" s="30" t="s">
        <v>18</v>
      </c>
      <c r="T348" s="17" t="e">
        <f t="shared" si="16"/>
        <v>#DIV/0!</v>
      </c>
    </row>
    <row r="349" spans="1:20">
      <c r="A349" s="10">
        <v>30</v>
      </c>
      <c r="B349" s="37">
        <v>7</v>
      </c>
      <c r="C349" s="5">
        <v>2014</v>
      </c>
      <c r="D349" s="51">
        <v>41850</v>
      </c>
      <c r="E349" t="s">
        <v>16</v>
      </c>
      <c r="F349">
        <v>5</v>
      </c>
      <c r="G349" t="s">
        <v>17</v>
      </c>
      <c r="H349">
        <v>348</v>
      </c>
      <c r="I349" s="57">
        <v>16.94725</v>
      </c>
      <c r="J349" s="57">
        <v>16.9766666666667</v>
      </c>
      <c r="K349" s="57">
        <v>16.6746666666667</v>
      </c>
      <c r="L349" s="17">
        <f t="shared" si="17"/>
        <v>16.8661944444445</v>
      </c>
      <c r="M349" s="57">
        <v>26.4725411675731</v>
      </c>
      <c r="N349" s="57">
        <v>27.1668552382413</v>
      </c>
      <c r="O349" s="57">
        <v>27.1390019512945</v>
      </c>
      <c r="P349" s="17">
        <f t="shared" si="15"/>
        <v>26.926132785703</v>
      </c>
      <c r="Q349" s="28">
        <v>1.80736433378246</v>
      </c>
      <c r="R349" s="28">
        <v>1.67847919170507</v>
      </c>
      <c r="S349" s="28">
        <v>1.27950171224235</v>
      </c>
      <c r="T349" s="17">
        <f t="shared" si="16"/>
        <v>1.58844841257663</v>
      </c>
    </row>
    <row r="350" spans="1:20">
      <c r="A350" s="10">
        <v>12</v>
      </c>
      <c r="B350" s="37">
        <v>8</v>
      </c>
      <c r="C350" s="5">
        <v>2014</v>
      </c>
      <c r="D350" s="51">
        <v>41863</v>
      </c>
      <c r="E350" t="s">
        <v>16</v>
      </c>
      <c r="F350">
        <v>5</v>
      </c>
      <c r="G350" t="s">
        <v>17</v>
      </c>
      <c r="H350">
        <v>349</v>
      </c>
      <c r="I350" s="42">
        <v>17.4615</v>
      </c>
      <c r="J350" s="42">
        <v>17.4565</v>
      </c>
      <c r="K350" s="42">
        <v>15.422</v>
      </c>
      <c r="L350" s="17">
        <f t="shared" si="17"/>
        <v>16.78</v>
      </c>
      <c r="M350" s="42">
        <v>24.68</v>
      </c>
      <c r="N350" s="42">
        <v>24.7225</v>
      </c>
      <c r="O350" s="42">
        <v>24.7665</v>
      </c>
      <c r="P350" s="17">
        <f t="shared" si="15"/>
        <v>24.723</v>
      </c>
      <c r="Q350" s="30" t="s">
        <v>18</v>
      </c>
      <c r="R350" s="30" t="s">
        <v>18</v>
      </c>
      <c r="S350" s="30" t="s">
        <v>18</v>
      </c>
      <c r="T350" s="17" t="e">
        <f t="shared" si="16"/>
        <v>#DIV/0!</v>
      </c>
    </row>
    <row r="351" spans="1:20">
      <c r="A351" s="10">
        <v>20</v>
      </c>
      <c r="B351" s="37">
        <v>8</v>
      </c>
      <c r="C351" s="5">
        <v>2014</v>
      </c>
      <c r="D351" s="51">
        <v>41871</v>
      </c>
      <c r="E351" t="s">
        <v>16</v>
      </c>
      <c r="F351">
        <v>5</v>
      </c>
      <c r="G351" t="s">
        <v>17</v>
      </c>
      <c r="H351">
        <v>350</v>
      </c>
      <c r="I351" s="42">
        <v>14.9555</v>
      </c>
      <c r="J351" s="42">
        <v>14.1285</v>
      </c>
      <c r="K351" s="42">
        <v>12.978</v>
      </c>
      <c r="L351" s="17">
        <f t="shared" si="17"/>
        <v>14.0206666666667</v>
      </c>
      <c r="M351" s="42">
        <v>23.4695</v>
      </c>
      <c r="N351" s="42">
        <v>24.7945</v>
      </c>
      <c r="O351" s="42">
        <v>25.076</v>
      </c>
      <c r="P351" s="17">
        <f t="shared" si="15"/>
        <v>24.4466666666667</v>
      </c>
      <c r="Q351" s="28">
        <v>2.03749378735212</v>
      </c>
      <c r="R351" s="28">
        <v>1.2080444858216</v>
      </c>
      <c r="S351" s="28">
        <v>0.635031611890987</v>
      </c>
      <c r="T351" s="17">
        <f t="shared" si="16"/>
        <v>1.29352329502157</v>
      </c>
    </row>
    <row r="352" spans="1:20">
      <c r="A352" s="10">
        <v>31</v>
      </c>
      <c r="B352" s="37">
        <v>8</v>
      </c>
      <c r="C352" s="5">
        <v>2014</v>
      </c>
      <c r="D352" s="51">
        <v>41882</v>
      </c>
      <c r="E352" t="s">
        <v>16</v>
      </c>
      <c r="F352">
        <v>5</v>
      </c>
      <c r="G352" t="s">
        <v>17</v>
      </c>
      <c r="H352">
        <v>351</v>
      </c>
      <c r="I352" s="42">
        <v>12.557</v>
      </c>
      <c r="J352" s="42">
        <v>13.021</v>
      </c>
      <c r="K352" s="42">
        <v>13.2465</v>
      </c>
      <c r="L352" s="17">
        <f t="shared" si="17"/>
        <v>12.9415</v>
      </c>
      <c r="M352" s="42">
        <v>24.4225</v>
      </c>
      <c r="N352" s="42">
        <v>24.6285</v>
      </c>
      <c r="O352" s="42">
        <v>24.8725</v>
      </c>
      <c r="P352" s="17">
        <f t="shared" si="15"/>
        <v>24.6411666666667</v>
      </c>
      <c r="Q352" s="28">
        <v>2.35150102533782</v>
      </c>
      <c r="R352" s="28">
        <v>1.66510186703176</v>
      </c>
      <c r="S352" s="28">
        <v>1.2360934457756</v>
      </c>
      <c r="T352" s="17">
        <f t="shared" si="16"/>
        <v>1.75089877938173</v>
      </c>
    </row>
    <row r="353" spans="1:20">
      <c r="A353" s="10">
        <v>10</v>
      </c>
      <c r="B353" s="37">
        <v>9</v>
      </c>
      <c r="C353" s="5">
        <v>2014</v>
      </c>
      <c r="D353" s="51">
        <v>41892</v>
      </c>
      <c r="E353" t="s">
        <v>16</v>
      </c>
      <c r="F353">
        <v>5</v>
      </c>
      <c r="G353" t="s">
        <v>17</v>
      </c>
      <c r="H353">
        <v>352</v>
      </c>
      <c r="I353" s="42">
        <v>13.322</v>
      </c>
      <c r="J353" s="42">
        <v>13.1415</v>
      </c>
      <c r="K353" s="42">
        <v>12.5105</v>
      </c>
      <c r="L353" s="17">
        <f t="shared" si="17"/>
        <v>12.9913333333333</v>
      </c>
      <c r="M353" s="42">
        <v>23.699</v>
      </c>
      <c r="N353" s="42">
        <v>24.2385</v>
      </c>
      <c r="O353" s="42">
        <v>25.261</v>
      </c>
      <c r="P353" s="17">
        <f t="shared" si="15"/>
        <v>24.3995</v>
      </c>
      <c r="Q353" s="28">
        <v>1.3454724618996</v>
      </c>
      <c r="R353" s="28">
        <v>1.93220586942464</v>
      </c>
      <c r="S353" s="28">
        <v>0.63071509487232</v>
      </c>
      <c r="T353" s="17">
        <f t="shared" si="16"/>
        <v>1.30279780873219</v>
      </c>
    </row>
    <row r="354" spans="1:20">
      <c r="A354" s="10">
        <v>20</v>
      </c>
      <c r="B354" s="37">
        <v>9</v>
      </c>
      <c r="C354" s="5">
        <v>2014</v>
      </c>
      <c r="D354" s="51">
        <v>41902</v>
      </c>
      <c r="E354" t="s">
        <v>16</v>
      </c>
      <c r="F354">
        <v>5</v>
      </c>
      <c r="G354" t="s">
        <v>17</v>
      </c>
      <c r="H354">
        <v>353</v>
      </c>
      <c r="I354" s="42">
        <v>10.96</v>
      </c>
      <c r="J354" s="42">
        <v>10.982</v>
      </c>
      <c r="K354" s="42">
        <v>9.384</v>
      </c>
      <c r="L354" s="17">
        <f t="shared" si="17"/>
        <v>10.442</v>
      </c>
      <c r="M354" s="42">
        <v>24.546</v>
      </c>
      <c r="N354" s="42">
        <v>24.607</v>
      </c>
      <c r="O354" s="42">
        <v>26.191</v>
      </c>
      <c r="P354" s="17">
        <f t="shared" si="15"/>
        <v>25.1146666666667</v>
      </c>
      <c r="Q354" s="28" t="s">
        <v>18</v>
      </c>
      <c r="R354" s="28">
        <v>2.4815237793936</v>
      </c>
      <c r="S354" s="28">
        <v>0.44257274892864</v>
      </c>
      <c r="T354" s="17">
        <f t="shared" si="16"/>
        <v>1.46204826416112</v>
      </c>
    </row>
    <row r="355" spans="1:20">
      <c r="A355" s="10">
        <v>29</v>
      </c>
      <c r="B355" s="37">
        <v>9</v>
      </c>
      <c r="C355" s="5">
        <v>2014</v>
      </c>
      <c r="D355" s="51">
        <v>41911</v>
      </c>
      <c r="E355" t="s">
        <v>16</v>
      </c>
      <c r="F355">
        <v>5</v>
      </c>
      <c r="G355" t="s">
        <v>17</v>
      </c>
      <c r="H355">
        <v>354</v>
      </c>
      <c r="I355" s="42">
        <v>8.29233333333333</v>
      </c>
      <c r="J355" s="42">
        <v>8.253</v>
      </c>
      <c r="K355" s="42">
        <v>8.2825</v>
      </c>
      <c r="L355" s="17">
        <f t="shared" si="17"/>
        <v>8.27594444444444</v>
      </c>
      <c r="M355" s="42">
        <v>25.2556666666667</v>
      </c>
      <c r="N355" s="42">
        <v>25.261</v>
      </c>
      <c r="O355" s="42">
        <v>25.4695</v>
      </c>
      <c r="P355" s="17">
        <f t="shared" si="15"/>
        <v>25.3287222222222</v>
      </c>
      <c r="Q355" s="28">
        <v>1.55765833372206</v>
      </c>
      <c r="R355" s="28">
        <v>1.41017061571968</v>
      </c>
      <c r="S355" s="28">
        <v>0.9558204019216</v>
      </c>
      <c r="T355" s="17">
        <f t="shared" si="16"/>
        <v>1.30788311712111</v>
      </c>
    </row>
    <row r="356" spans="1:20">
      <c r="A356" s="10">
        <v>9</v>
      </c>
      <c r="B356" s="37">
        <v>10</v>
      </c>
      <c r="C356" s="5">
        <v>2014</v>
      </c>
      <c r="D356" s="51">
        <v>41921</v>
      </c>
      <c r="E356" t="s">
        <v>16</v>
      </c>
      <c r="F356">
        <v>5</v>
      </c>
      <c r="G356" t="s">
        <v>17</v>
      </c>
      <c r="H356">
        <v>355</v>
      </c>
      <c r="I356" s="42">
        <v>7.16566666666667</v>
      </c>
      <c r="J356" s="42">
        <v>7.166</v>
      </c>
      <c r="K356" s="42">
        <v>7.1685</v>
      </c>
      <c r="L356" s="17">
        <f t="shared" si="17"/>
        <v>7.16672222222222</v>
      </c>
      <c r="M356" s="42">
        <v>25.504</v>
      </c>
      <c r="N356" s="42">
        <v>25.533</v>
      </c>
      <c r="O356" s="42">
        <v>25.542</v>
      </c>
      <c r="P356" s="17">
        <f t="shared" si="15"/>
        <v>25.5263333333333</v>
      </c>
      <c r="Q356" s="28">
        <v>0.924302029108302</v>
      </c>
      <c r="R356" s="28">
        <v>0.75479054695984</v>
      </c>
      <c r="S356" s="28">
        <v>0.732454818084</v>
      </c>
      <c r="T356" s="17">
        <f t="shared" si="16"/>
        <v>0.803849131384047</v>
      </c>
    </row>
    <row r="357" spans="1:20">
      <c r="A357" s="10">
        <v>20</v>
      </c>
      <c r="B357" s="37">
        <v>10</v>
      </c>
      <c r="C357" s="5">
        <v>2014</v>
      </c>
      <c r="D357" s="51">
        <v>41932</v>
      </c>
      <c r="E357" t="s">
        <v>16</v>
      </c>
      <c r="F357">
        <v>5</v>
      </c>
      <c r="G357" t="s">
        <v>17</v>
      </c>
      <c r="H357">
        <v>356</v>
      </c>
      <c r="I357" s="42">
        <v>4.541</v>
      </c>
      <c r="J357" s="42">
        <v>4.5625</v>
      </c>
      <c r="K357" s="42">
        <v>4.6665</v>
      </c>
      <c r="L357" s="17">
        <f t="shared" si="17"/>
        <v>4.59</v>
      </c>
      <c r="M357" s="42">
        <v>25.7603333333333</v>
      </c>
      <c r="N357" s="42">
        <v>25.7785</v>
      </c>
      <c r="O357" s="42">
        <v>25.844</v>
      </c>
      <c r="P357" s="17">
        <f t="shared" si="15"/>
        <v>25.7942777777778</v>
      </c>
      <c r="Q357" s="28">
        <v>0.628463427608053</v>
      </c>
      <c r="R357" s="28">
        <v>0.651961568573333</v>
      </c>
      <c r="S357" s="28">
        <v>0.63528888875688</v>
      </c>
      <c r="T357" s="17">
        <f t="shared" si="16"/>
        <v>0.638571294979422</v>
      </c>
    </row>
    <row r="358" spans="1:20">
      <c r="A358" s="10">
        <v>29</v>
      </c>
      <c r="B358" s="37">
        <v>10</v>
      </c>
      <c r="C358" s="5">
        <v>2014</v>
      </c>
      <c r="D358" s="51">
        <v>41941</v>
      </c>
      <c r="E358" t="s">
        <v>16</v>
      </c>
      <c r="F358">
        <v>5</v>
      </c>
      <c r="G358" t="s">
        <v>17</v>
      </c>
      <c r="H358">
        <v>357</v>
      </c>
      <c r="I358" s="42">
        <v>4.138</v>
      </c>
      <c r="J358" s="42">
        <v>4.116</v>
      </c>
      <c r="K358" s="42">
        <v>4.2935</v>
      </c>
      <c r="L358" s="17">
        <f t="shared" si="17"/>
        <v>4.1825</v>
      </c>
      <c r="M358" s="42">
        <v>26.734</v>
      </c>
      <c r="N358" s="42">
        <v>26.768</v>
      </c>
      <c r="O358" s="42">
        <v>27.18</v>
      </c>
      <c r="P358" s="17">
        <f t="shared" si="15"/>
        <v>26.894</v>
      </c>
      <c r="Q358" s="28">
        <v>0.298849957992594</v>
      </c>
      <c r="R358" s="28">
        <v>0.28189579963872</v>
      </c>
      <c r="S358" s="28">
        <v>0.23144050229848</v>
      </c>
      <c r="T358" s="17">
        <f t="shared" si="16"/>
        <v>0.270728753309931</v>
      </c>
    </row>
    <row r="359" spans="1:20">
      <c r="A359" s="10">
        <v>16</v>
      </c>
      <c r="B359" s="37">
        <v>11</v>
      </c>
      <c r="C359" s="5">
        <v>2014</v>
      </c>
      <c r="D359" s="51">
        <v>41959</v>
      </c>
      <c r="E359" t="s">
        <v>16</v>
      </c>
      <c r="F359">
        <v>5</v>
      </c>
      <c r="G359" t="s">
        <v>17</v>
      </c>
      <c r="H359">
        <v>358</v>
      </c>
      <c r="I359" s="42">
        <v>1.389875</v>
      </c>
      <c r="J359" s="42">
        <v>1.43</v>
      </c>
      <c r="K359" s="42">
        <v>1.454</v>
      </c>
      <c r="L359" s="17">
        <f t="shared" si="17"/>
        <v>1.424625</v>
      </c>
      <c r="M359" s="42">
        <v>26.40725</v>
      </c>
      <c r="N359" s="42">
        <v>26.4675</v>
      </c>
      <c r="O359" s="42">
        <v>26.534</v>
      </c>
      <c r="P359" s="17">
        <f t="shared" si="15"/>
        <v>26.4695833333333</v>
      </c>
      <c r="Q359" s="28">
        <v>0.293666620554411</v>
      </c>
      <c r="R359" s="28">
        <v>0.239546163852</v>
      </c>
      <c r="S359" s="28">
        <v>0.23237816680336</v>
      </c>
      <c r="T359" s="17">
        <f t="shared" si="16"/>
        <v>0.25519698373659</v>
      </c>
    </row>
    <row r="360" spans="1:20">
      <c r="A360" s="10">
        <v>2</v>
      </c>
      <c r="B360" s="37">
        <v>12</v>
      </c>
      <c r="C360" s="5">
        <v>2014</v>
      </c>
      <c r="D360" s="51">
        <v>41975</v>
      </c>
      <c r="E360" t="s">
        <v>16</v>
      </c>
      <c r="F360">
        <v>5</v>
      </c>
      <c r="G360" t="s">
        <v>17</v>
      </c>
      <c r="H360">
        <v>359</v>
      </c>
      <c r="I360" s="42">
        <v>0.31375</v>
      </c>
      <c r="J360" s="42">
        <v>0.45</v>
      </c>
      <c r="K360" s="42">
        <v>0.649</v>
      </c>
      <c r="L360" s="17">
        <f t="shared" si="17"/>
        <v>0.470916666666667</v>
      </c>
      <c r="M360" s="42">
        <v>26.3165</v>
      </c>
      <c r="N360" s="42">
        <v>26.606</v>
      </c>
      <c r="O360" s="42">
        <v>26.683</v>
      </c>
      <c r="P360" s="17">
        <f t="shared" si="15"/>
        <v>26.5351666666667</v>
      </c>
      <c r="Q360" s="30" t="s">
        <v>18</v>
      </c>
      <c r="R360" s="30" t="s">
        <v>18</v>
      </c>
      <c r="S360" s="30" t="s">
        <v>18</v>
      </c>
      <c r="T360" s="17" t="e">
        <f t="shared" si="16"/>
        <v>#DIV/0!</v>
      </c>
    </row>
    <row r="361" spans="1:20">
      <c r="A361" s="10">
        <v>10</v>
      </c>
      <c r="B361" s="37">
        <v>2</v>
      </c>
      <c r="C361" s="5">
        <v>2015</v>
      </c>
      <c r="D361" s="51">
        <v>42045</v>
      </c>
      <c r="E361" t="s">
        <v>16</v>
      </c>
      <c r="F361">
        <v>5</v>
      </c>
      <c r="G361" t="s">
        <v>17</v>
      </c>
      <c r="H361">
        <v>360</v>
      </c>
      <c r="I361" s="42">
        <v>-0.588333333333333</v>
      </c>
      <c r="J361" s="42">
        <v>-0.859</v>
      </c>
      <c r="K361" s="42">
        <v>-1.023</v>
      </c>
      <c r="L361" s="17">
        <f t="shared" si="17"/>
        <v>-0.823444444444444</v>
      </c>
      <c r="M361" s="42">
        <v>11.4833333333333</v>
      </c>
      <c r="N361" s="42">
        <v>27.4103333333333</v>
      </c>
      <c r="O361" s="42">
        <v>27.5853333333333</v>
      </c>
      <c r="P361" s="17">
        <f t="shared" si="15"/>
        <v>22.1596666666666</v>
      </c>
      <c r="Q361" s="28">
        <v>0.354937143276967</v>
      </c>
      <c r="R361" s="28">
        <v>0.124466695783467</v>
      </c>
      <c r="S361" s="28">
        <v>0.117336889589387</v>
      </c>
      <c r="T361" s="17">
        <f t="shared" si="16"/>
        <v>0.198913576216607</v>
      </c>
    </row>
    <row r="362" spans="1:20">
      <c r="A362" s="10">
        <v>21</v>
      </c>
      <c r="B362" s="37">
        <v>2</v>
      </c>
      <c r="C362" s="5">
        <v>2015</v>
      </c>
      <c r="D362" s="51">
        <v>42056</v>
      </c>
      <c r="E362" t="s">
        <v>16</v>
      </c>
      <c r="F362">
        <v>5</v>
      </c>
      <c r="G362" t="s">
        <v>17</v>
      </c>
      <c r="H362">
        <v>361</v>
      </c>
      <c r="I362" s="42">
        <v>-0.559333333333333</v>
      </c>
      <c r="J362" s="42">
        <v>-1.00566666666667</v>
      </c>
      <c r="K362" s="42">
        <v>-1.07</v>
      </c>
      <c r="L362" s="17">
        <f t="shared" si="17"/>
        <v>-0.878333333333334</v>
      </c>
      <c r="M362" s="42">
        <v>7.81966666666667</v>
      </c>
      <c r="N362" s="42">
        <v>27.225</v>
      </c>
      <c r="O362" s="42">
        <v>27.4335</v>
      </c>
      <c r="P362" s="17">
        <f t="shared" si="15"/>
        <v>20.8260555555556</v>
      </c>
      <c r="Q362" s="28">
        <v>0.488823870418331</v>
      </c>
      <c r="R362" s="28">
        <v>0.127049409654155</v>
      </c>
      <c r="S362" s="28">
        <v>0.115270368178667</v>
      </c>
      <c r="T362" s="17">
        <f t="shared" si="16"/>
        <v>0.243714549417051</v>
      </c>
    </row>
    <row r="363" spans="1:20">
      <c r="A363" s="10">
        <v>3</v>
      </c>
      <c r="B363" s="37">
        <v>3</v>
      </c>
      <c r="C363" s="5">
        <v>2015</v>
      </c>
      <c r="D363" s="51">
        <v>42066</v>
      </c>
      <c r="E363" t="s">
        <v>16</v>
      </c>
      <c r="F363">
        <v>5</v>
      </c>
      <c r="G363" t="s">
        <v>17</v>
      </c>
      <c r="H363">
        <v>362</v>
      </c>
      <c r="I363" s="42">
        <v>-0.07</v>
      </c>
      <c r="J363" s="42">
        <v>-0.77</v>
      </c>
      <c r="K363" s="42">
        <v>-0.77</v>
      </c>
      <c r="L363" s="17">
        <f t="shared" si="17"/>
        <v>-0.536666666666667</v>
      </c>
      <c r="M363" s="46">
        <v>11.506</v>
      </c>
      <c r="N363" s="46">
        <v>26.736</v>
      </c>
      <c r="O363" s="46">
        <v>27.213</v>
      </c>
      <c r="P363" s="17">
        <f t="shared" si="15"/>
        <v>21.8183333333333</v>
      </c>
      <c r="Q363" s="28">
        <v>0.40458661281056</v>
      </c>
      <c r="R363" s="28">
        <v>0.106574237858133</v>
      </c>
      <c r="S363" s="28">
        <v>0.0928926456741333</v>
      </c>
      <c r="T363" s="17">
        <f t="shared" si="16"/>
        <v>0.201351165447609</v>
      </c>
    </row>
    <row r="364" spans="1:20">
      <c r="A364" s="10">
        <v>16</v>
      </c>
      <c r="B364" s="37">
        <v>3</v>
      </c>
      <c r="C364" s="5">
        <v>2015</v>
      </c>
      <c r="D364" s="51">
        <v>42079</v>
      </c>
      <c r="E364" t="s">
        <v>16</v>
      </c>
      <c r="F364">
        <v>5</v>
      </c>
      <c r="G364" t="s">
        <v>17</v>
      </c>
      <c r="H364">
        <v>363</v>
      </c>
      <c r="I364" s="46">
        <v>-0.039</v>
      </c>
      <c r="J364" s="46">
        <v>-0.8475</v>
      </c>
      <c r="K364" s="46">
        <v>-0.71</v>
      </c>
      <c r="L364" s="17">
        <f t="shared" si="17"/>
        <v>-0.532166666666667</v>
      </c>
      <c r="M364" s="46">
        <v>7.601</v>
      </c>
      <c r="N364" s="46">
        <v>27.1055</v>
      </c>
      <c r="O364" s="46">
        <v>27.5285</v>
      </c>
      <c r="P364" s="17">
        <f t="shared" si="15"/>
        <v>20.745</v>
      </c>
      <c r="Q364" s="28">
        <v>0.84538625450144</v>
      </c>
      <c r="R364" s="28">
        <v>0.173538435156</v>
      </c>
      <c r="S364" s="28">
        <v>0.1292406417056</v>
      </c>
      <c r="T364" s="17">
        <f t="shared" si="16"/>
        <v>0.382721777121013</v>
      </c>
    </row>
    <row r="365" spans="1:20">
      <c r="A365" s="10">
        <v>7</v>
      </c>
      <c r="B365" s="37">
        <v>4</v>
      </c>
      <c r="C365" s="5">
        <v>2015</v>
      </c>
      <c r="D365" s="51">
        <v>42101</v>
      </c>
      <c r="E365" t="s">
        <v>16</v>
      </c>
      <c r="F365">
        <v>5</v>
      </c>
      <c r="G365" t="s">
        <v>17</v>
      </c>
      <c r="H365">
        <v>364</v>
      </c>
      <c r="I365" s="46">
        <v>-0.12875</v>
      </c>
      <c r="J365" s="46">
        <v>-0.4225</v>
      </c>
      <c r="K365" s="46">
        <v>-0.214</v>
      </c>
      <c r="L365" s="17">
        <f t="shared" si="17"/>
        <v>-0.255083333333333</v>
      </c>
      <c r="M365" s="46">
        <v>15.98575</v>
      </c>
      <c r="N365" s="46">
        <v>25.774</v>
      </c>
      <c r="O365" s="46">
        <v>26.452</v>
      </c>
      <c r="P365" s="17">
        <f t="shared" si="15"/>
        <v>22.73725</v>
      </c>
      <c r="Q365" s="28">
        <v>0.5279029080762</v>
      </c>
      <c r="R365" s="28">
        <v>0.1987277878888</v>
      </c>
      <c r="S365" s="28">
        <v>0.0939802845272</v>
      </c>
      <c r="T365" s="17">
        <f t="shared" si="16"/>
        <v>0.2735369934974</v>
      </c>
    </row>
    <row r="366" spans="1:20">
      <c r="A366" s="10">
        <v>10</v>
      </c>
      <c r="B366" s="37">
        <v>6</v>
      </c>
      <c r="C366" s="5">
        <v>2015</v>
      </c>
      <c r="D366" s="51">
        <v>42165</v>
      </c>
      <c r="E366" t="s">
        <v>16</v>
      </c>
      <c r="F366">
        <v>5</v>
      </c>
      <c r="G366" t="s">
        <v>17</v>
      </c>
      <c r="H366">
        <v>365</v>
      </c>
      <c r="I366" s="42">
        <v>8.718</v>
      </c>
      <c r="J366" s="42">
        <v>8.1885</v>
      </c>
      <c r="K366" s="42">
        <v>7.059</v>
      </c>
      <c r="L366" s="17">
        <f t="shared" si="17"/>
        <v>7.9885</v>
      </c>
      <c r="M366" s="42">
        <v>23.394</v>
      </c>
      <c r="N366" s="42">
        <v>24.5915</v>
      </c>
      <c r="O366" s="42">
        <v>24.9585</v>
      </c>
      <c r="P366" s="17">
        <f t="shared" si="15"/>
        <v>24.3146666666667</v>
      </c>
      <c r="Q366" s="28">
        <v>1.08021484928784</v>
      </c>
      <c r="R366" s="28">
        <v>0.70113390522592</v>
      </c>
      <c r="S366" s="28">
        <v>0.54209691551696</v>
      </c>
      <c r="T366" s="17">
        <f t="shared" si="16"/>
        <v>0.77448189001024</v>
      </c>
    </row>
    <row r="367" spans="1:20">
      <c r="A367" s="10">
        <v>20</v>
      </c>
      <c r="B367" s="37">
        <v>6</v>
      </c>
      <c r="C367" s="5">
        <v>2015</v>
      </c>
      <c r="D367" s="51">
        <v>42175</v>
      </c>
      <c r="E367" t="s">
        <v>16</v>
      </c>
      <c r="F367">
        <v>5</v>
      </c>
      <c r="G367" t="s">
        <v>17</v>
      </c>
      <c r="H367">
        <v>366</v>
      </c>
      <c r="I367" s="42">
        <v>8.6585</v>
      </c>
      <c r="J367" s="42">
        <v>7.0365</v>
      </c>
      <c r="K367" s="42">
        <v>5.9175</v>
      </c>
      <c r="L367" s="17">
        <f t="shared" si="17"/>
        <v>7.20416666666667</v>
      </c>
      <c r="M367" s="42">
        <v>23.0045</v>
      </c>
      <c r="N367" s="42">
        <v>24.9815</v>
      </c>
      <c r="O367" s="42">
        <v>25.518</v>
      </c>
      <c r="P367" s="17">
        <f t="shared" si="15"/>
        <v>24.5013333333333</v>
      </c>
      <c r="Q367" s="28">
        <v>2.2740973089934</v>
      </c>
      <c r="R367" s="28" t="s">
        <v>18</v>
      </c>
      <c r="S367" s="28" t="s">
        <v>18</v>
      </c>
      <c r="T367" s="17">
        <f t="shared" si="16"/>
        <v>2.2740973089934</v>
      </c>
    </row>
    <row r="368" spans="1:20">
      <c r="A368" s="10">
        <v>30</v>
      </c>
      <c r="B368" s="37">
        <v>6</v>
      </c>
      <c r="C368" s="5">
        <v>2015</v>
      </c>
      <c r="D368" s="51">
        <v>42185</v>
      </c>
      <c r="E368" t="s">
        <v>16</v>
      </c>
      <c r="F368">
        <v>5</v>
      </c>
      <c r="G368" t="s">
        <v>17</v>
      </c>
      <c r="H368">
        <v>367</v>
      </c>
      <c r="I368" s="42">
        <v>11.596</v>
      </c>
      <c r="J368" s="42">
        <v>10.1693333333333</v>
      </c>
      <c r="K368" s="42">
        <v>5.72233333333333</v>
      </c>
      <c r="L368" s="17">
        <f t="shared" si="17"/>
        <v>9.16255555555554</v>
      </c>
      <c r="M368" s="42">
        <v>24.2333333333333</v>
      </c>
      <c r="N368" s="42">
        <v>25.2086666666667</v>
      </c>
      <c r="O368" s="42">
        <v>26.1886666666667</v>
      </c>
      <c r="P368" s="17">
        <f t="shared" si="15"/>
        <v>25.2102222222222</v>
      </c>
      <c r="Q368" s="28" t="s">
        <v>18</v>
      </c>
      <c r="R368" s="28">
        <v>1.48008358837483</v>
      </c>
      <c r="S368" s="28">
        <v>1.68429185620347</v>
      </c>
      <c r="T368" s="17">
        <f t="shared" si="16"/>
        <v>1.58218772228915</v>
      </c>
    </row>
    <row r="369" spans="1:20">
      <c r="A369" s="10">
        <v>11</v>
      </c>
      <c r="B369" s="37">
        <v>7</v>
      </c>
      <c r="C369" s="56">
        <v>2015</v>
      </c>
      <c r="D369" s="9">
        <v>42196</v>
      </c>
      <c r="E369" t="s">
        <v>16</v>
      </c>
      <c r="F369">
        <v>5</v>
      </c>
      <c r="G369" t="s">
        <v>17</v>
      </c>
      <c r="H369">
        <v>368</v>
      </c>
      <c r="I369" s="42">
        <v>12.2446666666667</v>
      </c>
      <c r="J369" s="42">
        <v>12.134</v>
      </c>
      <c r="K369" s="42">
        <v>11.975</v>
      </c>
      <c r="L369" s="17">
        <f t="shared" si="17"/>
        <v>12.1178888888889</v>
      </c>
      <c r="M369" s="42">
        <v>24.6583333333333</v>
      </c>
      <c r="N369" s="42">
        <v>24.6975</v>
      </c>
      <c r="O369" s="42">
        <v>24.687</v>
      </c>
      <c r="P369" s="17">
        <f t="shared" si="15"/>
        <v>24.6809444444444</v>
      </c>
      <c r="Q369" s="28">
        <v>1.14242553590501</v>
      </c>
      <c r="R369" s="28">
        <v>1.24456610777088</v>
      </c>
      <c r="S369" s="28">
        <v>1.133948143756</v>
      </c>
      <c r="T369" s="17">
        <f t="shared" si="16"/>
        <v>1.17364659581063</v>
      </c>
    </row>
    <row r="370" spans="1:20">
      <c r="A370" s="10">
        <v>20</v>
      </c>
      <c r="B370" s="37">
        <v>7</v>
      </c>
      <c r="C370" s="5">
        <v>2015</v>
      </c>
      <c r="D370" s="51">
        <v>42205</v>
      </c>
      <c r="E370" t="s">
        <v>16</v>
      </c>
      <c r="F370">
        <v>5</v>
      </c>
      <c r="G370" t="s">
        <v>17</v>
      </c>
      <c r="H370">
        <v>369</v>
      </c>
      <c r="I370" s="42">
        <v>13.747</v>
      </c>
      <c r="J370" s="42">
        <v>12.9605</v>
      </c>
      <c r="K370" s="42">
        <v>9.0245</v>
      </c>
      <c r="L370" s="17">
        <f t="shared" si="17"/>
        <v>11.9106666666667</v>
      </c>
      <c r="M370" s="42">
        <v>24.1806666666667</v>
      </c>
      <c r="N370" s="42">
        <v>24.3695</v>
      </c>
      <c r="O370" s="42">
        <v>25.095</v>
      </c>
      <c r="P370" s="17">
        <f t="shared" si="15"/>
        <v>24.5483888888889</v>
      </c>
      <c r="Q370" s="28">
        <v>0.75992518046576</v>
      </c>
      <c r="R370" s="28">
        <v>1.04932962158232</v>
      </c>
      <c r="S370" s="28">
        <v>0.53634697075152</v>
      </c>
      <c r="T370" s="17">
        <f t="shared" si="16"/>
        <v>0.781867257599867</v>
      </c>
    </row>
    <row r="371" spans="1:20">
      <c r="A371" s="10">
        <v>30</v>
      </c>
      <c r="B371" s="37">
        <v>7</v>
      </c>
      <c r="C371" s="5">
        <v>2015</v>
      </c>
      <c r="D371" s="51">
        <v>42215</v>
      </c>
      <c r="E371" t="s">
        <v>16</v>
      </c>
      <c r="F371">
        <v>5</v>
      </c>
      <c r="G371" t="s">
        <v>17</v>
      </c>
      <c r="H371">
        <v>370</v>
      </c>
      <c r="I371" s="42">
        <v>12.612</v>
      </c>
      <c r="J371" s="42">
        <v>11.9683333333333</v>
      </c>
      <c r="K371" s="42">
        <v>10.8396666666667</v>
      </c>
      <c r="L371" s="17">
        <f t="shared" si="17"/>
        <v>11.8066666666667</v>
      </c>
      <c r="M371" s="42">
        <v>21.6235</v>
      </c>
      <c r="N371" s="42">
        <v>24.42</v>
      </c>
      <c r="O371" s="42">
        <v>25.3573333333333</v>
      </c>
      <c r="P371" s="17">
        <f t="shared" si="15"/>
        <v>23.8002777777778</v>
      </c>
      <c r="Q371" s="28">
        <v>2.54542049261184</v>
      </c>
      <c r="R371" s="28">
        <v>1.71352884655253</v>
      </c>
      <c r="S371" s="28">
        <v>1.081634711016</v>
      </c>
      <c r="T371" s="17">
        <f t="shared" si="16"/>
        <v>1.78019468339346</v>
      </c>
    </row>
    <row r="372" spans="1:20">
      <c r="A372" s="10">
        <v>10</v>
      </c>
      <c r="B372" s="37">
        <v>8</v>
      </c>
      <c r="C372" s="5">
        <v>2015</v>
      </c>
      <c r="D372" s="51">
        <v>42226</v>
      </c>
      <c r="E372" t="s">
        <v>16</v>
      </c>
      <c r="F372">
        <v>5</v>
      </c>
      <c r="G372" t="s">
        <v>17</v>
      </c>
      <c r="H372">
        <v>371</v>
      </c>
      <c r="I372" s="42">
        <v>13.988</v>
      </c>
      <c r="J372" s="42">
        <v>14.363</v>
      </c>
      <c r="K372" s="42">
        <v>10.479</v>
      </c>
      <c r="L372" s="17">
        <f t="shared" si="17"/>
        <v>12.9433333333333</v>
      </c>
      <c r="M372" s="42">
        <v>20.7326666666667</v>
      </c>
      <c r="N372" s="42">
        <v>21.9763333333333</v>
      </c>
      <c r="O372" s="42">
        <v>25.0935</v>
      </c>
      <c r="P372" s="17">
        <f t="shared" si="15"/>
        <v>22.6008333333333</v>
      </c>
      <c r="Q372" s="28">
        <v>2.76609611987584</v>
      </c>
      <c r="R372" s="28">
        <v>2.16088066999904</v>
      </c>
      <c r="S372" s="28">
        <v>0.376197931932</v>
      </c>
      <c r="T372" s="17">
        <f t="shared" si="16"/>
        <v>1.76772490726896</v>
      </c>
    </row>
    <row r="373" spans="1:20">
      <c r="A373" s="10">
        <v>19</v>
      </c>
      <c r="B373" s="37">
        <v>8</v>
      </c>
      <c r="C373" s="5">
        <v>2015</v>
      </c>
      <c r="D373" s="51">
        <v>42235</v>
      </c>
      <c r="E373" t="s">
        <v>16</v>
      </c>
      <c r="F373">
        <v>5</v>
      </c>
      <c r="G373" t="s">
        <v>17</v>
      </c>
      <c r="H373">
        <v>372</v>
      </c>
      <c r="I373" s="42">
        <v>14.4794</v>
      </c>
      <c r="J373" s="42">
        <v>11.7088</v>
      </c>
      <c r="K373" s="42">
        <v>8.9568</v>
      </c>
      <c r="L373" s="17">
        <f t="shared" si="17"/>
        <v>11.715</v>
      </c>
      <c r="M373" s="42">
        <v>19.967</v>
      </c>
      <c r="N373" s="42">
        <v>24.2466</v>
      </c>
      <c r="O373" s="42">
        <v>25.5534</v>
      </c>
      <c r="P373" s="17">
        <f t="shared" si="15"/>
        <v>23.2556666666667</v>
      </c>
      <c r="Q373" s="28" t="s">
        <v>18</v>
      </c>
      <c r="R373" s="28">
        <v>1.01239222229786</v>
      </c>
      <c r="S373" s="28">
        <v>0.241962780529152</v>
      </c>
      <c r="T373" s="17">
        <f t="shared" si="16"/>
        <v>0.627177501413506</v>
      </c>
    </row>
    <row r="374" spans="1:20">
      <c r="A374" s="10">
        <v>31</v>
      </c>
      <c r="B374" s="37">
        <v>8</v>
      </c>
      <c r="C374" s="5">
        <v>2015</v>
      </c>
      <c r="D374" s="51">
        <v>42247</v>
      </c>
      <c r="E374" t="s">
        <v>16</v>
      </c>
      <c r="F374">
        <v>5</v>
      </c>
      <c r="G374" t="s">
        <v>17</v>
      </c>
      <c r="H374">
        <v>373</v>
      </c>
      <c r="I374" s="42">
        <v>11.7116</v>
      </c>
      <c r="J374" s="42">
        <v>11.8594</v>
      </c>
      <c r="K374" s="42">
        <v>9.903</v>
      </c>
      <c r="L374" s="17">
        <f t="shared" si="17"/>
        <v>11.158</v>
      </c>
      <c r="M374" s="42">
        <v>19.731</v>
      </c>
      <c r="N374" s="42">
        <v>23.8214</v>
      </c>
      <c r="O374" s="42">
        <v>25.8234</v>
      </c>
      <c r="P374" s="17">
        <f t="shared" si="15"/>
        <v>23.1252666666667</v>
      </c>
      <c r="Q374" s="28">
        <v>1.52873239245423</v>
      </c>
      <c r="R374" s="28">
        <v>1.21748006566748</v>
      </c>
      <c r="S374" s="28">
        <v>0.53180757189088</v>
      </c>
      <c r="T374" s="17">
        <f t="shared" si="16"/>
        <v>1.09267334333753</v>
      </c>
    </row>
    <row r="375" spans="1:20">
      <c r="A375" s="10">
        <v>9</v>
      </c>
      <c r="B375" s="37">
        <v>9</v>
      </c>
      <c r="C375" s="5">
        <v>2015</v>
      </c>
      <c r="D375" s="51">
        <v>42256</v>
      </c>
      <c r="E375" t="s">
        <v>16</v>
      </c>
      <c r="F375">
        <v>5</v>
      </c>
      <c r="G375" t="s">
        <v>17</v>
      </c>
      <c r="H375">
        <v>374</v>
      </c>
      <c r="I375" s="42">
        <v>11.7508</v>
      </c>
      <c r="J375" s="42">
        <v>11.7746</v>
      </c>
      <c r="K375" s="42">
        <v>11.6822</v>
      </c>
      <c r="L375" s="17">
        <f t="shared" si="17"/>
        <v>11.7358666666667</v>
      </c>
      <c r="M375" s="42">
        <v>21.07</v>
      </c>
      <c r="N375" s="42">
        <v>23.002</v>
      </c>
      <c r="O375" s="42">
        <v>23.8928</v>
      </c>
      <c r="P375" s="17">
        <f t="shared" si="15"/>
        <v>22.6549333333333</v>
      </c>
      <c r="Q375" s="28">
        <v>1.44354301549306</v>
      </c>
      <c r="R375" s="28">
        <v>1.4951837231425</v>
      </c>
      <c r="S375" s="28">
        <v>0.714867268170048</v>
      </c>
      <c r="T375" s="17">
        <f t="shared" si="16"/>
        <v>1.2178646689352</v>
      </c>
    </row>
    <row r="376" spans="1:20">
      <c r="A376" s="10">
        <v>21</v>
      </c>
      <c r="B376" s="37">
        <v>9</v>
      </c>
      <c r="C376" s="5">
        <v>2015</v>
      </c>
      <c r="D376" s="51">
        <v>42268</v>
      </c>
      <c r="E376" t="s">
        <v>16</v>
      </c>
      <c r="F376">
        <v>5</v>
      </c>
      <c r="G376" t="s">
        <v>17</v>
      </c>
      <c r="H376">
        <v>375</v>
      </c>
      <c r="I376" s="42">
        <v>11.692</v>
      </c>
      <c r="J376" s="42">
        <v>11.2152</v>
      </c>
      <c r="K376" s="42">
        <v>9.2316</v>
      </c>
      <c r="L376" s="17">
        <f t="shared" si="17"/>
        <v>10.7129333333333</v>
      </c>
      <c r="M376" s="42">
        <v>23.1724</v>
      </c>
      <c r="N376" s="42">
        <v>24.0422</v>
      </c>
      <c r="O376" s="42">
        <v>25.8236</v>
      </c>
      <c r="P376" s="17">
        <f t="shared" si="15"/>
        <v>24.3460666666667</v>
      </c>
      <c r="Q376" s="28">
        <v>2.86241070043712</v>
      </c>
      <c r="R376" s="28">
        <v>1.82641527953606</v>
      </c>
      <c r="S376" s="28">
        <v>0.496455960990848</v>
      </c>
      <c r="T376" s="17">
        <f t="shared" si="16"/>
        <v>1.72842731365468</v>
      </c>
    </row>
    <row r="377" spans="1:20">
      <c r="A377" s="10">
        <v>30</v>
      </c>
      <c r="B377" s="37">
        <v>9</v>
      </c>
      <c r="C377" s="5">
        <v>2015</v>
      </c>
      <c r="D377" s="51">
        <v>42277</v>
      </c>
      <c r="E377" t="s">
        <v>16</v>
      </c>
      <c r="F377">
        <v>5</v>
      </c>
      <c r="G377" t="s">
        <v>17</v>
      </c>
      <c r="H377">
        <v>376</v>
      </c>
      <c r="I377" s="42">
        <v>10.2604</v>
      </c>
      <c r="J377" s="42">
        <v>10.2636</v>
      </c>
      <c r="K377" s="42">
        <v>10.2654</v>
      </c>
      <c r="L377" s="17">
        <f t="shared" si="17"/>
        <v>10.2631333333333</v>
      </c>
      <c r="M377" s="42">
        <v>24.3168</v>
      </c>
      <c r="N377" s="42">
        <v>24.3184</v>
      </c>
      <c r="O377" s="42">
        <v>24.3902</v>
      </c>
      <c r="P377" s="17">
        <f t="shared" si="15"/>
        <v>24.3418</v>
      </c>
      <c r="Q377" s="28">
        <v>1.42033978827142</v>
      </c>
      <c r="R377" s="28">
        <v>1.58730524274886</v>
      </c>
      <c r="S377" s="28">
        <v>1.55668753318072</v>
      </c>
      <c r="T377" s="17">
        <f t="shared" si="16"/>
        <v>1.521444188067</v>
      </c>
    </row>
    <row r="378" spans="1:20">
      <c r="A378" s="10">
        <v>12</v>
      </c>
      <c r="B378" s="37">
        <v>10</v>
      </c>
      <c r="C378" s="5">
        <v>2015</v>
      </c>
      <c r="D378" s="51">
        <v>42289</v>
      </c>
      <c r="E378" t="s">
        <v>16</v>
      </c>
      <c r="F378">
        <v>5</v>
      </c>
      <c r="G378" t="s">
        <v>17</v>
      </c>
      <c r="H378">
        <v>377</v>
      </c>
      <c r="I378" s="42">
        <v>7.6174</v>
      </c>
      <c r="J378" s="42">
        <v>7.6316</v>
      </c>
      <c r="K378" s="42">
        <v>7.6586</v>
      </c>
      <c r="L378" s="17">
        <f t="shared" si="17"/>
        <v>7.63586666666667</v>
      </c>
      <c r="M378" s="42">
        <v>24.9492</v>
      </c>
      <c r="N378" s="42">
        <v>24.9582</v>
      </c>
      <c r="O378" s="42">
        <v>24.9734</v>
      </c>
      <c r="P378" s="17">
        <f t="shared" si="15"/>
        <v>24.9602666666667</v>
      </c>
      <c r="Q378" s="28">
        <v>0.88400260027392</v>
      </c>
      <c r="R378" s="28">
        <v>0.811989144409664</v>
      </c>
      <c r="S378" s="28">
        <v>0.825883233693712</v>
      </c>
      <c r="T378" s="17">
        <f t="shared" si="16"/>
        <v>0.840624992792432</v>
      </c>
    </row>
    <row r="379" spans="1:20">
      <c r="A379" s="10">
        <v>21</v>
      </c>
      <c r="B379" s="37">
        <v>10</v>
      </c>
      <c r="C379" s="5">
        <v>2015</v>
      </c>
      <c r="D379" s="51">
        <v>42298</v>
      </c>
      <c r="E379" t="s">
        <v>16</v>
      </c>
      <c r="F379">
        <v>5</v>
      </c>
      <c r="G379" t="s">
        <v>17</v>
      </c>
      <c r="H379">
        <v>378</v>
      </c>
      <c r="I379" s="58">
        <v>6.266</v>
      </c>
      <c r="J379" s="58">
        <v>6.275</v>
      </c>
      <c r="K379" s="58">
        <v>5.411</v>
      </c>
      <c r="L379" s="17">
        <f t="shared" si="17"/>
        <v>5.984</v>
      </c>
      <c r="M379" s="58">
        <v>24.783</v>
      </c>
      <c r="N379" s="58">
        <v>25.04</v>
      </c>
      <c r="O379" s="58">
        <v>27.0435</v>
      </c>
      <c r="P379" s="17">
        <f t="shared" si="15"/>
        <v>25.6221666666667</v>
      </c>
      <c r="Q379" s="28">
        <v>0.45044254909992</v>
      </c>
      <c r="R379" s="28">
        <v>0.560559351875</v>
      </c>
      <c r="S379" s="28">
        <v>0.2691694295928</v>
      </c>
      <c r="T379" s="17">
        <f t="shared" si="16"/>
        <v>0.426723776855907</v>
      </c>
    </row>
    <row r="380" spans="1:20">
      <c r="A380" s="10">
        <v>29</v>
      </c>
      <c r="B380" s="37">
        <v>10</v>
      </c>
      <c r="C380" s="5">
        <v>2015</v>
      </c>
      <c r="D380" s="51">
        <v>42306</v>
      </c>
      <c r="E380" t="s">
        <v>16</v>
      </c>
      <c r="F380">
        <v>5</v>
      </c>
      <c r="G380" t="s">
        <v>17</v>
      </c>
      <c r="H380">
        <v>379</v>
      </c>
      <c r="I380" s="58">
        <v>4.7095</v>
      </c>
      <c r="J380" s="58">
        <v>4.84066666666667</v>
      </c>
      <c r="K380" s="58">
        <v>4.85666666666667</v>
      </c>
      <c r="L380" s="17">
        <f t="shared" si="17"/>
        <v>4.80227777777778</v>
      </c>
      <c r="M380" s="58">
        <v>26.102</v>
      </c>
      <c r="N380" s="58">
        <v>26.033</v>
      </c>
      <c r="O380" s="58">
        <v>26.0333333333333</v>
      </c>
      <c r="P380" s="17">
        <f t="shared" si="15"/>
        <v>26.0561111111111</v>
      </c>
      <c r="Q380" s="28">
        <v>0.56242708013188</v>
      </c>
      <c r="R380" s="28">
        <v>0.447499646950507</v>
      </c>
      <c r="S380" s="28">
        <v>0.553523152426933</v>
      </c>
      <c r="T380" s="17">
        <f t="shared" si="16"/>
        <v>0.52114995983644</v>
      </c>
    </row>
    <row r="381" spans="1:20">
      <c r="A381" s="10">
        <v>10</v>
      </c>
      <c r="B381" s="37">
        <v>11</v>
      </c>
      <c r="C381" s="5">
        <v>2015</v>
      </c>
      <c r="D381" s="51">
        <v>42318</v>
      </c>
      <c r="E381" t="s">
        <v>16</v>
      </c>
      <c r="F381">
        <v>5</v>
      </c>
      <c r="G381" t="s">
        <v>17</v>
      </c>
      <c r="H381">
        <v>380</v>
      </c>
      <c r="I381" s="42">
        <v>2.2105</v>
      </c>
      <c r="J381" s="42">
        <v>3.312</v>
      </c>
      <c r="K381" s="42">
        <v>4.3885</v>
      </c>
      <c r="L381" s="17">
        <f t="shared" si="17"/>
        <v>3.30366666666667</v>
      </c>
      <c r="M381" s="42">
        <v>27.052</v>
      </c>
      <c r="N381" s="42">
        <v>26.1955</v>
      </c>
      <c r="O381" s="42">
        <v>27.048</v>
      </c>
      <c r="P381" s="17">
        <f t="shared" si="15"/>
        <v>26.7651666666667</v>
      </c>
      <c r="Q381" s="28">
        <v>0.269567856827</v>
      </c>
      <c r="R381" s="28">
        <v>0.27919133666048</v>
      </c>
      <c r="S381" s="28">
        <v>0.2020895813256</v>
      </c>
      <c r="T381" s="17">
        <f t="shared" si="16"/>
        <v>0.250282924937693</v>
      </c>
    </row>
    <row r="382" spans="1:20">
      <c r="A382" s="10">
        <v>21</v>
      </c>
      <c r="B382" s="37">
        <v>11</v>
      </c>
      <c r="C382" s="5">
        <v>2015</v>
      </c>
      <c r="D382" s="51">
        <v>42329</v>
      </c>
      <c r="E382" t="s">
        <v>16</v>
      </c>
      <c r="F382">
        <v>5</v>
      </c>
      <c r="G382" t="s">
        <v>17</v>
      </c>
      <c r="H382">
        <v>381</v>
      </c>
      <c r="I382" s="58">
        <v>1.3136</v>
      </c>
      <c r="J382" s="58">
        <v>1.8968</v>
      </c>
      <c r="K382" s="58">
        <v>1.7212</v>
      </c>
      <c r="L382" s="17">
        <f t="shared" si="17"/>
        <v>1.64386666666667</v>
      </c>
      <c r="M382" s="58">
        <v>24.573</v>
      </c>
      <c r="N382" s="58">
        <v>26.5816</v>
      </c>
      <c r="O382" s="58">
        <v>26.8072</v>
      </c>
      <c r="P382" s="17">
        <f t="shared" si="15"/>
        <v>25.9872666666667</v>
      </c>
      <c r="Q382" s="28">
        <v>0.24089420746432</v>
      </c>
      <c r="R382" s="28">
        <v>0.185172830126848</v>
      </c>
      <c r="S382" s="28">
        <v>0.175421805492192</v>
      </c>
      <c r="T382" s="17">
        <f t="shared" si="16"/>
        <v>0.200496281027787</v>
      </c>
    </row>
    <row r="383" spans="1:20">
      <c r="A383" s="10">
        <v>3</v>
      </c>
      <c r="B383" s="37">
        <v>2</v>
      </c>
      <c r="C383" s="5">
        <v>2016</v>
      </c>
      <c r="D383" s="51">
        <v>42403</v>
      </c>
      <c r="E383" t="s">
        <v>16</v>
      </c>
      <c r="F383">
        <v>5</v>
      </c>
      <c r="G383" t="s">
        <v>17</v>
      </c>
      <c r="H383">
        <v>382</v>
      </c>
      <c r="I383" s="42">
        <v>-0.681666666666667</v>
      </c>
      <c r="J383" s="42">
        <v>-0.6595</v>
      </c>
      <c r="K383" s="42">
        <v>-0.862</v>
      </c>
      <c r="L383" s="17">
        <f t="shared" si="17"/>
        <v>-0.734388888888889</v>
      </c>
      <c r="M383" s="42">
        <v>13.4326666666667</v>
      </c>
      <c r="N383" s="42">
        <v>27.198</v>
      </c>
      <c r="O383" s="42">
        <v>27.276</v>
      </c>
      <c r="P383" s="17">
        <f t="shared" si="15"/>
        <v>22.6355555555556</v>
      </c>
      <c r="Q383" s="28">
        <v>0.175254229688711</v>
      </c>
      <c r="R383" s="28">
        <v>0.1075387350398</v>
      </c>
      <c r="S383" s="28">
        <v>0.11534119276768</v>
      </c>
      <c r="T383" s="17">
        <f t="shared" si="16"/>
        <v>0.132711385832064</v>
      </c>
    </row>
    <row r="384" spans="1:20">
      <c r="A384" s="10">
        <v>16</v>
      </c>
      <c r="B384" s="37">
        <v>2</v>
      </c>
      <c r="C384" s="56">
        <v>2016</v>
      </c>
      <c r="D384" s="9">
        <v>42416</v>
      </c>
      <c r="E384" t="s">
        <v>16</v>
      </c>
      <c r="F384">
        <v>5</v>
      </c>
      <c r="G384" t="s">
        <v>17</v>
      </c>
      <c r="H384">
        <v>383</v>
      </c>
      <c r="I384" s="42">
        <v>-0.7525</v>
      </c>
      <c r="J384" s="42">
        <v>-0.7765</v>
      </c>
      <c r="K384" s="42">
        <v>-0.872</v>
      </c>
      <c r="L384" s="17">
        <f t="shared" si="17"/>
        <v>-0.800333333333333</v>
      </c>
      <c r="M384" s="42">
        <v>11.5755</v>
      </c>
      <c r="N384" s="42">
        <v>27.1865</v>
      </c>
      <c r="O384" s="42">
        <v>27.305</v>
      </c>
      <c r="P384" s="17">
        <f t="shared" si="15"/>
        <v>22.0223333333333</v>
      </c>
      <c r="Q384" s="28">
        <v>0.596093934927333</v>
      </c>
      <c r="R384" s="28">
        <v>0.11093203189672</v>
      </c>
      <c r="S384" s="28">
        <v>0.09685850087552</v>
      </c>
      <c r="T384" s="17">
        <f t="shared" si="16"/>
        <v>0.267961489233191</v>
      </c>
    </row>
    <row r="385" spans="1:20">
      <c r="A385" s="10">
        <v>7</v>
      </c>
      <c r="B385" s="37">
        <v>3</v>
      </c>
      <c r="C385" s="5">
        <v>2016</v>
      </c>
      <c r="D385" s="51">
        <v>42436</v>
      </c>
      <c r="E385" t="s">
        <v>16</v>
      </c>
      <c r="F385">
        <v>5</v>
      </c>
      <c r="G385" t="s">
        <v>17</v>
      </c>
      <c r="H385">
        <v>384</v>
      </c>
      <c r="I385" s="42">
        <v>-0.2815</v>
      </c>
      <c r="J385" s="42">
        <v>-0.633333333333333</v>
      </c>
      <c r="K385" s="42">
        <v>-0.932333333333333</v>
      </c>
      <c r="L385" s="17">
        <f t="shared" si="17"/>
        <v>-0.615722222222222</v>
      </c>
      <c r="M385" s="42">
        <v>3.812</v>
      </c>
      <c r="N385" s="42">
        <v>27.1633333333333</v>
      </c>
      <c r="O385" s="42">
        <v>27.29</v>
      </c>
      <c r="P385" s="17">
        <f t="shared" si="15"/>
        <v>19.4217777777778</v>
      </c>
      <c r="Q385" s="28">
        <v>0.68729339040524</v>
      </c>
      <c r="R385" s="28">
        <v>0.104590174947556</v>
      </c>
      <c r="S385" s="28">
        <v>0.0844706481053422</v>
      </c>
      <c r="T385" s="17">
        <f t="shared" si="16"/>
        <v>0.292118071152713</v>
      </c>
    </row>
    <row r="386" spans="1:20">
      <c r="A386" s="10">
        <v>15</v>
      </c>
      <c r="B386" s="37">
        <v>3</v>
      </c>
      <c r="C386" s="5">
        <v>2016</v>
      </c>
      <c r="D386" s="51">
        <v>42444</v>
      </c>
      <c r="E386" t="s">
        <v>16</v>
      </c>
      <c r="F386">
        <v>5</v>
      </c>
      <c r="G386" t="s">
        <v>17</v>
      </c>
      <c r="H386">
        <v>385</v>
      </c>
      <c r="I386" s="42">
        <v>-0.6</v>
      </c>
      <c r="J386" s="42">
        <v>-0.844</v>
      </c>
      <c r="K386" s="42">
        <v>-0.782</v>
      </c>
      <c r="L386" s="17">
        <f t="shared" si="17"/>
        <v>-0.742</v>
      </c>
      <c r="M386" s="42">
        <v>11.3723333333333</v>
      </c>
      <c r="N386" s="42">
        <v>26.8985</v>
      </c>
      <c r="O386" s="42">
        <v>27.11675</v>
      </c>
      <c r="P386" s="17">
        <f t="shared" ref="P386:P449" si="18">AVERAGE(M386:O386)</f>
        <v>21.7958611111111</v>
      </c>
      <c r="Q386" s="28">
        <v>0.497293527704178</v>
      </c>
      <c r="R386" s="28">
        <v>0.1059301841224</v>
      </c>
      <c r="S386" s="28">
        <v>0.0974663014672</v>
      </c>
      <c r="T386" s="17">
        <f t="shared" ref="T386:T449" si="19">AVERAGE(Q386:S386)</f>
        <v>0.233563337764593</v>
      </c>
    </row>
    <row r="387" spans="1:20">
      <c r="A387" s="10">
        <v>3</v>
      </c>
      <c r="B387" s="37">
        <v>4</v>
      </c>
      <c r="C387" s="5">
        <v>2016</v>
      </c>
      <c r="D387" s="51">
        <v>42463</v>
      </c>
      <c r="E387" t="s">
        <v>16</v>
      </c>
      <c r="F387">
        <v>5</v>
      </c>
      <c r="G387" t="s">
        <v>17</v>
      </c>
      <c r="H387">
        <v>386</v>
      </c>
      <c r="I387" s="42">
        <v>-0.1614</v>
      </c>
      <c r="J387" s="42">
        <v>-0.8644</v>
      </c>
      <c r="K387" s="42">
        <v>-0.8112</v>
      </c>
      <c r="L387" s="17">
        <f t="shared" ref="L387:L450" si="20">AVERAGE(I387:K387)</f>
        <v>-0.612333333333333</v>
      </c>
      <c r="M387" s="42">
        <v>7.3444</v>
      </c>
      <c r="N387" s="42">
        <v>23.051</v>
      </c>
      <c r="O387" s="42">
        <v>27.1368</v>
      </c>
      <c r="P387" s="17">
        <f t="shared" si="18"/>
        <v>19.1774</v>
      </c>
      <c r="Q387" s="28">
        <v>0.629090785481093</v>
      </c>
      <c r="R387" s="28">
        <v>0.207343569379339</v>
      </c>
      <c r="S387" s="28">
        <v>0.0828867702309973</v>
      </c>
      <c r="T387" s="17">
        <f t="shared" si="19"/>
        <v>0.306440375030476</v>
      </c>
    </row>
    <row r="388" spans="1:20">
      <c r="A388" s="10">
        <v>24</v>
      </c>
      <c r="B388" s="37">
        <v>5</v>
      </c>
      <c r="C388" s="5">
        <v>2016</v>
      </c>
      <c r="D388" s="51">
        <v>42514</v>
      </c>
      <c r="E388" t="s">
        <v>16</v>
      </c>
      <c r="F388">
        <v>5</v>
      </c>
      <c r="G388" t="s">
        <v>17</v>
      </c>
      <c r="H388">
        <v>387</v>
      </c>
      <c r="I388" s="42">
        <v>10.3413333333333</v>
      </c>
      <c r="J388" s="42">
        <v>7.4825</v>
      </c>
      <c r="K388" s="42">
        <v>5.34266666666667</v>
      </c>
      <c r="L388" s="17">
        <f t="shared" si="20"/>
        <v>7.72216666666666</v>
      </c>
      <c r="M388" s="42">
        <v>23.4663333333333</v>
      </c>
      <c r="N388" s="42">
        <v>24.402</v>
      </c>
      <c r="O388" s="42">
        <v>25.3406666666667</v>
      </c>
      <c r="P388" s="17">
        <f t="shared" si="18"/>
        <v>24.403</v>
      </c>
      <c r="Q388" s="28">
        <v>0.838443328409771</v>
      </c>
      <c r="R388" s="28">
        <v>1.9858568972042</v>
      </c>
      <c r="S388" s="28">
        <v>0.780704777010347</v>
      </c>
      <c r="T388" s="17">
        <f t="shared" si="19"/>
        <v>1.20166833420811</v>
      </c>
    </row>
    <row r="389" spans="1:20">
      <c r="A389" s="10">
        <v>31</v>
      </c>
      <c r="B389" s="37">
        <v>5</v>
      </c>
      <c r="C389" s="5">
        <v>2016</v>
      </c>
      <c r="D389" s="51">
        <v>42521</v>
      </c>
      <c r="E389" t="s">
        <v>16</v>
      </c>
      <c r="F389">
        <v>5</v>
      </c>
      <c r="G389" t="s">
        <v>17</v>
      </c>
      <c r="H389">
        <v>388</v>
      </c>
      <c r="I389" s="42">
        <v>9.7795</v>
      </c>
      <c r="J389" s="42">
        <v>8.491</v>
      </c>
      <c r="K389" s="42">
        <v>6.88</v>
      </c>
      <c r="L389" s="17">
        <f t="shared" si="20"/>
        <v>8.3835</v>
      </c>
      <c r="M389" s="42">
        <v>22.48</v>
      </c>
      <c r="N389" s="42">
        <v>24.551</v>
      </c>
      <c r="O389" s="42">
        <v>24.891</v>
      </c>
      <c r="P389" s="17">
        <f t="shared" si="18"/>
        <v>23.974</v>
      </c>
      <c r="Q389" s="28">
        <v>0.64269472069976</v>
      </c>
      <c r="R389" s="28">
        <v>0.978294920914827</v>
      </c>
      <c r="S389" s="28">
        <v>0.5282897116928</v>
      </c>
      <c r="T389" s="17">
        <f t="shared" si="19"/>
        <v>0.716426451102462</v>
      </c>
    </row>
    <row r="390" spans="1:20">
      <c r="A390" s="10">
        <v>12</v>
      </c>
      <c r="B390" s="37">
        <v>6</v>
      </c>
      <c r="C390" s="5">
        <v>2016</v>
      </c>
      <c r="D390" s="51">
        <v>42533</v>
      </c>
      <c r="E390" t="s">
        <v>16</v>
      </c>
      <c r="F390">
        <v>5</v>
      </c>
      <c r="G390" t="s">
        <v>17</v>
      </c>
      <c r="H390">
        <v>389</v>
      </c>
      <c r="I390" s="42">
        <v>10.8716666666667</v>
      </c>
      <c r="J390" s="42">
        <v>9.4435</v>
      </c>
      <c r="K390" s="42">
        <v>8.416</v>
      </c>
      <c r="L390" s="17">
        <f t="shared" si="20"/>
        <v>9.57705555555557</v>
      </c>
      <c r="M390" s="42">
        <v>18.642</v>
      </c>
      <c r="N390" s="42">
        <v>24.083</v>
      </c>
      <c r="O390" s="42">
        <v>24.2346666666667</v>
      </c>
      <c r="P390" s="17">
        <f t="shared" si="18"/>
        <v>22.3198888888889</v>
      </c>
      <c r="Q390" s="28">
        <v>0.9617194955392</v>
      </c>
      <c r="R390" s="28">
        <v>1.7942940945144</v>
      </c>
      <c r="S390" s="28">
        <v>0.87222490606848</v>
      </c>
      <c r="T390" s="17">
        <f t="shared" si="19"/>
        <v>1.20941283204069</v>
      </c>
    </row>
    <row r="391" spans="1:20">
      <c r="A391" s="10">
        <v>19</v>
      </c>
      <c r="B391" s="37">
        <v>6</v>
      </c>
      <c r="C391" s="5">
        <v>2016</v>
      </c>
      <c r="D391" s="51">
        <v>42540</v>
      </c>
      <c r="E391" t="s">
        <v>16</v>
      </c>
      <c r="F391">
        <v>5</v>
      </c>
      <c r="G391" t="s">
        <v>17</v>
      </c>
      <c r="H391">
        <v>390</v>
      </c>
      <c r="I391" s="42">
        <v>11.654</v>
      </c>
      <c r="J391" s="42">
        <v>9.503</v>
      </c>
      <c r="K391" s="42">
        <v>5.842</v>
      </c>
      <c r="L391" s="17">
        <f t="shared" si="20"/>
        <v>8.99966666666667</v>
      </c>
      <c r="M391" s="42">
        <v>21.618</v>
      </c>
      <c r="N391" s="42">
        <v>24.294</v>
      </c>
      <c r="O391" s="42">
        <v>25.4215</v>
      </c>
      <c r="P391" s="17">
        <f t="shared" si="18"/>
        <v>23.7778333333333</v>
      </c>
      <c r="Q391" s="28">
        <v>1.8797013953432</v>
      </c>
      <c r="R391" s="28">
        <v>1.92845907545304</v>
      </c>
      <c r="S391" s="28">
        <v>0.4534824522448</v>
      </c>
      <c r="T391" s="17">
        <f t="shared" si="19"/>
        <v>1.42054764101368</v>
      </c>
    </row>
    <row r="392" spans="1:20">
      <c r="A392" s="10">
        <v>30</v>
      </c>
      <c r="B392" s="37">
        <v>6</v>
      </c>
      <c r="C392" s="5">
        <v>2016</v>
      </c>
      <c r="D392" s="51">
        <v>42551</v>
      </c>
      <c r="E392" t="s">
        <v>16</v>
      </c>
      <c r="F392">
        <v>5</v>
      </c>
      <c r="G392" t="s">
        <v>17</v>
      </c>
      <c r="H392">
        <v>391</v>
      </c>
      <c r="I392" s="42">
        <v>15.5935</v>
      </c>
      <c r="J392" s="42">
        <v>11.756</v>
      </c>
      <c r="K392" s="42">
        <v>7.8725</v>
      </c>
      <c r="L392" s="17">
        <f t="shared" si="20"/>
        <v>11.7406666666667</v>
      </c>
      <c r="M392" s="42">
        <v>23.4455</v>
      </c>
      <c r="N392" s="42">
        <v>24.087</v>
      </c>
      <c r="O392" s="42">
        <v>24.959</v>
      </c>
      <c r="P392" s="17">
        <f t="shared" si="18"/>
        <v>24.1638333333333</v>
      </c>
      <c r="Q392" s="28" t="s">
        <v>18</v>
      </c>
      <c r="R392" s="28">
        <v>1.84000535701717</v>
      </c>
      <c r="S392" s="28">
        <v>0.6179167271694</v>
      </c>
      <c r="T392" s="17">
        <f t="shared" si="19"/>
        <v>1.22896104209329</v>
      </c>
    </row>
    <row r="393" spans="1:20">
      <c r="A393" s="10">
        <v>11</v>
      </c>
      <c r="B393" s="37">
        <v>7</v>
      </c>
      <c r="C393" s="5">
        <v>2016</v>
      </c>
      <c r="D393" s="51">
        <v>42562</v>
      </c>
      <c r="E393" t="s">
        <v>16</v>
      </c>
      <c r="F393">
        <v>5</v>
      </c>
      <c r="G393" t="s">
        <v>17</v>
      </c>
      <c r="H393">
        <v>392</v>
      </c>
      <c r="I393" s="42">
        <v>17.1393333333333</v>
      </c>
      <c r="J393" s="42">
        <v>17.537</v>
      </c>
      <c r="K393" s="42">
        <v>14.089</v>
      </c>
      <c r="L393" s="17">
        <f t="shared" si="20"/>
        <v>16.2551111111111</v>
      </c>
      <c r="M393" s="42">
        <v>23.7493333333333</v>
      </c>
      <c r="N393" s="42">
        <v>24.2455</v>
      </c>
      <c r="O393" s="42">
        <v>24.695</v>
      </c>
      <c r="P393" s="17">
        <f t="shared" si="18"/>
        <v>24.2299444444444</v>
      </c>
      <c r="Q393" s="28" t="s">
        <v>18</v>
      </c>
      <c r="R393" s="28">
        <v>2.00610250012368</v>
      </c>
      <c r="S393" s="28">
        <v>0.79453011958944</v>
      </c>
      <c r="T393" s="17">
        <f t="shared" si="19"/>
        <v>1.40031630985656</v>
      </c>
    </row>
    <row r="394" spans="1:20">
      <c r="A394" s="10">
        <v>21</v>
      </c>
      <c r="B394" s="37">
        <v>7</v>
      </c>
      <c r="C394" s="5">
        <v>2016</v>
      </c>
      <c r="D394" s="51">
        <v>42572</v>
      </c>
      <c r="E394" t="s">
        <v>16</v>
      </c>
      <c r="F394">
        <v>5</v>
      </c>
      <c r="G394" t="s">
        <v>17</v>
      </c>
      <c r="H394">
        <v>393</v>
      </c>
      <c r="I394" s="42">
        <v>19.1055</v>
      </c>
      <c r="J394" s="42">
        <v>17.3315</v>
      </c>
      <c r="K394" s="42">
        <v>15.3605</v>
      </c>
      <c r="L394" s="17">
        <f t="shared" si="20"/>
        <v>17.2658333333333</v>
      </c>
      <c r="M394" s="42">
        <v>24.2945</v>
      </c>
      <c r="N394" s="42">
        <v>24.395</v>
      </c>
      <c r="O394" s="42">
        <v>24.496</v>
      </c>
      <c r="P394" s="17">
        <f t="shared" si="18"/>
        <v>24.3951666666667</v>
      </c>
      <c r="Q394" s="28" t="s">
        <v>18</v>
      </c>
      <c r="R394" s="28">
        <v>1.7660692586618</v>
      </c>
      <c r="S394" s="28">
        <v>1.55078252726956</v>
      </c>
      <c r="T394" s="17">
        <f t="shared" si="19"/>
        <v>1.65842589296568</v>
      </c>
    </row>
    <row r="395" spans="1:20">
      <c r="A395" s="10">
        <v>31</v>
      </c>
      <c r="B395" s="37">
        <v>7</v>
      </c>
      <c r="C395" s="5">
        <v>2016</v>
      </c>
      <c r="D395" s="51">
        <v>42582</v>
      </c>
      <c r="E395" t="s">
        <v>16</v>
      </c>
      <c r="F395">
        <v>5</v>
      </c>
      <c r="G395" t="s">
        <v>17</v>
      </c>
      <c r="H395">
        <v>394</v>
      </c>
      <c r="I395" s="42">
        <v>17.337</v>
      </c>
      <c r="J395" s="42">
        <v>17.2775</v>
      </c>
      <c r="K395" s="42">
        <v>16.23225</v>
      </c>
      <c r="L395" s="17">
        <f t="shared" si="20"/>
        <v>16.9489166666667</v>
      </c>
      <c r="M395" s="42">
        <v>24.553</v>
      </c>
      <c r="N395" s="42">
        <v>24.55775</v>
      </c>
      <c r="O395" s="42">
        <v>24.51025</v>
      </c>
      <c r="P395" s="17">
        <f t="shared" si="18"/>
        <v>24.5403333333333</v>
      </c>
      <c r="Q395" s="28">
        <v>1.27977430470696</v>
      </c>
      <c r="R395" s="28">
        <v>1.5131732983044</v>
      </c>
      <c r="S395" s="28">
        <v>1.61555331080922</v>
      </c>
      <c r="T395" s="17">
        <f t="shared" si="19"/>
        <v>1.46950030460686</v>
      </c>
    </row>
    <row r="396" spans="1:20">
      <c r="A396" s="10">
        <v>9</v>
      </c>
      <c r="B396" s="37">
        <v>8</v>
      </c>
      <c r="C396" s="5">
        <v>2016</v>
      </c>
      <c r="D396" s="51">
        <v>42591</v>
      </c>
      <c r="E396" t="s">
        <v>16</v>
      </c>
      <c r="F396">
        <v>5</v>
      </c>
      <c r="G396" t="s">
        <v>17</v>
      </c>
      <c r="H396">
        <v>395</v>
      </c>
      <c r="I396" s="42">
        <v>18.2105</v>
      </c>
      <c r="J396" s="42">
        <v>16.40625</v>
      </c>
      <c r="K396" s="42">
        <v>15.4005</v>
      </c>
      <c r="L396" s="17">
        <f t="shared" si="20"/>
        <v>16.6724166666667</v>
      </c>
      <c r="M396" s="42">
        <v>21.805</v>
      </c>
      <c r="N396" s="42">
        <v>24.80225</v>
      </c>
      <c r="O396" s="42">
        <v>24.89625</v>
      </c>
      <c r="P396" s="17">
        <f t="shared" si="18"/>
        <v>23.8345</v>
      </c>
      <c r="Q396" s="28">
        <v>0.85822997017006</v>
      </c>
      <c r="R396" s="28">
        <v>1.56973260785</v>
      </c>
      <c r="S396" s="28">
        <v>0.72678049818322</v>
      </c>
      <c r="T396" s="17">
        <f t="shared" si="19"/>
        <v>1.05158102540109</v>
      </c>
    </row>
    <row r="397" spans="1:20">
      <c r="A397" s="10">
        <v>20</v>
      </c>
      <c r="B397" s="37">
        <v>8</v>
      </c>
      <c r="C397" s="5">
        <v>2016</v>
      </c>
      <c r="D397" s="51">
        <v>42602</v>
      </c>
      <c r="E397" t="s">
        <v>16</v>
      </c>
      <c r="F397">
        <v>5</v>
      </c>
      <c r="G397" t="s">
        <v>17</v>
      </c>
      <c r="H397">
        <v>396</v>
      </c>
      <c r="I397" s="42">
        <v>15.8</v>
      </c>
      <c r="J397" s="42">
        <v>14.92</v>
      </c>
      <c r="K397" s="42">
        <v>14.4885</v>
      </c>
      <c r="L397" s="17">
        <f t="shared" si="20"/>
        <v>15.0695</v>
      </c>
      <c r="M397" s="42">
        <v>22.47</v>
      </c>
      <c r="N397" s="42">
        <v>24.611</v>
      </c>
      <c r="O397" s="42">
        <v>24.9315</v>
      </c>
      <c r="P397" s="17">
        <f t="shared" si="18"/>
        <v>24.0041666666667</v>
      </c>
      <c r="Q397" s="28">
        <v>1.395230519616</v>
      </c>
      <c r="R397" s="28">
        <v>1.4814529809712</v>
      </c>
      <c r="S397" s="28">
        <v>0.64026565175848</v>
      </c>
      <c r="T397" s="17">
        <f t="shared" si="19"/>
        <v>1.17231638411523</v>
      </c>
    </row>
    <row r="398" spans="1:20">
      <c r="A398" s="10">
        <v>30</v>
      </c>
      <c r="B398" s="37">
        <v>8</v>
      </c>
      <c r="C398" s="5">
        <v>2016</v>
      </c>
      <c r="D398" s="51">
        <v>42612</v>
      </c>
      <c r="E398" t="s">
        <v>16</v>
      </c>
      <c r="F398">
        <v>5</v>
      </c>
      <c r="G398" t="s">
        <v>17</v>
      </c>
      <c r="H398">
        <v>397</v>
      </c>
      <c r="I398" s="42">
        <v>13.7276666666667</v>
      </c>
      <c r="J398" s="42">
        <v>13.688</v>
      </c>
      <c r="K398" s="42">
        <v>13.7645</v>
      </c>
      <c r="L398" s="17">
        <f t="shared" si="20"/>
        <v>13.7267222222222</v>
      </c>
      <c r="M398" s="42">
        <v>24.613</v>
      </c>
      <c r="N398" s="42">
        <v>24.621</v>
      </c>
      <c r="O398" s="42">
        <v>24.71</v>
      </c>
      <c r="P398" s="17">
        <f t="shared" si="18"/>
        <v>24.648</v>
      </c>
      <c r="Q398" s="30" t="s">
        <v>18</v>
      </c>
      <c r="R398" s="30" t="s">
        <v>18</v>
      </c>
      <c r="S398" s="30" t="s">
        <v>18</v>
      </c>
      <c r="T398" s="17" t="e">
        <f t="shared" si="19"/>
        <v>#DIV/0!</v>
      </c>
    </row>
    <row r="399" spans="1:20">
      <c r="A399" s="10">
        <v>12</v>
      </c>
      <c r="B399" s="37">
        <v>9</v>
      </c>
      <c r="C399" s="5">
        <v>2016</v>
      </c>
      <c r="D399" s="51">
        <v>42625</v>
      </c>
      <c r="E399" t="s">
        <v>16</v>
      </c>
      <c r="F399">
        <v>5</v>
      </c>
      <c r="G399" t="s">
        <v>17</v>
      </c>
      <c r="H399">
        <v>398</v>
      </c>
      <c r="I399" s="42">
        <v>11.2646666666667</v>
      </c>
      <c r="J399" s="42">
        <v>11.35</v>
      </c>
      <c r="K399" s="42">
        <v>11.5255</v>
      </c>
      <c r="L399" s="17">
        <f t="shared" si="20"/>
        <v>11.3800555555556</v>
      </c>
      <c r="M399" s="42">
        <v>24.2476666666667</v>
      </c>
      <c r="N399" s="42">
        <v>24.402</v>
      </c>
      <c r="O399" s="42">
        <v>24.8045</v>
      </c>
      <c r="P399" s="17">
        <f t="shared" si="18"/>
        <v>24.4847222222222</v>
      </c>
      <c r="Q399" s="28">
        <v>1.83712774285451</v>
      </c>
      <c r="R399" s="28">
        <v>1.721238974676</v>
      </c>
      <c r="S399" s="28">
        <v>1.16995450872895</v>
      </c>
      <c r="T399" s="17">
        <f t="shared" si="19"/>
        <v>1.57610707541982</v>
      </c>
    </row>
    <row r="400" spans="1:20">
      <c r="A400" s="10">
        <v>21</v>
      </c>
      <c r="B400" s="37">
        <v>9</v>
      </c>
      <c r="C400" s="5">
        <v>2016</v>
      </c>
      <c r="D400" s="51">
        <v>42634</v>
      </c>
      <c r="E400" t="s">
        <v>16</v>
      </c>
      <c r="F400">
        <v>5</v>
      </c>
      <c r="G400" t="s">
        <v>17</v>
      </c>
      <c r="H400">
        <v>399</v>
      </c>
      <c r="I400" s="42">
        <v>10.2425</v>
      </c>
      <c r="J400" s="42">
        <v>10.2295</v>
      </c>
      <c r="K400" s="42">
        <v>9.739</v>
      </c>
      <c r="L400" s="17">
        <f t="shared" si="20"/>
        <v>10.0703333333333</v>
      </c>
      <c r="M400" s="42">
        <v>24.474</v>
      </c>
      <c r="N400" s="42">
        <v>24.5165</v>
      </c>
      <c r="O400" s="42">
        <v>24.741</v>
      </c>
      <c r="P400" s="17">
        <f t="shared" si="18"/>
        <v>24.5771666666667</v>
      </c>
      <c r="Q400" s="28">
        <v>1.70974977026369</v>
      </c>
      <c r="R400" s="28">
        <v>1.61107604676932</v>
      </c>
      <c r="S400" s="28">
        <v>1.0441656331516</v>
      </c>
      <c r="T400" s="17">
        <f t="shared" si="19"/>
        <v>1.45499715006154</v>
      </c>
    </row>
    <row r="401" spans="1:20">
      <c r="A401" s="10">
        <v>1</v>
      </c>
      <c r="B401" s="37">
        <v>10</v>
      </c>
      <c r="C401" s="5">
        <v>2016</v>
      </c>
      <c r="D401" s="51">
        <v>42644</v>
      </c>
      <c r="E401" t="s">
        <v>16</v>
      </c>
      <c r="F401">
        <v>5</v>
      </c>
      <c r="G401" t="s">
        <v>17</v>
      </c>
      <c r="H401">
        <v>400</v>
      </c>
      <c r="I401" s="42">
        <v>7.6455</v>
      </c>
      <c r="J401" s="42">
        <v>7.63</v>
      </c>
      <c r="K401" s="42">
        <v>7.4165</v>
      </c>
      <c r="L401" s="17">
        <f t="shared" si="20"/>
        <v>7.564</v>
      </c>
      <c r="M401" s="42">
        <v>25.3705</v>
      </c>
      <c r="N401" s="42">
        <v>25.52</v>
      </c>
      <c r="O401" s="42">
        <v>26.8695</v>
      </c>
      <c r="P401" s="17">
        <f t="shared" si="18"/>
        <v>25.92</v>
      </c>
      <c r="Q401" s="28">
        <v>0.4381629611293</v>
      </c>
      <c r="R401" s="28">
        <v>0.6478478834584</v>
      </c>
      <c r="S401" s="28">
        <v>0.27458486173832</v>
      </c>
      <c r="T401" s="17">
        <f t="shared" si="19"/>
        <v>0.453531902108673</v>
      </c>
    </row>
    <row r="402" spans="1:20">
      <c r="A402" s="10">
        <v>10</v>
      </c>
      <c r="B402" s="37">
        <v>10</v>
      </c>
      <c r="C402" s="5">
        <v>2016</v>
      </c>
      <c r="D402" s="51">
        <v>42653</v>
      </c>
      <c r="E402" t="s">
        <v>16</v>
      </c>
      <c r="F402">
        <v>5</v>
      </c>
      <c r="G402" t="s">
        <v>17</v>
      </c>
      <c r="H402">
        <v>401</v>
      </c>
      <c r="I402" s="42">
        <v>6.262</v>
      </c>
      <c r="J402" s="42">
        <v>6.395</v>
      </c>
      <c r="K402" s="42">
        <v>7.0795</v>
      </c>
      <c r="L402" s="17">
        <f t="shared" si="20"/>
        <v>6.57883333333333</v>
      </c>
      <c r="M402" s="42">
        <v>23.7625</v>
      </c>
      <c r="N402" s="42">
        <v>23.946</v>
      </c>
      <c r="O402" s="42">
        <v>25.2985</v>
      </c>
      <c r="P402" s="17">
        <f t="shared" si="18"/>
        <v>24.3356666666667</v>
      </c>
      <c r="Q402" s="28">
        <v>1.13192330584683</v>
      </c>
      <c r="R402" s="28">
        <v>1.029005140946</v>
      </c>
      <c r="S402" s="28">
        <v>0.61693129759234</v>
      </c>
      <c r="T402" s="17">
        <f t="shared" si="19"/>
        <v>0.92595324812839</v>
      </c>
    </row>
    <row r="403" spans="1:20">
      <c r="A403" s="10">
        <v>19</v>
      </c>
      <c r="B403" s="37">
        <v>10</v>
      </c>
      <c r="C403" s="5">
        <v>2016</v>
      </c>
      <c r="D403" s="51">
        <v>42662</v>
      </c>
      <c r="E403" t="s">
        <v>16</v>
      </c>
      <c r="F403">
        <v>5</v>
      </c>
      <c r="G403" t="s">
        <v>17</v>
      </c>
      <c r="H403">
        <v>402</v>
      </c>
      <c r="I403" s="42">
        <v>5.49816666666667</v>
      </c>
      <c r="J403" s="42">
        <v>5.5865</v>
      </c>
      <c r="K403" s="42">
        <v>6.691</v>
      </c>
      <c r="L403" s="17">
        <f t="shared" si="20"/>
        <v>5.92522222222222</v>
      </c>
      <c r="M403" s="42">
        <v>24.4093333333333</v>
      </c>
      <c r="N403" s="42">
        <v>24.6395</v>
      </c>
      <c r="O403" s="42">
        <v>25.6275</v>
      </c>
      <c r="P403" s="17">
        <f t="shared" si="18"/>
        <v>24.8921111111111</v>
      </c>
      <c r="Q403" s="28">
        <v>0.772259680675722</v>
      </c>
      <c r="R403" s="28">
        <v>0.69087814330608</v>
      </c>
      <c r="S403" s="28">
        <v>0.30675495044228</v>
      </c>
      <c r="T403" s="17">
        <f t="shared" si="19"/>
        <v>0.589964258141361</v>
      </c>
    </row>
    <row r="404" spans="1:20">
      <c r="A404" s="10">
        <v>31</v>
      </c>
      <c r="B404" s="37">
        <v>10</v>
      </c>
      <c r="C404" s="5">
        <v>2016</v>
      </c>
      <c r="D404" s="51">
        <v>42674</v>
      </c>
      <c r="E404" t="s">
        <v>16</v>
      </c>
      <c r="F404">
        <v>5</v>
      </c>
      <c r="G404" t="s">
        <v>17</v>
      </c>
      <c r="H404">
        <v>403</v>
      </c>
      <c r="I404" s="42">
        <v>5.044</v>
      </c>
      <c r="J404" s="42">
        <v>5.25</v>
      </c>
      <c r="K404" s="42">
        <v>6.727</v>
      </c>
      <c r="L404" s="17">
        <f t="shared" si="20"/>
        <v>5.67366666666667</v>
      </c>
      <c r="M404" s="42">
        <v>25.165</v>
      </c>
      <c r="N404" s="42">
        <v>25.318</v>
      </c>
      <c r="O404" s="42">
        <v>26.207</v>
      </c>
      <c r="P404" s="17">
        <f t="shared" si="18"/>
        <v>25.5633333333333</v>
      </c>
      <c r="Q404" s="28">
        <v>0.57799993478896</v>
      </c>
      <c r="R404" s="28">
        <v>0.34590710106</v>
      </c>
      <c r="S404" s="28">
        <v>0.2615151271388</v>
      </c>
      <c r="T404" s="17">
        <f t="shared" si="19"/>
        <v>0.39514072099592</v>
      </c>
    </row>
    <row r="405" spans="1:20">
      <c r="A405" s="10">
        <v>12</v>
      </c>
      <c r="B405" s="37">
        <v>11</v>
      </c>
      <c r="C405" s="5">
        <v>2016</v>
      </c>
      <c r="D405" s="51">
        <v>42686</v>
      </c>
      <c r="E405" t="s">
        <v>16</v>
      </c>
      <c r="F405">
        <v>5</v>
      </c>
      <c r="G405" t="s">
        <v>17</v>
      </c>
      <c r="H405">
        <v>404</v>
      </c>
      <c r="I405" s="42">
        <v>3.2445</v>
      </c>
      <c r="J405" s="42">
        <v>3.3585</v>
      </c>
      <c r="K405" s="42">
        <v>3.8805</v>
      </c>
      <c r="L405" s="17">
        <f t="shared" si="20"/>
        <v>3.4945</v>
      </c>
      <c r="M405" s="42">
        <v>25.5995</v>
      </c>
      <c r="N405" s="42">
        <v>25.824</v>
      </c>
      <c r="O405" s="42">
        <v>26.1275</v>
      </c>
      <c r="P405" s="17">
        <f t="shared" si="18"/>
        <v>25.8503333333333</v>
      </c>
      <c r="Q405" s="28">
        <v>0.29751473630556</v>
      </c>
      <c r="R405" s="28">
        <v>0.26300594575552</v>
      </c>
      <c r="S405" s="28">
        <v>0.255321919024</v>
      </c>
      <c r="T405" s="17">
        <f t="shared" si="19"/>
        <v>0.271947533695027</v>
      </c>
    </row>
    <row r="406" spans="1:20">
      <c r="A406" s="10">
        <v>21</v>
      </c>
      <c r="B406" s="37">
        <v>11</v>
      </c>
      <c r="C406" s="5">
        <v>2016</v>
      </c>
      <c r="D406" s="51">
        <v>42695</v>
      </c>
      <c r="E406" t="s">
        <v>16</v>
      </c>
      <c r="F406">
        <v>5</v>
      </c>
      <c r="G406" t="s">
        <v>17</v>
      </c>
      <c r="H406">
        <v>405</v>
      </c>
      <c r="I406" s="42">
        <v>4.0125</v>
      </c>
      <c r="J406" s="42">
        <v>4.0274</v>
      </c>
      <c r="K406" s="42">
        <v>4.0715</v>
      </c>
      <c r="L406" s="17">
        <f t="shared" si="20"/>
        <v>4.03713333333333</v>
      </c>
      <c r="M406" s="42">
        <v>26.318</v>
      </c>
      <c r="N406" s="42">
        <v>26.3468</v>
      </c>
      <c r="O406" s="42">
        <v>26.3905</v>
      </c>
      <c r="P406" s="17">
        <f t="shared" si="18"/>
        <v>26.3517666666667</v>
      </c>
      <c r="Q406" s="28">
        <v>0.242948111264763</v>
      </c>
      <c r="R406" s="28" t="s">
        <v>60</v>
      </c>
      <c r="S406" s="28">
        <v>0.218218340312773</v>
      </c>
      <c r="T406" s="17">
        <f t="shared" si="19"/>
        <v>0.230583225788768</v>
      </c>
    </row>
    <row r="407" spans="1:20">
      <c r="A407" s="10">
        <v>29</v>
      </c>
      <c r="B407" s="37">
        <v>11</v>
      </c>
      <c r="C407" s="5">
        <v>2016</v>
      </c>
      <c r="D407" s="51">
        <v>42703</v>
      </c>
      <c r="E407" t="s">
        <v>16</v>
      </c>
      <c r="F407">
        <v>5</v>
      </c>
      <c r="G407" t="s">
        <v>17</v>
      </c>
      <c r="H407">
        <v>406</v>
      </c>
      <c r="I407" s="42">
        <v>2.428</v>
      </c>
      <c r="J407" s="42">
        <v>2.6075</v>
      </c>
      <c r="K407" s="42">
        <v>2.9945</v>
      </c>
      <c r="L407" s="17">
        <f t="shared" si="20"/>
        <v>2.67666666666667</v>
      </c>
      <c r="M407" s="42">
        <v>26.095</v>
      </c>
      <c r="N407" s="42">
        <v>26.235</v>
      </c>
      <c r="O407" s="42">
        <v>26.382</v>
      </c>
      <c r="P407" s="17">
        <f t="shared" si="18"/>
        <v>26.2373333333333</v>
      </c>
      <c r="Q407" s="28">
        <v>0.235739681866027</v>
      </c>
      <c r="R407" s="28">
        <v>0.225106955466</v>
      </c>
      <c r="S407" s="28">
        <v>0.22357431783096</v>
      </c>
      <c r="T407" s="17">
        <f t="shared" si="19"/>
        <v>0.228140318387662</v>
      </c>
    </row>
    <row r="408" spans="1:20">
      <c r="A408" s="10">
        <v>25</v>
      </c>
      <c r="B408" s="37">
        <v>3</v>
      </c>
      <c r="C408" s="5">
        <v>2017</v>
      </c>
      <c r="D408" s="59">
        <v>42819</v>
      </c>
      <c r="E408" t="s">
        <v>16</v>
      </c>
      <c r="F408">
        <v>5</v>
      </c>
      <c r="G408" t="s">
        <v>17</v>
      </c>
      <c r="H408">
        <v>407</v>
      </c>
      <c r="I408" s="42">
        <v>-0.7848</v>
      </c>
      <c r="J408" s="42">
        <v>-0.698333333333333</v>
      </c>
      <c r="K408" s="42">
        <v>-0.955333333333333</v>
      </c>
      <c r="L408" s="17">
        <f t="shared" si="20"/>
        <v>-0.812822222222222</v>
      </c>
      <c r="M408" s="42">
        <v>16.9202</v>
      </c>
      <c r="N408" s="42">
        <v>27.5226666666667</v>
      </c>
      <c r="O408" s="42">
        <v>27.6233333333333</v>
      </c>
      <c r="P408" s="17">
        <f t="shared" si="18"/>
        <v>24.0220666666667</v>
      </c>
      <c r="Q408" s="28">
        <v>0.975873024288</v>
      </c>
      <c r="R408" s="28">
        <v>0.1183057311872</v>
      </c>
      <c r="S408" s="28">
        <v>0.1212144171952</v>
      </c>
      <c r="T408" s="17">
        <f t="shared" si="19"/>
        <v>0.4051310575568</v>
      </c>
    </row>
    <row r="409" spans="1:20">
      <c r="A409" s="10">
        <v>4</v>
      </c>
      <c r="B409" s="37">
        <v>4</v>
      </c>
      <c r="C409" s="5">
        <v>2017</v>
      </c>
      <c r="D409" s="59">
        <v>42829</v>
      </c>
      <c r="E409" t="s">
        <v>16</v>
      </c>
      <c r="F409">
        <v>5</v>
      </c>
      <c r="G409" t="s">
        <v>17</v>
      </c>
      <c r="H409">
        <v>408</v>
      </c>
      <c r="I409" s="42">
        <v>-0.9994</v>
      </c>
      <c r="J409" s="42">
        <v>-0.838</v>
      </c>
      <c r="K409" s="42">
        <v>-0.8685</v>
      </c>
      <c r="L409" s="17">
        <f t="shared" si="20"/>
        <v>-0.901966666666667</v>
      </c>
      <c r="M409" s="42">
        <v>23.955</v>
      </c>
      <c r="N409" s="42">
        <v>27.4255</v>
      </c>
      <c r="O409" s="42">
        <v>27.508</v>
      </c>
      <c r="P409" s="17">
        <f t="shared" si="18"/>
        <v>26.2961666666667</v>
      </c>
      <c r="Q409" s="28">
        <v>0.5346445365984</v>
      </c>
      <c r="R409" s="28">
        <v>0.228339694164</v>
      </c>
      <c r="S409" s="28">
        <v>0.1605816819608</v>
      </c>
      <c r="T409" s="17">
        <f t="shared" si="19"/>
        <v>0.307855304241067</v>
      </c>
    </row>
    <row r="410" spans="1:20">
      <c r="A410" s="10">
        <v>15</v>
      </c>
      <c r="B410" s="37">
        <v>4</v>
      </c>
      <c r="C410" s="5">
        <v>2017</v>
      </c>
      <c r="D410" s="59">
        <v>42840</v>
      </c>
      <c r="E410" t="s">
        <v>16</v>
      </c>
      <c r="F410">
        <v>5</v>
      </c>
      <c r="G410" t="s">
        <v>17</v>
      </c>
      <c r="H410">
        <v>409</v>
      </c>
      <c r="I410" s="42">
        <v>-1.0796</v>
      </c>
      <c r="J410" s="42">
        <v>-0.74675</v>
      </c>
      <c r="K410" s="42">
        <v>-0.842333333333333</v>
      </c>
      <c r="L410" s="17">
        <f t="shared" si="20"/>
        <v>-0.889561111111111</v>
      </c>
      <c r="M410" s="42">
        <v>21.38615</v>
      </c>
      <c r="N410" s="42">
        <v>27.16725</v>
      </c>
      <c r="O410" s="42">
        <v>27.257</v>
      </c>
      <c r="P410" s="17">
        <f t="shared" si="18"/>
        <v>25.2701333333333</v>
      </c>
      <c r="Q410" s="28">
        <v>1.5056599348384</v>
      </c>
      <c r="R410" s="28">
        <v>1.02962205748427</v>
      </c>
      <c r="S410" s="28">
        <v>0.6532583682896</v>
      </c>
      <c r="T410" s="17">
        <f t="shared" si="19"/>
        <v>1.06284678687076</v>
      </c>
    </row>
    <row r="411" spans="1:20">
      <c r="A411" s="10">
        <v>20</v>
      </c>
      <c r="B411" s="37">
        <v>4</v>
      </c>
      <c r="C411" s="5">
        <v>2017</v>
      </c>
      <c r="D411" s="59">
        <v>42845</v>
      </c>
      <c r="E411" t="s">
        <v>16</v>
      </c>
      <c r="F411">
        <v>5</v>
      </c>
      <c r="G411" t="s">
        <v>17</v>
      </c>
      <c r="H411">
        <v>410</v>
      </c>
      <c r="I411" s="42">
        <v>-0.938678571428571</v>
      </c>
      <c r="J411" s="42">
        <v>-0.667833333333333</v>
      </c>
      <c r="K411" s="42">
        <v>-0.87975</v>
      </c>
      <c r="L411" s="17">
        <f t="shared" si="20"/>
        <v>-0.828753968253968</v>
      </c>
      <c r="M411" s="42">
        <v>22.6253958333333</v>
      </c>
      <c r="N411" s="42">
        <v>27.019</v>
      </c>
      <c r="O411" s="42">
        <v>27.2756666666667</v>
      </c>
      <c r="P411" s="17">
        <f t="shared" si="18"/>
        <v>25.6400208333333</v>
      </c>
      <c r="Q411" s="28">
        <v>1.06707423295021</v>
      </c>
      <c r="R411" s="28">
        <v>2.469530682712</v>
      </c>
      <c r="S411" s="28">
        <v>0.3165302157568</v>
      </c>
      <c r="T411" s="17">
        <f t="shared" si="19"/>
        <v>1.28437837713967</v>
      </c>
    </row>
    <row r="412" spans="1:20">
      <c r="A412" s="10">
        <v>25</v>
      </c>
      <c r="B412" s="37">
        <v>4</v>
      </c>
      <c r="C412" s="5">
        <v>2017</v>
      </c>
      <c r="D412" s="59">
        <v>42850</v>
      </c>
      <c r="E412" t="s">
        <v>16</v>
      </c>
      <c r="F412">
        <v>5</v>
      </c>
      <c r="G412" t="s">
        <v>17</v>
      </c>
      <c r="H412">
        <v>411</v>
      </c>
      <c r="I412" s="42">
        <v>-0.292722222222222</v>
      </c>
      <c r="J412" s="42">
        <v>-0.455666666666667</v>
      </c>
      <c r="K412" s="42">
        <v>-0.882333333333333</v>
      </c>
      <c r="L412" s="17">
        <f t="shared" si="20"/>
        <v>-0.543574074074074</v>
      </c>
      <c r="M412" s="42">
        <v>22.2322857142857</v>
      </c>
      <c r="N412" s="42">
        <v>27.0170833333333</v>
      </c>
      <c r="O412" s="42">
        <v>27.27175</v>
      </c>
      <c r="P412" s="17">
        <f t="shared" si="18"/>
        <v>25.5070396825397</v>
      </c>
      <c r="Q412" s="28">
        <v>1.06579040185369</v>
      </c>
      <c r="R412" s="28">
        <v>1.51564066279903</v>
      </c>
      <c r="S412" s="28">
        <v>0.40963451416592</v>
      </c>
      <c r="T412" s="17">
        <f t="shared" si="19"/>
        <v>0.997021859606213</v>
      </c>
    </row>
    <row r="413" spans="1:20">
      <c r="A413" s="10">
        <v>29</v>
      </c>
      <c r="B413" s="37">
        <v>4</v>
      </c>
      <c r="C413" s="5">
        <v>2017</v>
      </c>
      <c r="D413" s="59">
        <v>42854</v>
      </c>
      <c r="E413" t="s">
        <v>16</v>
      </c>
      <c r="F413">
        <v>5</v>
      </c>
      <c r="G413" t="s">
        <v>17</v>
      </c>
      <c r="H413">
        <v>412</v>
      </c>
      <c r="I413" s="42">
        <v>-0.601166666666667</v>
      </c>
      <c r="J413" s="42">
        <v>-0.524833333333333</v>
      </c>
      <c r="K413" s="42">
        <v>-0.561833333333333</v>
      </c>
      <c r="L413" s="17">
        <f t="shared" si="20"/>
        <v>-0.562611111111111</v>
      </c>
      <c r="M413" s="42">
        <v>25.2161</v>
      </c>
      <c r="N413" s="42">
        <v>27.1936666666667</v>
      </c>
      <c r="O413" s="42">
        <v>27.2966666666667</v>
      </c>
      <c r="P413" s="17">
        <f t="shared" si="18"/>
        <v>26.5688111111111</v>
      </c>
      <c r="Q413" s="28">
        <v>0.326330714841</v>
      </c>
      <c r="R413" s="28">
        <v>0.572089929806587</v>
      </c>
      <c r="S413" s="28">
        <v>0.521605525579227</v>
      </c>
      <c r="T413" s="17">
        <f t="shared" si="19"/>
        <v>0.473342056742271</v>
      </c>
    </row>
    <row r="414" spans="1:20">
      <c r="A414" s="10">
        <v>10</v>
      </c>
      <c r="B414" s="37">
        <v>5</v>
      </c>
      <c r="C414" s="5">
        <v>2017</v>
      </c>
      <c r="D414" s="59">
        <v>42865</v>
      </c>
      <c r="E414" t="s">
        <v>16</v>
      </c>
      <c r="F414">
        <v>5</v>
      </c>
      <c r="G414" t="s">
        <v>17</v>
      </c>
      <c r="H414">
        <v>413</v>
      </c>
      <c r="I414" s="42">
        <v>1.09708333333333</v>
      </c>
      <c r="J414" s="42">
        <v>1.07125</v>
      </c>
      <c r="K414" s="42">
        <v>1.06425</v>
      </c>
      <c r="L414" s="17">
        <f t="shared" si="20"/>
        <v>1.07752777777778</v>
      </c>
      <c r="M414" s="42">
        <v>26.3761666666667</v>
      </c>
      <c r="N414" s="42">
        <v>26.9085</v>
      </c>
      <c r="O414" s="42">
        <v>26.91225</v>
      </c>
      <c r="P414" s="17">
        <f t="shared" si="18"/>
        <v>26.7323055555556</v>
      </c>
      <c r="Q414" s="28">
        <v>1.08848022837943</v>
      </c>
      <c r="R414" s="28">
        <v>1.40134029711232</v>
      </c>
      <c r="S414" s="28">
        <v>1.59777099109056</v>
      </c>
      <c r="T414" s="17">
        <f t="shared" si="19"/>
        <v>1.36253050552744</v>
      </c>
    </row>
    <row r="415" spans="1:20">
      <c r="A415" s="10">
        <v>15</v>
      </c>
      <c r="B415" s="37">
        <v>5</v>
      </c>
      <c r="C415" s="5">
        <v>2017</v>
      </c>
      <c r="D415" s="59">
        <v>42870</v>
      </c>
      <c r="E415" t="s">
        <v>16</v>
      </c>
      <c r="F415">
        <v>5</v>
      </c>
      <c r="G415" t="s">
        <v>17</v>
      </c>
      <c r="H415">
        <v>414</v>
      </c>
      <c r="I415" s="42">
        <v>1.34091666666667</v>
      </c>
      <c r="J415" s="42">
        <v>1.50425</v>
      </c>
      <c r="K415" s="42">
        <v>1.3265</v>
      </c>
      <c r="L415" s="17">
        <f t="shared" si="20"/>
        <v>1.39055555555556</v>
      </c>
      <c r="M415" s="42">
        <v>26.70425</v>
      </c>
      <c r="N415" s="42">
        <v>26.71</v>
      </c>
      <c r="O415" s="42">
        <v>26.77375</v>
      </c>
      <c r="P415" s="17">
        <f t="shared" si="18"/>
        <v>26.7293333333333</v>
      </c>
      <c r="Q415" s="28">
        <v>0.829584889936267</v>
      </c>
      <c r="R415" s="28">
        <v>0.632434536616</v>
      </c>
      <c r="S415" s="28">
        <v>0.6176957638286</v>
      </c>
      <c r="T415" s="17">
        <f t="shared" si="19"/>
        <v>0.693238396793622</v>
      </c>
    </row>
    <row r="416" spans="1:20">
      <c r="A416" s="10">
        <v>20</v>
      </c>
      <c r="B416" s="37">
        <v>5</v>
      </c>
      <c r="C416" s="5">
        <v>2017</v>
      </c>
      <c r="D416" s="59">
        <v>42875</v>
      </c>
      <c r="E416" t="s">
        <v>16</v>
      </c>
      <c r="F416">
        <v>5</v>
      </c>
      <c r="G416" t="s">
        <v>17</v>
      </c>
      <c r="H416">
        <v>415</v>
      </c>
      <c r="I416" s="42">
        <v>3.1089</v>
      </c>
      <c r="J416" s="42">
        <v>2.87225</v>
      </c>
      <c r="K416" s="42">
        <v>1.3685</v>
      </c>
      <c r="L416" s="17">
        <f t="shared" si="20"/>
        <v>2.44988333333333</v>
      </c>
      <c r="M416" s="42">
        <v>26.00335</v>
      </c>
      <c r="N416" s="42">
        <v>26.0595</v>
      </c>
      <c r="O416" s="42">
        <v>26.83925</v>
      </c>
      <c r="P416" s="17">
        <f t="shared" si="18"/>
        <v>26.3007</v>
      </c>
      <c r="Q416" s="28">
        <v>0.516584167480711</v>
      </c>
      <c r="R416" s="28">
        <v>0.6556089269312</v>
      </c>
      <c r="S416" s="28">
        <v>0.3935706985744</v>
      </c>
      <c r="T416" s="17">
        <f t="shared" si="19"/>
        <v>0.52192126432877</v>
      </c>
    </row>
    <row r="417" spans="1:20">
      <c r="A417" s="10">
        <v>25</v>
      </c>
      <c r="B417" s="37">
        <v>5</v>
      </c>
      <c r="C417" s="5">
        <v>2017</v>
      </c>
      <c r="D417" s="59">
        <v>42880</v>
      </c>
      <c r="E417" t="s">
        <v>16</v>
      </c>
      <c r="F417">
        <v>5</v>
      </c>
      <c r="G417" t="s">
        <v>17</v>
      </c>
      <c r="H417">
        <v>416</v>
      </c>
      <c r="I417" s="42">
        <v>4.73672222222222</v>
      </c>
      <c r="J417" s="42">
        <v>3.7225</v>
      </c>
      <c r="K417" s="42">
        <v>0.9555</v>
      </c>
      <c r="L417" s="17">
        <f t="shared" si="20"/>
        <v>3.13824074074074</v>
      </c>
      <c r="M417" s="42">
        <v>25.3945833333333</v>
      </c>
      <c r="N417" s="42">
        <v>26.31325</v>
      </c>
      <c r="O417" s="42">
        <v>26.8735</v>
      </c>
      <c r="P417" s="17">
        <f t="shared" si="18"/>
        <v>26.1937777777778</v>
      </c>
      <c r="Q417" s="28">
        <v>0.770173357494578</v>
      </c>
      <c r="R417" s="28">
        <v>0.7804445280938</v>
      </c>
      <c r="S417" s="28">
        <v>0.3855583219662</v>
      </c>
      <c r="T417" s="17">
        <f t="shared" si="19"/>
        <v>0.645392069184859</v>
      </c>
    </row>
    <row r="418" spans="1:20">
      <c r="A418" s="10">
        <v>30</v>
      </c>
      <c r="B418" s="37">
        <v>5</v>
      </c>
      <c r="C418" s="5">
        <v>2017</v>
      </c>
      <c r="D418" s="59">
        <v>42885</v>
      </c>
      <c r="E418" t="s">
        <v>16</v>
      </c>
      <c r="F418">
        <v>5</v>
      </c>
      <c r="G418" t="s">
        <v>17</v>
      </c>
      <c r="H418">
        <v>417</v>
      </c>
      <c r="I418" s="42">
        <v>4.9049375</v>
      </c>
      <c r="J418" s="42">
        <v>4.65725</v>
      </c>
      <c r="K418" s="42">
        <v>2.937</v>
      </c>
      <c r="L418" s="17">
        <f t="shared" si="20"/>
        <v>4.16639583333333</v>
      </c>
      <c r="M418" s="42">
        <v>25.14375</v>
      </c>
      <c r="N418" s="42">
        <v>26.265</v>
      </c>
      <c r="O418" s="42">
        <v>26.64975</v>
      </c>
      <c r="P418" s="17">
        <f t="shared" si="18"/>
        <v>26.0195</v>
      </c>
      <c r="Q418" s="28">
        <v>0.5337038295694</v>
      </c>
      <c r="R418" s="28">
        <v>1.2391196415176</v>
      </c>
      <c r="S418" s="28">
        <v>1.6290517611292</v>
      </c>
      <c r="T418" s="17">
        <f t="shared" si="19"/>
        <v>1.13395841073873</v>
      </c>
    </row>
    <row r="419" spans="1:20">
      <c r="A419" s="10">
        <v>5</v>
      </c>
      <c r="B419" s="37">
        <v>6</v>
      </c>
      <c r="C419" s="5">
        <v>2017</v>
      </c>
      <c r="D419" s="59">
        <v>42891</v>
      </c>
      <c r="E419" t="s">
        <v>16</v>
      </c>
      <c r="F419">
        <v>5</v>
      </c>
      <c r="G419" t="s">
        <v>17</v>
      </c>
      <c r="H419">
        <v>418</v>
      </c>
      <c r="I419" s="42">
        <v>4.7397</v>
      </c>
      <c r="J419" s="42">
        <v>4.337</v>
      </c>
      <c r="K419" s="42">
        <v>4.29275</v>
      </c>
      <c r="L419" s="17">
        <f t="shared" si="20"/>
        <v>4.45648333333333</v>
      </c>
      <c r="M419" s="42">
        <v>22.8644</v>
      </c>
      <c r="N419" s="42">
        <v>26.26325</v>
      </c>
      <c r="O419" s="42">
        <v>26.414</v>
      </c>
      <c r="P419" s="17">
        <f t="shared" si="18"/>
        <v>25.18055</v>
      </c>
      <c r="Q419" s="28">
        <v>1.0996784106584</v>
      </c>
      <c r="R419" s="28">
        <v>1.661002987933</v>
      </c>
      <c r="S419" s="28">
        <v>1.0541994880696</v>
      </c>
      <c r="T419" s="17">
        <f t="shared" si="19"/>
        <v>1.27162696222033</v>
      </c>
    </row>
    <row r="420" spans="1:20">
      <c r="A420" s="10">
        <v>10</v>
      </c>
      <c r="B420" s="37">
        <v>6</v>
      </c>
      <c r="C420" s="5">
        <v>2017</v>
      </c>
      <c r="D420" s="59">
        <v>42896</v>
      </c>
      <c r="E420" t="s">
        <v>16</v>
      </c>
      <c r="F420">
        <v>5</v>
      </c>
      <c r="G420" t="s">
        <v>17</v>
      </c>
      <c r="H420">
        <v>419</v>
      </c>
      <c r="I420" s="42">
        <v>8.45541666666667</v>
      </c>
      <c r="J420" s="42">
        <v>3.76575</v>
      </c>
      <c r="K420" s="42">
        <v>3.394</v>
      </c>
      <c r="L420" s="17">
        <f t="shared" si="20"/>
        <v>5.20505555555556</v>
      </c>
      <c r="M420" s="42">
        <v>23.5689166666667</v>
      </c>
      <c r="N420" s="42">
        <v>26.15125</v>
      </c>
      <c r="O420" s="42">
        <v>26.556</v>
      </c>
      <c r="P420" s="17">
        <f t="shared" si="18"/>
        <v>25.4253888888889</v>
      </c>
      <c r="Q420" s="28">
        <v>0.871415848877714</v>
      </c>
      <c r="R420" s="28">
        <v>1.61565270176373</v>
      </c>
      <c r="S420" s="28">
        <v>1.261732897976</v>
      </c>
      <c r="T420" s="17">
        <f t="shared" si="19"/>
        <v>1.24960048287248</v>
      </c>
    </row>
    <row r="421" spans="1:20">
      <c r="A421" s="10">
        <v>21</v>
      </c>
      <c r="B421" s="37">
        <v>6</v>
      </c>
      <c r="C421" s="5">
        <v>2017</v>
      </c>
      <c r="D421" s="59">
        <v>42907</v>
      </c>
      <c r="E421" t="s">
        <v>16</v>
      </c>
      <c r="F421">
        <v>5</v>
      </c>
      <c r="G421" t="s">
        <v>17</v>
      </c>
      <c r="H421">
        <v>420</v>
      </c>
      <c r="I421" s="42">
        <v>8.355</v>
      </c>
      <c r="J421" s="42">
        <v>8.3405</v>
      </c>
      <c r="K421" s="42">
        <v>7.344</v>
      </c>
      <c r="L421" s="17">
        <f t="shared" si="20"/>
        <v>8.01316666666667</v>
      </c>
      <c r="M421" s="42">
        <v>21.7005</v>
      </c>
      <c r="N421" s="42">
        <v>24.20625</v>
      </c>
      <c r="O421" s="42">
        <v>25.6505</v>
      </c>
      <c r="P421" s="17">
        <f t="shared" si="18"/>
        <v>23.8524166666667</v>
      </c>
      <c r="Q421" s="28">
        <v>1.30883409597528</v>
      </c>
      <c r="R421" s="28">
        <v>1.3789252170576</v>
      </c>
      <c r="S421" s="28">
        <v>1.296364195077</v>
      </c>
      <c r="T421" s="17">
        <f t="shared" si="19"/>
        <v>1.32804116936996</v>
      </c>
    </row>
    <row r="422" spans="1:20">
      <c r="A422" s="10">
        <v>29</v>
      </c>
      <c r="B422" s="37">
        <v>6</v>
      </c>
      <c r="C422" s="5">
        <v>2017</v>
      </c>
      <c r="D422" s="59">
        <v>42915</v>
      </c>
      <c r="E422" t="s">
        <v>16</v>
      </c>
      <c r="F422">
        <v>5</v>
      </c>
      <c r="G422" t="s">
        <v>17</v>
      </c>
      <c r="H422">
        <v>421</v>
      </c>
      <c r="I422" s="42">
        <v>10.1105925925926</v>
      </c>
      <c r="J422" s="42">
        <v>9.6545</v>
      </c>
      <c r="K422" s="42">
        <v>9.499</v>
      </c>
      <c r="L422" s="17">
        <f t="shared" si="20"/>
        <v>9.7546975308642</v>
      </c>
      <c r="M422" s="42">
        <v>21.6601481481481</v>
      </c>
      <c r="N422" s="42">
        <v>21.997</v>
      </c>
      <c r="O422" s="42">
        <v>22.1515</v>
      </c>
      <c r="P422" s="17">
        <f t="shared" si="18"/>
        <v>21.9362160493827</v>
      </c>
      <c r="Q422" s="28">
        <v>1.83787379754563</v>
      </c>
      <c r="R422" s="28">
        <v>1.5323364401376</v>
      </c>
      <c r="S422" s="28">
        <v>1.21946184489093</v>
      </c>
      <c r="T422" s="17">
        <f t="shared" si="19"/>
        <v>1.52989069419139</v>
      </c>
    </row>
    <row r="423" spans="1:20">
      <c r="A423" s="10">
        <v>11</v>
      </c>
      <c r="B423" s="37">
        <v>7</v>
      </c>
      <c r="C423" s="5">
        <v>2017</v>
      </c>
      <c r="D423" s="60">
        <v>42927</v>
      </c>
      <c r="E423" t="s">
        <v>16</v>
      </c>
      <c r="F423">
        <v>5</v>
      </c>
      <c r="G423" t="s">
        <v>17</v>
      </c>
      <c r="H423">
        <v>422</v>
      </c>
      <c r="I423" s="42">
        <v>15.3905</v>
      </c>
      <c r="J423" s="42">
        <v>10.7905</v>
      </c>
      <c r="K423" s="42">
        <v>9.0475</v>
      </c>
      <c r="L423" s="17">
        <f t="shared" si="20"/>
        <v>11.7428333333333</v>
      </c>
      <c r="M423" s="42">
        <v>17.572</v>
      </c>
      <c r="N423" s="42">
        <v>22.501</v>
      </c>
      <c r="O423" s="42">
        <v>23.506</v>
      </c>
      <c r="P423" s="17">
        <f t="shared" si="18"/>
        <v>21.193</v>
      </c>
      <c r="Q423" s="28">
        <v>1.8597203446396</v>
      </c>
      <c r="R423" s="28">
        <v>1.0481062599056</v>
      </c>
      <c r="S423" s="28">
        <v>0.7128551848528</v>
      </c>
      <c r="T423" s="17">
        <f t="shared" si="19"/>
        <v>1.20689392979933</v>
      </c>
    </row>
    <row r="424" spans="1:20">
      <c r="A424" s="10">
        <v>20</v>
      </c>
      <c r="B424" s="37">
        <v>7</v>
      </c>
      <c r="C424" s="5">
        <v>2017</v>
      </c>
      <c r="D424" s="60">
        <v>42936</v>
      </c>
      <c r="E424" t="s">
        <v>16</v>
      </c>
      <c r="F424">
        <v>5</v>
      </c>
      <c r="G424" t="s">
        <v>17</v>
      </c>
      <c r="H424">
        <v>423</v>
      </c>
      <c r="I424" s="42">
        <v>15.6469523809524</v>
      </c>
      <c r="J424" s="42">
        <v>14.393</v>
      </c>
      <c r="K424" s="42">
        <v>11.152</v>
      </c>
      <c r="L424" s="17">
        <f t="shared" si="20"/>
        <v>13.7306507936508</v>
      </c>
      <c r="M424" s="42">
        <v>20.8030476190476</v>
      </c>
      <c r="N424" s="42">
        <v>22.588</v>
      </c>
      <c r="O424" s="42">
        <v>23.7205</v>
      </c>
      <c r="P424" s="17">
        <f t="shared" si="18"/>
        <v>22.3705158730159</v>
      </c>
      <c r="Q424" s="30" t="s">
        <v>18</v>
      </c>
      <c r="R424" s="30" t="s">
        <v>18</v>
      </c>
      <c r="S424" s="30" t="s">
        <v>18</v>
      </c>
      <c r="T424" s="17" t="e">
        <f t="shared" si="19"/>
        <v>#DIV/0!</v>
      </c>
    </row>
    <row r="425" spans="1:20">
      <c r="A425" s="10">
        <v>31</v>
      </c>
      <c r="B425" s="37">
        <v>7</v>
      </c>
      <c r="C425" s="5">
        <v>2017</v>
      </c>
      <c r="D425" s="60">
        <v>42947</v>
      </c>
      <c r="E425" t="s">
        <v>16</v>
      </c>
      <c r="F425">
        <v>5</v>
      </c>
      <c r="G425" t="s">
        <v>17</v>
      </c>
      <c r="H425">
        <v>424</v>
      </c>
      <c r="I425" s="42">
        <v>15.3941224489796</v>
      </c>
      <c r="J425" s="42">
        <v>13.8305</v>
      </c>
      <c r="K425" s="42">
        <v>10.191</v>
      </c>
      <c r="L425" s="17">
        <f t="shared" si="20"/>
        <v>13.1385408163265</v>
      </c>
      <c r="M425" s="42">
        <v>21.5467959183673</v>
      </c>
      <c r="N425" s="42">
        <v>23.318</v>
      </c>
      <c r="O425" s="42">
        <v>23.7915</v>
      </c>
      <c r="P425" s="17">
        <f t="shared" si="18"/>
        <v>22.8854319727891</v>
      </c>
      <c r="Q425" s="30" t="s">
        <v>18</v>
      </c>
      <c r="R425" s="30" t="s">
        <v>18</v>
      </c>
      <c r="S425" s="30" t="s">
        <v>18</v>
      </c>
      <c r="T425" s="17" t="e">
        <f t="shared" si="19"/>
        <v>#DIV/0!</v>
      </c>
    </row>
    <row r="426" spans="1:20">
      <c r="A426" s="10">
        <v>12</v>
      </c>
      <c r="B426" s="37">
        <v>8</v>
      </c>
      <c r="C426" s="5">
        <v>2017</v>
      </c>
      <c r="D426" s="60">
        <v>42959</v>
      </c>
      <c r="E426" t="s">
        <v>16</v>
      </c>
      <c r="F426">
        <v>5</v>
      </c>
      <c r="G426" t="s">
        <v>17</v>
      </c>
      <c r="H426">
        <v>425</v>
      </c>
      <c r="I426" s="42">
        <v>14.7929545454545</v>
      </c>
      <c r="J426" s="42">
        <v>14.245</v>
      </c>
      <c r="K426" s="42">
        <v>13.541</v>
      </c>
      <c r="L426" s="17">
        <f t="shared" si="20"/>
        <v>14.1929848484848</v>
      </c>
      <c r="M426" s="42">
        <v>22.2841818181818</v>
      </c>
      <c r="N426" s="42">
        <v>22.944</v>
      </c>
      <c r="O426" s="42">
        <v>23.263</v>
      </c>
      <c r="P426" s="17">
        <f t="shared" si="18"/>
        <v>22.8303939393939</v>
      </c>
      <c r="Q426" s="30" t="s">
        <v>18</v>
      </c>
      <c r="R426" s="30" t="s">
        <v>18</v>
      </c>
      <c r="S426" s="30" t="s">
        <v>18</v>
      </c>
      <c r="T426" s="17" t="e">
        <f t="shared" si="19"/>
        <v>#DIV/0!</v>
      </c>
    </row>
    <row r="427" spans="1:20">
      <c r="A427" s="10">
        <v>22</v>
      </c>
      <c r="B427" s="37">
        <v>8</v>
      </c>
      <c r="C427" s="5">
        <v>2017</v>
      </c>
      <c r="D427" s="60">
        <v>42969</v>
      </c>
      <c r="E427" t="s">
        <v>16</v>
      </c>
      <c r="F427">
        <v>5</v>
      </c>
      <c r="G427" t="s">
        <v>17</v>
      </c>
      <c r="H427">
        <v>426</v>
      </c>
      <c r="I427" s="42">
        <v>14.1730454545455</v>
      </c>
      <c r="J427" s="42">
        <v>13.1995</v>
      </c>
      <c r="K427" s="42">
        <v>10.4505</v>
      </c>
      <c r="L427" s="17">
        <f t="shared" si="20"/>
        <v>12.6076818181818</v>
      </c>
      <c r="M427" s="42">
        <v>23.3990454545455</v>
      </c>
      <c r="N427" s="42">
        <v>23.7885</v>
      </c>
      <c r="O427" s="42">
        <v>24.8875</v>
      </c>
      <c r="P427" s="17">
        <f t="shared" si="18"/>
        <v>24.0250151515152</v>
      </c>
      <c r="Q427" s="30" t="s">
        <v>18</v>
      </c>
      <c r="R427" s="30" t="s">
        <v>18</v>
      </c>
      <c r="S427" s="30" t="s">
        <v>18</v>
      </c>
      <c r="T427" s="17" t="e">
        <f t="shared" si="19"/>
        <v>#DIV/0!</v>
      </c>
    </row>
    <row r="428" spans="1:20">
      <c r="A428" s="10">
        <v>2</v>
      </c>
      <c r="B428" s="37">
        <v>9</v>
      </c>
      <c r="C428" s="5">
        <v>2017</v>
      </c>
      <c r="D428" s="60">
        <v>42980</v>
      </c>
      <c r="E428" t="s">
        <v>16</v>
      </c>
      <c r="F428">
        <v>5</v>
      </c>
      <c r="G428" t="s">
        <v>17</v>
      </c>
      <c r="H428">
        <v>427</v>
      </c>
      <c r="I428" s="42">
        <v>11.8695</v>
      </c>
      <c r="J428" s="42">
        <v>11.874</v>
      </c>
      <c r="K428" s="42">
        <v>11.882</v>
      </c>
      <c r="L428" s="17">
        <f t="shared" si="20"/>
        <v>11.8751666666667</v>
      </c>
      <c r="M428" s="42">
        <v>23.6568928571429</v>
      </c>
      <c r="N428" s="42">
        <v>23.675</v>
      </c>
      <c r="O428" s="42">
        <v>23.712</v>
      </c>
      <c r="P428" s="17">
        <f t="shared" si="18"/>
        <v>23.6812976190476</v>
      </c>
      <c r="Q428" s="30" t="s">
        <v>18</v>
      </c>
      <c r="R428" s="30" t="s">
        <v>18</v>
      </c>
      <c r="S428" s="30" t="s">
        <v>18</v>
      </c>
      <c r="T428" s="17" t="e">
        <f t="shared" si="19"/>
        <v>#DIV/0!</v>
      </c>
    </row>
    <row r="429" spans="1:20">
      <c r="A429" s="10">
        <v>12</v>
      </c>
      <c r="B429" s="37">
        <v>9</v>
      </c>
      <c r="C429" s="5">
        <v>2017</v>
      </c>
      <c r="D429" s="60">
        <v>42990</v>
      </c>
      <c r="E429" t="s">
        <v>16</v>
      </c>
      <c r="F429">
        <v>5</v>
      </c>
      <c r="G429" t="s">
        <v>17</v>
      </c>
      <c r="H429">
        <v>428</v>
      </c>
      <c r="I429" s="42">
        <v>9.68747058823529</v>
      </c>
      <c r="J429" s="42">
        <v>9.8955</v>
      </c>
      <c r="K429" s="42">
        <v>9.788</v>
      </c>
      <c r="L429" s="17">
        <f t="shared" si="20"/>
        <v>9.79032352941176</v>
      </c>
      <c r="M429" s="42">
        <v>21.3637058823529</v>
      </c>
      <c r="N429" s="42">
        <v>23.4865</v>
      </c>
      <c r="O429" s="42">
        <v>23.955</v>
      </c>
      <c r="P429" s="17">
        <f t="shared" si="18"/>
        <v>22.935068627451</v>
      </c>
      <c r="Q429" s="28">
        <v>1.48810167514235</v>
      </c>
      <c r="R429" s="28">
        <v>1.0449487053952</v>
      </c>
      <c r="S429" s="28">
        <v>0.9951820455968</v>
      </c>
      <c r="T429" s="17">
        <f t="shared" si="19"/>
        <v>1.17607747537812</v>
      </c>
    </row>
    <row r="430" spans="1:20">
      <c r="A430" s="10">
        <v>20</v>
      </c>
      <c r="B430" s="37">
        <v>9</v>
      </c>
      <c r="C430" s="5">
        <v>2017</v>
      </c>
      <c r="D430" s="60">
        <v>42998</v>
      </c>
      <c r="E430" t="s">
        <v>16</v>
      </c>
      <c r="F430">
        <v>5</v>
      </c>
      <c r="G430" t="s">
        <v>17</v>
      </c>
      <c r="H430">
        <v>429</v>
      </c>
      <c r="I430" s="42">
        <v>8.55955555555555</v>
      </c>
      <c r="J430" s="42">
        <v>8.566</v>
      </c>
      <c r="K430" s="42">
        <v>8.619</v>
      </c>
      <c r="L430" s="17">
        <f t="shared" si="20"/>
        <v>8.58151851851852</v>
      </c>
      <c r="M430" s="42">
        <v>23.3386666666667</v>
      </c>
      <c r="N430" s="42">
        <v>23.3585</v>
      </c>
      <c r="O430" s="42">
        <v>23.989</v>
      </c>
      <c r="P430" s="17">
        <f t="shared" si="18"/>
        <v>23.5620555555556</v>
      </c>
      <c r="Q430" s="28">
        <v>1.15155714132409</v>
      </c>
      <c r="R430" s="28">
        <v>1.09168768163973</v>
      </c>
      <c r="S430" s="28">
        <v>0.990433352317956</v>
      </c>
      <c r="T430" s="17">
        <f t="shared" si="19"/>
        <v>1.07789272509393</v>
      </c>
    </row>
    <row r="431" spans="1:20">
      <c r="A431" s="10">
        <v>30</v>
      </c>
      <c r="B431" s="37">
        <v>9</v>
      </c>
      <c r="C431" s="5">
        <v>2017</v>
      </c>
      <c r="D431" s="60">
        <v>43008</v>
      </c>
      <c r="E431" t="s">
        <v>16</v>
      </c>
      <c r="F431">
        <v>5</v>
      </c>
      <c r="G431" t="s">
        <v>17</v>
      </c>
      <c r="H431">
        <v>430</v>
      </c>
      <c r="I431" s="42">
        <v>7.94455</v>
      </c>
      <c r="J431" s="42">
        <v>8.059</v>
      </c>
      <c r="K431" s="42">
        <v>8.478</v>
      </c>
      <c r="L431" s="17">
        <f t="shared" si="20"/>
        <v>8.16051666666667</v>
      </c>
      <c r="M431" s="42">
        <v>21.44155</v>
      </c>
      <c r="N431" s="42">
        <v>22.493</v>
      </c>
      <c r="O431" s="42">
        <v>23.8785</v>
      </c>
      <c r="P431" s="17">
        <f t="shared" si="18"/>
        <v>22.60435</v>
      </c>
      <c r="Q431" s="28">
        <v>2.83653245280804</v>
      </c>
      <c r="R431" s="28">
        <v>2.33077403749173</v>
      </c>
      <c r="S431" s="28">
        <v>1.00097704524533</v>
      </c>
      <c r="T431" s="17">
        <f t="shared" si="19"/>
        <v>2.05609451184837</v>
      </c>
    </row>
    <row r="432" spans="1:20">
      <c r="A432" s="10">
        <v>11</v>
      </c>
      <c r="B432" s="37">
        <v>10</v>
      </c>
      <c r="C432" s="5">
        <v>2017</v>
      </c>
      <c r="D432" s="60">
        <v>43019</v>
      </c>
      <c r="E432" t="s">
        <v>16</v>
      </c>
      <c r="F432">
        <v>5</v>
      </c>
      <c r="G432" t="s">
        <v>17</v>
      </c>
      <c r="H432">
        <v>431</v>
      </c>
      <c r="I432" s="42">
        <v>7.4267</v>
      </c>
      <c r="J432" s="42">
        <v>7.5985</v>
      </c>
      <c r="K432" s="42">
        <v>7.6165</v>
      </c>
      <c r="L432" s="17">
        <f t="shared" si="20"/>
        <v>7.54723333333333</v>
      </c>
      <c r="M432" s="42">
        <v>22.2014</v>
      </c>
      <c r="N432" s="42">
        <v>23.78</v>
      </c>
      <c r="O432" s="42">
        <v>23.809</v>
      </c>
      <c r="P432" s="17">
        <f t="shared" si="18"/>
        <v>23.2634666666667</v>
      </c>
      <c r="Q432" s="28">
        <v>1.29173426011493</v>
      </c>
      <c r="R432" s="28">
        <v>1.2167110784088</v>
      </c>
      <c r="S432" s="28">
        <v>1.10534571782267</v>
      </c>
      <c r="T432" s="17">
        <f t="shared" si="19"/>
        <v>1.20459701878213</v>
      </c>
    </row>
    <row r="433" spans="1:20">
      <c r="A433" s="10">
        <v>22</v>
      </c>
      <c r="B433" s="37">
        <v>10</v>
      </c>
      <c r="C433" s="5">
        <v>2017</v>
      </c>
      <c r="D433" s="60">
        <v>43030</v>
      </c>
      <c r="E433" t="s">
        <v>16</v>
      </c>
      <c r="F433">
        <v>5</v>
      </c>
      <c r="G433" t="s">
        <v>17</v>
      </c>
      <c r="H433">
        <v>432</v>
      </c>
      <c r="I433" s="42">
        <v>5.7215</v>
      </c>
      <c r="J433" s="42">
        <v>5.8545</v>
      </c>
      <c r="K433" s="42">
        <v>5.9845</v>
      </c>
      <c r="L433" s="17">
        <f t="shared" si="20"/>
        <v>5.8535</v>
      </c>
      <c r="M433" s="42">
        <v>23.1767</v>
      </c>
      <c r="N433" s="42">
        <v>23.1925</v>
      </c>
      <c r="O433" s="42">
        <v>23.5835</v>
      </c>
      <c r="P433" s="17">
        <f t="shared" si="18"/>
        <v>23.3175666666667</v>
      </c>
      <c r="Q433" s="28">
        <v>0.784873718301</v>
      </c>
      <c r="R433" s="28">
        <v>0.679406278687733</v>
      </c>
      <c r="S433" s="28">
        <v>0.5570023850224</v>
      </c>
      <c r="T433" s="17">
        <f t="shared" si="19"/>
        <v>0.673760794003711</v>
      </c>
    </row>
    <row r="434" spans="1:20">
      <c r="A434" s="10">
        <v>30</v>
      </c>
      <c r="B434" s="37">
        <v>10</v>
      </c>
      <c r="C434" s="5">
        <v>2017</v>
      </c>
      <c r="D434" s="60">
        <v>43038</v>
      </c>
      <c r="E434" t="s">
        <v>16</v>
      </c>
      <c r="F434">
        <v>5</v>
      </c>
      <c r="G434" t="s">
        <v>17</v>
      </c>
      <c r="H434">
        <v>433</v>
      </c>
      <c r="I434" s="42">
        <v>4.26475</v>
      </c>
      <c r="J434" s="42">
        <v>5.597</v>
      </c>
      <c r="K434" s="42">
        <v>6.56</v>
      </c>
      <c r="L434" s="17">
        <f t="shared" si="20"/>
        <v>5.47391666666667</v>
      </c>
      <c r="M434" s="42">
        <v>23.5481428571429</v>
      </c>
      <c r="N434" s="42">
        <v>24.7495</v>
      </c>
      <c r="O434" s="42">
        <v>25.072</v>
      </c>
      <c r="P434" s="17">
        <f t="shared" si="18"/>
        <v>24.4565476190476</v>
      </c>
      <c r="Q434" s="28">
        <v>0.535070413114533</v>
      </c>
      <c r="R434" s="28">
        <v>0.420818226539467</v>
      </c>
      <c r="S434" s="28">
        <v>0.3100995744944</v>
      </c>
      <c r="T434" s="17">
        <f t="shared" si="19"/>
        <v>0.4219960713828</v>
      </c>
    </row>
    <row r="435" spans="1:20">
      <c r="A435" s="10">
        <v>9</v>
      </c>
      <c r="B435" s="37">
        <v>11</v>
      </c>
      <c r="C435" s="5">
        <v>2017</v>
      </c>
      <c r="D435" s="60">
        <v>43048</v>
      </c>
      <c r="E435" t="s">
        <v>16</v>
      </c>
      <c r="F435">
        <v>5</v>
      </c>
      <c r="G435" t="s">
        <v>17</v>
      </c>
      <c r="H435">
        <v>434</v>
      </c>
      <c r="I435" s="42">
        <v>4.66716666666667</v>
      </c>
      <c r="J435" s="42">
        <v>4.6815</v>
      </c>
      <c r="K435" s="42">
        <v>5.0565</v>
      </c>
      <c r="L435" s="17">
        <f t="shared" si="20"/>
        <v>4.80172222222222</v>
      </c>
      <c r="M435" s="42">
        <v>24.7759333333333</v>
      </c>
      <c r="N435" s="42">
        <v>24.8055</v>
      </c>
      <c r="O435" s="42">
        <v>25.2025</v>
      </c>
      <c r="P435" s="17">
        <f t="shared" si="18"/>
        <v>24.9279777777778</v>
      </c>
      <c r="Q435" s="28">
        <v>0.332418684602667</v>
      </c>
      <c r="R435" s="28">
        <v>0.316080475692267</v>
      </c>
      <c r="S435" s="28">
        <v>0.307550347921333</v>
      </c>
      <c r="T435" s="17">
        <f t="shared" si="19"/>
        <v>0.318683169405422</v>
      </c>
    </row>
    <row r="436" spans="1:20">
      <c r="A436" s="10">
        <v>21</v>
      </c>
      <c r="B436" s="37">
        <v>11</v>
      </c>
      <c r="C436" s="5">
        <v>2017</v>
      </c>
      <c r="D436" s="60">
        <v>43060</v>
      </c>
      <c r="E436" t="s">
        <v>16</v>
      </c>
      <c r="F436">
        <v>5</v>
      </c>
      <c r="G436" t="s">
        <v>17</v>
      </c>
      <c r="H436">
        <v>435</v>
      </c>
      <c r="I436" s="42">
        <v>2.5533</v>
      </c>
      <c r="J436" s="42">
        <v>2.569</v>
      </c>
      <c r="K436" s="42">
        <v>2.571</v>
      </c>
      <c r="L436" s="17">
        <f t="shared" si="20"/>
        <v>2.56443333333333</v>
      </c>
      <c r="M436" s="42">
        <v>24.9453</v>
      </c>
      <c r="N436" s="42">
        <v>25.0465</v>
      </c>
      <c r="O436" s="42">
        <v>25.056</v>
      </c>
      <c r="P436" s="17">
        <f t="shared" si="18"/>
        <v>25.0159333333333</v>
      </c>
      <c r="Q436" s="28">
        <v>0.2999722296752</v>
      </c>
      <c r="R436" s="28">
        <v>0.285648097216533</v>
      </c>
      <c r="S436" s="28">
        <v>0.291108237081422</v>
      </c>
      <c r="T436" s="17">
        <f t="shared" si="19"/>
        <v>0.292242854657718</v>
      </c>
    </row>
    <row r="437" spans="1:20">
      <c r="A437" s="10">
        <v>30</v>
      </c>
      <c r="B437" s="37">
        <v>11</v>
      </c>
      <c r="C437" s="5">
        <v>2017</v>
      </c>
      <c r="D437" s="60">
        <v>43069</v>
      </c>
      <c r="E437" t="s">
        <v>16</v>
      </c>
      <c r="F437">
        <v>5</v>
      </c>
      <c r="G437" t="s">
        <v>17</v>
      </c>
      <c r="H437">
        <v>436</v>
      </c>
      <c r="I437" s="42">
        <v>1.71296875</v>
      </c>
      <c r="J437" s="42">
        <v>1.9275</v>
      </c>
      <c r="K437" s="42">
        <v>2.8455</v>
      </c>
      <c r="L437" s="17">
        <f t="shared" si="20"/>
        <v>2.16198958333333</v>
      </c>
      <c r="M437" s="42">
        <v>24.513375</v>
      </c>
      <c r="N437" s="42">
        <v>24.7645</v>
      </c>
      <c r="O437" s="42">
        <v>26.0575</v>
      </c>
      <c r="P437" s="17">
        <f t="shared" si="18"/>
        <v>25.1117916666667</v>
      </c>
      <c r="Q437" s="28">
        <v>0.290277124305333</v>
      </c>
      <c r="R437" s="28">
        <v>0.216681549983467</v>
      </c>
      <c r="S437" s="28">
        <v>0.225658378490933</v>
      </c>
      <c r="T437" s="17">
        <f t="shared" si="19"/>
        <v>0.244205684259911</v>
      </c>
    </row>
    <row r="438" spans="1:20">
      <c r="A438" s="10">
        <v>13</v>
      </c>
      <c r="B438" s="37">
        <v>2</v>
      </c>
      <c r="C438" s="5">
        <v>2018</v>
      </c>
      <c r="D438" s="60">
        <v>43144</v>
      </c>
      <c r="E438" t="s">
        <v>16</v>
      </c>
      <c r="F438">
        <v>5</v>
      </c>
      <c r="G438" t="s">
        <v>17</v>
      </c>
      <c r="H438">
        <v>437</v>
      </c>
      <c r="I438" s="42">
        <v>-0.52912</v>
      </c>
      <c r="J438" s="42">
        <v>-0.447</v>
      </c>
      <c r="K438" s="42">
        <v>-0.686</v>
      </c>
      <c r="L438" s="17">
        <f t="shared" si="20"/>
        <v>-0.55404</v>
      </c>
      <c r="M438" s="42">
        <v>18.54672</v>
      </c>
      <c r="N438" s="42">
        <v>26.214</v>
      </c>
      <c r="O438" s="42">
        <v>26.376</v>
      </c>
      <c r="P438" s="17">
        <f t="shared" si="18"/>
        <v>23.71224</v>
      </c>
      <c r="Q438" s="28">
        <v>0.26566229924928</v>
      </c>
      <c r="R438" s="28">
        <v>0.2138468390912</v>
      </c>
      <c r="S438" s="28">
        <v>0.1849255191688</v>
      </c>
      <c r="T438" s="17">
        <f t="shared" si="19"/>
        <v>0.22147821916976</v>
      </c>
    </row>
    <row r="439" spans="1:20">
      <c r="A439" s="10">
        <v>20</v>
      </c>
      <c r="B439" s="37">
        <v>3</v>
      </c>
      <c r="C439" s="5">
        <v>2018</v>
      </c>
      <c r="D439" s="60">
        <v>43179</v>
      </c>
      <c r="E439" t="s">
        <v>16</v>
      </c>
      <c r="F439">
        <v>5</v>
      </c>
      <c r="G439" t="s">
        <v>17</v>
      </c>
      <c r="H439">
        <v>438</v>
      </c>
      <c r="I439" s="42">
        <v>-0.634153233364568</v>
      </c>
      <c r="J439" s="42">
        <v>-0.773217391304348</v>
      </c>
      <c r="K439" s="42">
        <v>-0.884818181818182</v>
      </c>
      <c r="L439" s="17">
        <f t="shared" si="20"/>
        <v>-0.764062935495699</v>
      </c>
      <c r="M439" s="42">
        <v>12.0994761012185</v>
      </c>
      <c r="N439" s="42">
        <v>16.9080869565217</v>
      </c>
      <c r="O439" s="42">
        <v>21.4942272727273</v>
      </c>
      <c r="P439" s="17">
        <f t="shared" si="18"/>
        <v>16.8339301101558</v>
      </c>
      <c r="Q439" s="28">
        <v>0.4681814148472</v>
      </c>
      <c r="R439" s="28">
        <v>0.2027306837944</v>
      </c>
      <c r="S439" s="28">
        <v>0.202777263598</v>
      </c>
      <c r="T439" s="17">
        <f t="shared" si="19"/>
        <v>0.2912297874132</v>
      </c>
    </row>
    <row r="440" spans="1:20">
      <c r="A440" s="10">
        <v>29</v>
      </c>
      <c r="B440" s="37">
        <v>3</v>
      </c>
      <c r="C440" s="5">
        <v>2018</v>
      </c>
      <c r="D440" s="60">
        <v>43188</v>
      </c>
      <c r="E440" t="s">
        <v>16</v>
      </c>
      <c r="F440">
        <v>5</v>
      </c>
      <c r="G440" t="s">
        <v>17</v>
      </c>
      <c r="H440">
        <v>439</v>
      </c>
      <c r="I440" s="42">
        <v>-0.759285714285714</v>
      </c>
      <c r="J440" s="42">
        <v>-0.610636363636364</v>
      </c>
      <c r="K440" s="42">
        <v>-0.8605</v>
      </c>
      <c r="L440" s="17">
        <f t="shared" si="20"/>
        <v>-0.743474025974026</v>
      </c>
      <c r="M440" s="42">
        <v>19.6628571428571</v>
      </c>
      <c r="N440" s="42">
        <v>26.3527272727273</v>
      </c>
      <c r="O440" s="42">
        <v>26.4804375</v>
      </c>
      <c r="P440" s="17">
        <f t="shared" si="18"/>
        <v>24.1653406385281</v>
      </c>
      <c r="Q440" s="28">
        <v>1.3054542167804</v>
      </c>
      <c r="R440" s="28">
        <v>0.218052953237867</v>
      </c>
      <c r="S440" s="28">
        <v>0.2012203880076</v>
      </c>
      <c r="T440" s="17">
        <f t="shared" si="19"/>
        <v>0.574909186008622</v>
      </c>
    </row>
    <row r="441" spans="1:20">
      <c r="A441" s="10">
        <v>18</v>
      </c>
      <c r="B441" s="37">
        <v>4</v>
      </c>
      <c r="C441" s="5">
        <v>2018</v>
      </c>
      <c r="D441" s="60">
        <v>43208</v>
      </c>
      <c r="E441" t="s">
        <v>16</v>
      </c>
      <c r="F441">
        <v>5</v>
      </c>
      <c r="G441" t="s">
        <v>17</v>
      </c>
      <c r="H441">
        <v>440</v>
      </c>
      <c r="I441" s="42">
        <v>-0.058037037037037</v>
      </c>
      <c r="J441" s="42">
        <v>-0.311</v>
      </c>
      <c r="K441" s="42">
        <v>-0.5775</v>
      </c>
      <c r="L441" s="17">
        <f t="shared" si="20"/>
        <v>-0.315512345679012</v>
      </c>
      <c r="M441" s="42">
        <v>15.4821111111111</v>
      </c>
      <c r="N441" s="42">
        <v>26.1256666666667</v>
      </c>
      <c r="O441" s="42">
        <v>26.5525</v>
      </c>
      <c r="P441" s="17">
        <f t="shared" si="18"/>
        <v>22.7200925925926</v>
      </c>
      <c r="Q441" s="28">
        <v>0.740896915272246</v>
      </c>
      <c r="R441" s="28">
        <v>0.205781709192</v>
      </c>
      <c r="S441" s="28">
        <v>0.1806310192</v>
      </c>
      <c r="T441" s="17">
        <f t="shared" si="19"/>
        <v>0.375769881221415</v>
      </c>
    </row>
    <row r="442" spans="1:20">
      <c r="A442" s="10">
        <v>26</v>
      </c>
      <c r="B442" s="37">
        <v>4</v>
      </c>
      <c r="C442" s="5">
        <v>2018</v>
      </c>
      <c r="D442" s="60">
        <v>43216</v>
      </c>
      <c r="E442" t="s">
        <v>16</v>
      </c>
      <c r="F442">
        <v>5</v>
      </c>
      <c r="G442" t="s">
        <v>17</v>
      </c>
      <c r="H442">
        <v>441</v>
      </c>
      <c r="I442" s="42">
        <v>0.7408</v>
      </c>
      <c r="J442" s="42">
        <v>0.021</v>
      </c>
      <c r="K442" s="42">
        <v>-0.0725</v>
      </c>
      <c r="L442" s="17">
        <f t="shared" si="20"/>
        <v>0.229766666666667</v>
      </c>
      <c r="M442" s="42">
        <v>20.777</v>
      </c>
      <c r="N442" s="42">
        <v>25.9165</v>
      </c>
      <c r="O442" s="42">
        <v>26.2315</v>
      </c>
      <c r="P442" s="17">
        <f t="shared" si="18"/>
        <v>24.3083333333333</v>
      </c>
      <c r="Q442" s="28">
        <v>0.4367695171512</v>
      </c>
      <c r="R442" s="28" t="s">
        <v>18</v>
      </c>
      <c r="S442" s="28">
        <v>0.5080126898568</v>
      </c>
      <c r="T442" s="17">
        <f t="shared" si="19"/>
        <v>0.472391103504</v>
      </c>
    </row>
    <row r="443" spans="1:20">
      <c r="A443" s="10">
        <v>12</v>
      </c>
      <c r="B443" s="37">
        <v>5</v>
      </c>
      <c r="C443" s="5">
        <v>2018</v>
      </c>
      <c r="D443" s="51">
        <v>43232</v>
      </c>
      <c r="E443" t="s">
        <v>16</v>
      </c>
      <c r="F443">
        <v>5</v>
      </c>
      <c r="G443" t="s">
        <v>17</v>
      </c>
      <c r="H443">
        <v>442</v>
      </c>
      <c r="I443" s="42">
        <v>6.48571428571429</v>
      </c>
      <c r="J443" s="42">
        <v>3.30271428571429</v>
      </c>
      <c r="K443" s="42">
        <v>2.12657142857143</v>
      </c>
      <c r="L443" s="17">
        <f t="shared" si="20"/>
        <v>3.97166666666667</v>
      </c>
      <c r="M443" s="42">
        <v>21.9755714285714</v>
      </c>
      <c r="N443" s="42">
        <v>24.4482857142857</v>
      </c>
      <c r="O443" s="42">
        <v>24.9031428571429</v>
      </c>
      <c r="P443" s="17">
        <f t="shared" si="18"/>
        <v>23.7756666666667</v>
      </c>
      <c r="Q443" s="28">
        <v>2.19162967728147</v>
      </c>
      <c r="R443" s="28">
        <v>1.955067289036</v>
      </c>
      <c r="S443" s="28">
        <v>2.02393700510027</v>
      </c>
      <c r="T443" s="17">
        <f t="shared" si="19"/>
        <v>2.05687799047258</v>
      </c>
    </row>
    <row r="444" spans="1:20">
      <c r="A444" s="10">
        <v>20</v>
      </c>
      <c r="B444" s="37">
        <v>5</v>
      </c>
      <c r="C444" s="5">
        <v>2018</v>
      </c>
      <c r="D444" s="51">
        <v>43240</v>
      </c>
      <c r="E444" t="s">
        <v>16</v>
      </c>
      <c r="F444">
        <v>5</v>
      </c>
      <c r="G444" t="s">
        <v>17</v>
      </c>
      <c r="H444">
        <v>443</v>
      </c>
      <c r="I444" s="42">
        <v>8.264</v>
      </c>
      <c r="J444" s="42">
        <v>7.46271428571429</v>
      </c>
      <c r="K444" s="42">
        <v>3.45057142857143</v>
      </c>
      <c r="L444" s="17">
        <f t="shared" si="20"/>
        <v>6.39242857142857</v>
      </c>
      <c r="M444" s="42">
        <v>21.9022857142857</v>
      </c>
      <c r="N444" s="42">
        <v>23.2598571428571</v>
      </c>
      <c r="O444" s="42">
        <v>25.421</v>
      </c>
      <c r="P444" s="17">
        <f t="shared" si="18"/>
        <v>23.5277142857143</v>
      </c>
      <c r="Q444" s="28">
        <v>0.865231636278</v>
      </c>
      <c r="R444" s="28">
        <v>1.44630158902667</v>
      </c>
      <c r="S444" s="28">
        <v>0.913700266071733</v>
      </c>
      <c r="T444" s="17">
        <f t="shared" si="19"/>
        <v>1.0750778304588</v>
      </c>
    </row>
    <row r="445" spans="1:20">
      <c r="A445" s="10">
        <v>31</v>
      </c>
      <c r="B445" s="37">
        <v>5</v>
      </c>
      <c r="C445" s="5">
        <v>2018</v>
      </c>
      <c r="D445" s="51">
        <v>43251</v>
      </c>
      <c r="E445" t="s">
        <v>16</v>
      </c>
      <c r="F445">
        <v>5</v>
      </c>
      <c r="G445" t="s">
        <v>17</v>
      </c>
      <c r="H445">
        <v>444</v>
      </c>
      <c r="I445" s="42">
        <v>9.14814457831326</v>
      </c>
      <c r="J445" s="42">
        <v>9.23783333333333</v>
      </c>
      <c r="K445" s="42">
        <v>9.22771428571428</v>
      </c>
      <c r="L445" s="17">
        <f t="shared" si="20"/>
        <v>9.20456406578696</v>
      </c>
      <c r="M445" s="42">
        <v>22.8196987951807</v>
      </c>
      <c r="N445" s="42">
        <v>22.883</v>
      </c>
      <c r="O445" s="42">
        <v>22.9358571428571</v>
      </c>
      <c r="P445" s="17">
        <f t="shared" si="18"/>
        <v>22.8795186460126</v>
      </c>
      <c r="Q445" s="28">
        <v>0.8482745143996</v>
      </c>
      <c r="R445" s="28">
        <v>0.889513582506667</v>
      </c>
      <c r="S445" s="28">
        <v>0.633525397412267</v>
      </c>
      <c r="T445" s="17">
        <f t="shared" si="19"/>
        <v>0.790437831439511</v>
      </c>
    </row>
    <row r="446" spans="1:20">
      <c r="A446" s="10">
        <v>10</v>
      </c>
      <c r="B446" s="37">
        <v>6</v>
      </c>
      <c r="C446" s="5">
        <v>2018</v>
      </c>
      <c r="D446" s="51">
        <v>43261</v>
      </c>
      <c r="E446" t="s">
        <v>16</v>
      </c>
      <c r="F446">
        <v>5</v>
      </c>
      <c r="G446" t="s">
        <v>17</v>
      </c>
      <c r="H446">
        <v>445</v>
      </c>
      <c r="I446" s="42">
        <v>9.96396116504854</v>
      </c>
      <c r="J446" s="42">
        <v>9.42228571428572</v>
      </c>
      <c r="K446" s="42">
        <v>5.31771428571429</v>
      </c>
      <c r="L446" s="17">
        <f t="shared" si="20"/>
        <v>8.23465372168285</v>
      </c>
      <c r="M446" s="42">
        <v>22.2953300970874</v>
      </c>
      <c r="N446" s="42">
        <v>23.0127142857143</v>
      </c>
      <c r="O446" s="42">
        <v>24.7665714285714</v>
      </c>
      <c r="P446" s="17">
        <f t="shared" si="18"/>
        <v>23.3582052704577</v>
      </c>
      <c r="Q446" s="28">
        <v>1.28183267951289</v>
      </c>
      <c r="R446" s="28">
        <v>0.574274137684267</v>
      </c>
      <c r="S446" s="28">
        <v>0.327559348754133</v>
      </c>
      <c r="T446" s="17">
        <f t="shared" si="19"/>
        <v>0.727888721983763</v>
      </c>
    </row>
    <row r="447" spans="1:20">
      <c r="A447" s="10">
        <v>21</v>
      </c>
      <c r="B447" s="37">
        <v>6</v>
      </c>
      <c r="C447" s="5">
        <v>2018</v>
      </c>
      <c r="D447" s="51">
        <v>43272</v>
      </c>
      <c r="E447" t="s">
        <v>16</v>
      </c>
      <c r="F447">
        <v>5</v>
      </c>
      <c r="G447" t="s">
        <v>17</v>
      </c>
      <c r="H447">
        <v>446</v>
      </c>
      <c r="I447" s="42">
        <v>9.03530487804878</v>
      </c>
      <c r="J447" s="42">
        <v>8.018125</v>
      </c>
      <c r="K447" s="42">
        <v>1.993</v>
      </c>
      <c r="L447" s="17">
        <f t="shared" si="20"/>
        <v>6.34880995934959</v>
      </c>
      <c r="M447" s="42">
        <v>24.0550731707317</v>
      </c>
      <c r="N447" s="42">
        <v>24.205125</v>
      </c>
      <c r="O447" s="42">
        <v>26.58075</v>
      </c>
      <c r="P447" s="17">
        <f t="shared" si="18"/>
        <v>24.9469827235772</v>
      </c>
      <c r="Q447" s="28">
        <v>1.33943804152293</v>
      </c>
      <c r="R447" s="28">
        <v>1.731323944504</v>
      </c>
      <c r="S447" s="28">
        <v>0.4603562633054</v>
      </c>
      <c r="T447" s="17">
        <f t="shared" si="19"/>
        <v>1.17703941644411</v>
      </c>
    </row>
    <row r="448" spans="1:20">
      <c r="A448" s="10">
        <v>1</v>
      </c>
      <c r="B448" s="37">
        <v>7</v>
      </c>
      <c r="C448" s="5">
        <v>2018</v>
      </c>
      <c r="D448" s="51">
        <v>43282</v>
      </c>
      <c r="E448" t="s">
        <v>16</v>
      </c>
      <c r="F448">
        <v>5</v>
      </c>
      <c r="G448" t="s">
        <v>17</v>
      </c>
      <c r="H448">
        <v>447</v>
      </c>
      <c r="I448" s="42">
        <v>10.04</v>
      </c>
      <c r="J448" s="42">
        <v>9.375</v>
      </c>
      <c r="K448" s="42">
        <v>9.1035</v>
      </c>
      <c r="L448" s="17">
        <f t="shared" si="20"/>
        <v>9.50616666666667</v>
      </c>
      <c r="M448" s="42">
        <v>25.5043333333333</v>
      </c>
      <c r="N448" s="42">
        <v>25.488625</v>
      </c>
      <c r="O448" s="42">
        <v>25.681875</v>
      </c>
      <c r="P448" s="17">
        <f t="shared" si="18"/>
        <v>25.5582777777778</v>
      </c>
      <c r="Q448" s="28">
        <v>0.7393611536348</v>
      </c>
      <c r="R448" s="28">
        <v>1.28235210222</v>
      </c>
      <c r="S448" s="28">
        <v>1.1965093363904</v>
      </c>
      <c r="T448" s="17">
        <f t="shared" si="19"/>
        <v>1.07274086408173</v>
      </c>
    </row>
    <row r="449" spans="1:20">
      <c r="A449" s="10">
        <v>10</v>
      </c>
      <c r="B449" s="37">
        <v>7</v>
      </c>
      <c r="C449" s="5">
        <v>2018</v>
      </c>
      <c r="D449" s="51">
        <v>43291</v>
      </c>
      <c r="E449" t="s">
        <v>16</v>
      </c>
      <c r="F449">
        <v>5</v>
      </c>
      <c r="G449" t="s">
        <v>17</v>
      </c>
      <c r="H449">
        <v>448</v>
      </c>
      <c r="I449" s="42">
        <v>14.675</v>
      </c>
      <c r="J449" s="42">
        <v>13.3267142857143</v>
      </c>
      <c r="K449" s="42">
        <v>12.4097142857143</v>
      </c>
      <c r="L449" s="17">
        <f t="shared" si="20"/>
        <v>13.4704761904762</v>
      </c>
      <c r="M449" s="42">
        <v>25.6208571428571</v>
      </c>
      <c r="N449" s="42">
        <v>25.5361428571429</v>
      </c>
      <c r="O449" s="42">
        <v>25.5897142857143</v>
      </c>
      <c r="P449" s="17">
        <f t="shared" si="18"/>
        <v>25.5822380952381</v>
      </c>
      <c r="Q449" s="28">
        <v>0.35212573883856</v>
      </c>
      <c r="R449" s="28">
        <v>1.26847866359467</v>
      </c>
      <c r="S449" s="28">
        <v>1.98929074528933</v>
      </c>
      <c r="T449" s="17">
        <f t="shared" si="19"/>
        <v>1.20329838257419</v>
      </c>
    </row>
    <row r="450" spans="1:20">
      <c r="A450" s="10">
        <v>21</v>
      </c>
      <c r="B450" s="37">
        <v>7</v>
      </c>
      <c r="C450" s="5">
        <v>2018</v>
      </c>
      <c r="D450" s="51">
        <v>43302</v>
      </c>
      <c r="E450" t="s">
        <v>16</v>
      </c>
      <c r="F450">
        <v>5</v>
      </c>
      <c r="G450" t="s">
        <v>17</v>
      </c>
      <c r="H450">
        <v>449</v>
      </c>
      <c r="I450" s="42">
        <v>19.3985</v>
      </c>
      <c r="J450" s="42">
        <v>18.3285714285714</v>
      </c>
      <c r="K450" s="42">
        <v>12.4385714285714</v>
      </c>
      <c r="L450" s="17">
        <f t="shared" si="20"/>
        <v>16.7218809523809</v>
      </c>
      <c r="M450" s="42">
        <v>25.091</v>
      </c>
      <c r="N450" s="42">
        <v>25.4435714285714</v>
      </c>
      <c r="O450" s="42">
        <v>25.4071428571429</v>
      </c>
      <c r="P450" s="17">
        <f t="shared" ref="P450:P513" si="21">AVERAGE(M450:O450)</f>
        <v>25.3139047619048</v>
      </c>
      <c r="Q450" s="28">
        <v>0.789306506232</v>
      </c>
      <c r="R450" s="28">
        <v>1.25547905940613</v>
      </c>
      <c r="S450" s="28">
        <v>1.7601289402784</v>
      </c>
      <c r="T450" s="17">
        <f t="shared" ref="T450:T513" si="22">AVERAGE(Q450:S450)</f>
        <v>1.26830483530551</v>
      </c>
    </row>
    <row r="451" spans="1:20">
      <c r="A451" s="10">
        <v>30</v>
      </c>
      <c r="B451" s="37">
        <v>7</v>
      </c>
      <c r="C451" s="5">
        <v>2018</v>
      </c>
      <c r="D451" s="51">
        <v>43311</v>
      </c>
      <c r="E451" t="s">
        <v>16</v>
      </c>
      <c r="F451">
        <v>5</v>
      </c>
      <c r="G451" t="s">
        <v>17</v>
      </c>
      <c r="H451">
        <v>450</v>
      </c>
      <c r="I451" s="42">
        <v>20.101</v>
      </c>
      <c r="J451" s="42">
        <v>19.0645</v>
      </c>
      <c r="K451" s="42">
        <v>15.7025</v>
      </c>
      <c r="L451" s="17">
        <f t="shared" ref="L451:L514" si="23">AVERAGE(I451:K451)</f>
        <v>18.2893333333333</v>
      </c>
      <c r="M451" s="42">
        <v>24.26825</v>
      </c>
      <c r="N451" s="42">
        <v>24.866875</v>
      </c>
      <c r="O451" s="42">
        <v>25.2515</v>
      </c>
      <c r="P451" s="17">
        <f t="shared" si="21"/>
        <v>24.7955416666667</v>
      </c>
      <c r="Q451" s="28">
        <v>0.7109394699352</v>
      </c>
      <c r="R451" s="28">
        <v>1.4740106213576</v>
      </c>
      <c r="S451" s="28">
        <v>0.7667145297072</v>
      </c>
      <c r="T451" s="17">
        <f t="shared" si="22"/>
        <v>0.983888207</v>
      </c>
    </row>
    <row r="452" spans="1:20">
      <c r="A452" s="10">
        <v>9</v>
      </c>
      <c r="B452" s="37">
        <v>8</v>
      </c>
      <c r="C452" s="5">
        <v>2018</v>
      </c>
      <c r="D452" s="51">
        <v>43321</v>
      </c>
      <c r="E452" t="s">
        <v>16</v>
      </c>
      <c r="F452">
        <v>5</v>
      </c>
      <c r="G452" t="s">
        <v>17</v>
      </c>
      <c r="H452">
        <v>451</v>
      </c>
      <c r="I452" s="42">
        <v>17.61425</v>
      </c>
      <c r="J452" s="42">
        <v>17.5854285714286</v>
      </c>
      <c r="K452" s="42">
        <v>17.4868571428571</v>
      </c>
      <c r="L452" s="17">
        <f t="shared" si="23"/>
        <v>17.5621785714286</v>
      </c>
      <c r="M452" s="42">
        <v>24.76225</v>
      </c>
      <c r="N452" s="42">
        <v>24.7984285714286</v>
      </c>
      <c r="O452" s="42">
        <v>24.852</v>
      </c>
      <c r="P452" s="17">
        <f t="shared" si="21"/>
        <v>24.8042261904762</v>
      </c>
      <c r="Q452" s="28">
        <v>2.06099388054827</v>
      </c>
      <c r="R452" s="28">
        <v>1.96499394385947</v>
      </c>
      <c r="S452" s="28">
        <v>1.4473412367184</v>
      </c>
      <c r="T452" s="17">
        <f t="shared" si="22"/>
        <v>1.82444302037538</v>
      </c>
    </row>
    <row r="453" spans="1:20">
      <c r="A453" s="10">
        <v>20</v>
      </c>
      <c r="B453" s="37">
        <v>8</v>
      </c>
      <c r="C453" s="5">
        <v>2018</v>
      </c>
      <c r="D453" s="51">
        <v>43332</v>
      </c>
      <c r="E453" t="s">
        <v>16</v>
      </c>
      <c r="F453">
        <v>5</v>
      </c>
      <c r="G453" t="s">
        <v>17</v>
      </c>
      <c r="H453">
        <v>452</v>
      </c>
      <c r="I453" s="42">
        <v>14.134</v>
      </c>
      <c r="J453" s="42">
        <v>13.8954</v>
      </c>
      <c r="K453" s="42">
        <v>10.3972</v>
      </c>
      <c r="L453" s="17">
        <f t="shared" si="23"/>
        <v>12.8088666666667</v>
      </c>
      <c r="M453" s="42">
        <v>24.933</v>
      </c>
      <c r="N453" s="42">
        <v>24.9374</v>
      </c>
      <c r="O453" s="42">
        <v>25.5842</v>
      </c>
      <c r="P453" s="17">
        <f t="shared" si="21"/>
        <v>25.1515333333333</v>
      </c>
      <c r="Q453" s="30" t="s">
        <v>18</v>
      </c>
      <c r="R453" s="30" t="s">
        <v>18</v>
      </c>
      <c r="S453" s="30" t="s">
        <v>18</v>
      </c>
      <c r="T453" s="17" t="e">
        <f t="shared" si="22"/>
        <v>#DIV/0!</v>
      </c>
    </row>
    <row r="454" spans="1:20">
      <c r="A454" s="10">
        <v>30</v>
      </c>
      <c r="B454" s="37">
        <v>8</v>
      </c>
      <c r="C454" s="5">
        <v>2018</v>
      </c>
      <c r="D454" s="51">
        <v>43342</v>
      </c>
      <c r="E454" t="s">
        <v>16</v>
      </c>
      <c r="F454">
        <v>5</v>
      </c>
      <c r="G454" t="s">
        <v>17</v>
      </c>
      <c r="H454">
        <v>453</v>
      </c>
      <c r="I454" s="42">
        <v>14.3897843137255</v>
      </c>
      <c r="J454" s="42">
        <v>11.49725</v>
      </c>
      <c r="K454" s="42">
        <v>7.987</v>
      </c>
      <c r="L454" s="17">
        <f t="shared" si="23"/>
        <v>11.2913447712418</v>
      </c>
      <c r="M454" s="42">
        <v>24.718568627451</v>
      </c>
      <c r="N454" s="42">
        <v>25.30775</v>
      </c>
      <c r="O454" s="42">
        <v>26.01325</v>
      </c>
      <c r="P454" s="17">
        <f t="shared" si="21"/>
        <v>25.346522875817</v>
      </c>
      <c r="Q454" s="30" t="s">
        <v>18</v>
      </c>
      <c r="R454" s="30" t="s">
        <v>18</v>
      </c>
      <c r="S454" s="30" t="s">
        <v>18</v>
      </c>
      <c r="T454" s="17" t="e">
        <f t="shared" si="22"/>
        <v>#DIV/0!</v>
      </c>
    </row>
    <row r="455" spans="1:20">
      <c r="A455" s="10">
        <v>10</v>
      </c>
      <c r="B455" s="37">
        <v>9</v>
      </c>
      <c r="C455" s="5">
        <v>2018</v>
      </c>
      <c r="D455" s="51">
        <v>43353</v>
      </c>
      <c r="E455" t="s">
        <v>16</v>
      </c>
      <c r="F455">
        <v>5</v>
      </c>
      <c r="G455" t="s">
        <v>17</v>
      </c>
      <c r="H455">
        <v>454</v>
      </c>
      <c r="I455" s="42">
        <v>13.1889275362319</v>
      </c>
      <c r="J455" s="42">
        <v>13.09125</v>
      </c>
      <c r="K455" s="42">
        <v>13.0195</v>
      </c>
      <c r="L455" s="17">
        <f t="shared" si="23"/>
        <v>13.0998925120773</v>
      </c>
      <c r="M455" s="42">
        <v>24.8095507246377</v>
      </c>
      <c r="N455" s="42">
        <v>24.8875</v>
      </c>
      <c r="O455" s="42">
        <v>24.9445</v>
      </c>
      <c r="P455" s="17">
        <f t="shared" si="21"/>
        <v>24.8805169082126</v>
      </c>
      <c r="Q455" s="30" t="s">
        <v>18</v>
      </c>
      <c r="R455" s="30" t="s">
        <v>18</v>
      </c>
      <c r="S455" s="30" t="s">
        <v>18</v>
      </c>
      <c r="T455" s="17" t="e">
        <f t="shared" si="22"/>
        <v>#DIV/0!</v>
      </c>
    </row>
    <row r="456" spans="1:20">
      <c r="A456" s="10">
        <v>20</v>
      </c>
      <c r="B456" s="37">
        <v>9</v>
      </c>
      <c r="C456" s="5">
        <v>2018</v>
      </c>
      <c r="D456" s="51">
        <v>43363</v>
      </c>
      <c r="E456" t="s">
        <v>16</v>
      </c>
      <c r="F456">
        <v>5</v>
      </c>
      <c r="G456" t="s">
        <v>17</v>
      </c>
      <c r="H456">
        <v>455</v>
      </c>
      <c r="I456" s="42">
        <v>11.3906315789474</v>
      </c>
      <c r="J456" s="42">
        <v>11.3685</v>
      </c>
      <c r="K456" s="42">
        <v>11.3395</v>
      </c>
      <c r="L456" s="17">
        <f t="shared" si="23"/>
        <v>11.3662105263158</v>
      </c>
      <c r="M456" s="42">
        <v>25.0240263157895</v>
      </c>
      <c r="N456" s="42">
        <v>25.08425</v>
      </c>
      <c r="O456" s="42">
        <v>25.0815</v>
      </c>
      <c r="P456" s="17">
        <f t="shared" si="21"/>
        <v>25.0632587719298</v>
      </c>
      <c r="Q456" s="30" t="s">
        <v>18</v>
      </c>
      <c r="R456" s="30" t="s">
        <v>18</v>
      </c>
      <c r="S456" s="30" t="s">
        <v>18</v>
      </c>
      <c r="T456" s="17" t="e">
        <f t="shared" si="22"/>
        <v>#DIV/0!</v>
      </c>
    </row>
    <row r="457" spans="1:20">
      <c r="A457" s="10">
        <v>1</v>
      </c>
      <c r="B457" s="37">
        <v>10</v>
      </c>
      <c r="C457" s="5">
        <v>2018</v>
      </c>
      <c r="D457" s="51">
        <v>43374</v>
      </c>
      <c r="E457" t="s">
        <v>16</v>
      </c>
      <c r="F457">
        <v>5</v>
      </c>
      <c r="G457" t="s">
        <v>17</v>
      </c>
      <c r="H457">
        <v>456</v>
      </c>
      <c r="I457" s="42">
        <v>8.0805</v>
      </c>
      <c r="J457" s="42">
        <v>8.1035</v>
      </c>
      <c r="K457" s="42">
        <v>8.15725</v>
      </c>
      <c r="L457" s="17">
        <f t="shared" si="23"/>
        <v>8.11375</v>
      </c>
      <c r="M457" s="42">
        <v>25.427</v>
      </c>
      <c r="N457" s="42">
        <v>25.4395</v>
      </c>
      <c r="O457" s="42">
        <v>25.47475</v>
      </c>
      <c r="P457" s="17">
        <f t="shared" si="21"/>
        <v>25.4470833333333</v>
      </c>
      <c r="Q457" s="30" t="s">
        <v>18</v>
      </c>
      <c r="R457" s="30" t="s">
        <v>18</v>
      </c>
      <c r="S457" s="30" t="s">
        <v>18</v>
      </c>
      <c r="T457" s="17" t="e">
        <f t="shared" si="22"/>
        <v>#DIV/0!</v>
      </c>
    </row>
    <row r="458" spans="1:20">
      <c r="A458" s="10">
        <v>10</v>
      </c>
      <c r="B458" s="37">
        <v>10</v>
      </c>
      <c r="C458" s="5">
        <v>2018</v>
      </c>
      <c r="D458" s="51">
        <v>43383</v>
      </c>
      <c r="E458" t="s">
        <v>16</v>
      </c>
      <c r="F458">
        <v>5</v>
      </c>
      <c r="G458" t="s">
        <v>17</v>
      </c>
      <c r="H458">
        <v>457</v>
      </c>
      <c r="I458" s="42">
        <v>6.0885</v>
      </c>
      <c r="J458" s="42">
        <v>6.08933333333333</v>
      </c>
      <c r="K458" s="42">
        <v>6.086</v>
      </c>
      <c r="L458" s="17">
        <f t="shared" si="23"/>
        <v>6.08794444444444</v>
      </c>
      <c r="M458" s="42">
        <v>25.67</v>
      </c>
      <c r="N458" s="42">
        <v>25.6793333333333</v>
      </c>
      <c r="O458" s="42">
        <v>25.686</v>
      </c>
      <c r="P458" s="17">
        <f t="shared" si="21"/>
        <v>25.6784444444444</v>
      </c>
      <c r="Q458" s="28">
        <v>0.4770627182972</v>
      </c>
      <c r="R458" s="28">
        <v>0.5757004459844</v>
      </c>
      <c r="S458" s="28">
        <v>0.5949192386102</v>
      </c>
      <c r="T458" s="17">
        <f t="shared" si="22"/>
        <v>0.5492274676306</v>
      </c>
    </row>
    <row r="459" spans="1:20">
      <c r="A459" s="10">
        <v>23</v>
      </c>
      <c r="B459" s="37">
        <v>10</v>
      </c>
      <c r="C459" s="5">
        <v>2018</v>
      </c>
      <c r="D459" s="51">
        <v>43396</v>
      </c>
      <c r="E459" t="s">
        <v>16</v>
      </c>
      <c r="F459">
        <v>5</v>
      </c>
      <c r="G459" t="s">
        <v>17</v>
      </c>
      <c r="H459">
        <v>458</v>
      </c>
      <c r="I459" s="42">
        <v>4.9695</v>
      </c>
      <c r="J459" s="42">
        <v>4.984</v>
      </c>
      <c r="K459" s="42">
        <v>4.99525</v>
      </c>
      <c r="L459" s="17">
        <f t="shared" si="23"/>
        <v>4.98291666666667</v>
      </c>
      <c r="M459" s="42">
        <v>25.85875</v>
      </c>
      <c r="N459" s="42">
        <v>25.85725</v>
      </c>
      <c r="O459" s="42">
        <v>25.8765</v>
      </c>
      <c r="P459" s="17">
        <f t="shared" si="21"/>
        <v>25.8641666666667</v>
      </c>
      <c r="Q459" s="28">
        <v>0.3728785363416</v>
      </c>
      <c r="R459" s="28">
        <v>0.4139147944208</v>
      </c>
      <c r="S459" s="28">
        <v>0.408118041204</v>
      </c>
      <c r="T459" s="17">
        <f t="shared" si="22"/>
        <v>0.398303790655467</v>
      </c>
    </row>
    <row r="460" spans="1:20">
      <c r="A460" s="10">
        <v>31</v>
      </c>
      <c r="B460" s="37">
        <v>10</v>
      </c>
      <c r="C460" s="5">
        <v>2018</v>
      </c>
      <c r="D460" s="51">
        <v>43404</v>
      </c>
      <c r="E460" t="s">
        <v>16</v>
      </c>
      <c r="F460">
        <v>5</v>
      </c>
      <c r="G460" t="s">
        <v>17</v>
      </c>
      <c r="H460">
        <v>459</v>
      </c>
      <c r="I460" s="42">
        <v>3.50873493975904</v>
      </c>
      <c r="J460" s="42">
        <v>3.552</v>
      </c>
      <c r="K460" s="42">
        <v>3.53525</v>
      </c>
      <c r="L460" s="17">
        <f t="shared" si="23"/>
        <v>3.53199497991968</v>
      </c>
      <c r="M460" s="42">
        <v>23.7115060240964</v>
      </c>
      <c r="N460" s="42">
        <v>25.89375</v>
      </c>
      <c r="O460" s="42">
        <v>25.903</v>
      </c>
      <c r="P460" s="17">
        <f t="shared" si="21"/>
        <v>25.1694186746988</v>
      </c>
      <c r="Q460" s="28">
        <v>0.5876396340106</v>
      </c>
      <c r="R460" s="28">
        <v>0.5090761927756</v>
      </c>
      <c r="S460" s="28">
        <v>0.4501644476528</v>
      </c>
      <c r="T460" s="17">
        <f t="shared" si="22"/>
        <v>0.515626758146333</v>
      </c>
    </row>
    <row r="461" spans="1:20">
      <c r="A461" s="10">
        <v>10</v>
      </c>
      <c r="B461" s="37">
        <v>11</v>
      </c>
      <c r="C461" s="5">
        <v>2018</v>
      </c>
      <c r="D461" s="51">
        <v>43414</v>
      </c>
      <c r="E461" t="s">
        <v>16</v>
      </c>
      <c r="F461">
        <v>5</v>
      </c>
      <c r="G461" t="s">
        <v>17</v>
      </c>
      <c r="H461">
        <v>460</v>
      </c>
      <c r="I461" s="42">
        <v>3.13857142857143</v>
      </c>
      <c r="J461" s="42">
        <v>3.30725</v>
      </c>
      <c r="K461" s="42">
        <v>3.3445</v>
      </c>
      <c r="L461" s="17">
        <f t="shared" si="23"/>
        <v>3.26344047619048</v>
      </c>
      <c r="M461" s="42">
        <v>26.028</v>
      </c>
      <c r="N461" s="42">
        <v>26.13275</v>
      </c>
      <c r="O461" s="42">
        <v>26.179</v>
      </c>
      <c r="P461" s="17">
        <f t="shared" si="21"/>
        <v>26.11325</v>
      </c>
      <c r="Q461" s="28">
        <v>0.3436436133024</v>
      </c>
      <c r="R461" s="28">
        <v>0.333659809152</v>
      </c>
      <c r="S461" s="28">
        <v>0.353057614036</v>
      </c>
      <c r="T461" s="17">
        <f t="shared" si="22"/>
        <v>0.343453678830133</v>
      </c>
    </row>
    <row r="462" spans="1:20">
      <c r="A462" s="10">
        <v>20</v>
      </c>
      <c r="B462" s="37">
        <v>11</v>
      </c>
      <c r="C462" s="5">
        <v>2018</v>
      </c>
      <c r="D462" s="51">
        <v>43424</v>
      </c>
      <c r="E462" t="s">
        <v>16</v>
      </c>
      <c r="F462">
        <v>5</v>
      </c>
      <c r="G462" t="s">
        <v>17</v>
      </c>
      <c r="H462">
        <v>461</v>
      </c>
      <c r="I462" s="42">
        <v>3.10366666666667</v>
      </c>
      <c r="J462" s="42">
        <v>3.1165</v>
      </c>
      <c r="K462" s="42">
        <v>3.129</v>
      </c>
      <c r="L462" s="17">
        <f t="shared" si="23"/>
        <v>3.11638888888889</v>
      </c>
      <c r="M462" s="42">
        <v>26.4533333333333</v>
      </c>
      <c r="N462" s="42">
        <v>26.4705</v>
      </c>
      <c r="O462" s="42">
        <v>26.484</v>
      </c>
      <c r="P462" s="17">
        <f t="shared" si="21"/>
        <v>26.4692777777778</v>
      </c>
      <c r="Q462" s="28">
        <v>0.289789629893945</v>
      </c>
      <c r="R462" s="28">
        <v>0.296369845354933</v>
      </c>
      <c r="S462" s="28">
        <v>0.288936792301067</v>
      </c>
      <c r="T462" s="17">
        <f t="shared" si="22"/>
        <v>0.291698755849982</v>
      </c>
    </row>
    <row r="463" spans="1:20">
      <c r="A463" s="10">
        <v>11</v>
      </c>
      <c r="B463" s="37">
        <v>2</v>
      </c>
      <c r="C463" s="5">
        <v>2019</v>
      </c>
      <c r="D463" s="51">
        <v>43507</v>
      </c>
      <c r="E463" t="s">
        <v>16</v>
      </c>
      <c r="F463">
        <v>5</v>
      </c>
      <c r="G463" t="s">
        <v>17</v>
      </c>
      <c r="H463">
        <v>462</v>
      </c>
      <c r="I463" s="42">
        <v>-1.3955</v>
      </c>
      <c r="J463" s="42">
        <v>-1.433</v>
      </c>
      <c r="K463" s="42">
        <v>-1.384</v>
      </c>
      <c r="L463" s="17">
        <f t="shared" si="23"/>
        <v>-1.40416666666667</v>
      </c>
      <c r="M463" s="42">
        <v>23.859</v>
      </c>
      <c r="N463" s="42">
        <v>25.5575</v>
      </c>
      <c r="O463" s="42">
        <v>26.01</v>
      </c>
      <c r="P463" s="17">
        <f t="shared" si="21"/>
        <v>25.1421666666667</v>
      </c>
      <c r="Q463" s="30" t="s">
        <v>18</v>
      </c>
      <c r="R463" s="30" t="s">
        <v>18</v>
      </c>
      <c r="S463" s="30" t="s">
        <v>18</v>
      </c>
      <c r="T463" s="17" t="e">
        <f t="shared" si="22"/>
        <v>#DIV/0!</v>
      </c>
    </row>
    <row r="464" spans="1:20">
      <c r="A464" s="10">
        <v>14</v>
      </c>
      <c r="B464" s="37">
        <v>3</v>
      </c>
      <c r="C464" s="5">
        <v>2019</v>
      </c>
      <c r="D464" s="51">
        <v>43538</v>
      </c>
      <c r="E464" t="s">
        <v>16</v>
      </c>
      <c r="F464">
        <v>5</v>
      </c>
      <c r="G464" t="s">
        <v>17</v>
      </c>
      <c r="H464">
        <v>463</v>
      </c>
      <c r="I464" s="42">
        <v>-1.089875</v>
      </c>
      <c r="J464" s="42">
        <v>-1.26466666666667</v>
      </c>
      <c r="K464" s="42">
        <v>-1.244</v>
      </c>
      <c r="L464" s="17">
        <f t="shared" si="23"/>
        <v>-1.19951388888889</v>
      </c>
      <c r="M464" s="42">
        <v>18.9035</v>
      </c>
      <c r="N464" s="42">
        <v>27.0576666666667</v>
      </c>
      <c r="O464" s="42">
        <v>27.1345</v>
      </c>
      <c r="P464" s="17">
        <f t="shared" si="21"/>
        <v>24.3652222222222</v>
      </c>
      <c r="Q464" s="30" t="s">
        <v>18</v>
      </c>
      <c r="R464" s="30" t="s">
        <v>18</v>
      </c>
      <c r="S464" s="30" t="s">
        <v>18</v>
      </c>
      <c r="T464" s="17" t="e">
        <f t="shared" si="22"/>
        <v>#DIV/0!</v>
      </c>
    </row>
    <row r="465" spans="1:20">
      <c r="A465" s="10">
        <v>22</v>
      </c>
      <c r="B465" s="37">
        <v>3</v>
      </c>
      <c r="C465" s="5">
        <v>2019</v>
      </c>
      <c r="D465" s="51">
        <v>43546</v>
      </c>
      <c r="E465" t="s">
        <v>16</v>
      </c>
      <c r="F465">
        <v>5</v>
      </c>
      <c r="G465" t="s">
        <v>17</v>
      </c>
      <c r="H465">
        <v>464</v>
      </c>
      <c r="I465" s="42">
        <v>-1.045</v>
      </c>
      <c r="J465" s="42">
        <v>-1.21166666666667</v>
      </c>
      <c r="K465" s="42">
        <v>-1.226</v>
      </c>
      <c r="L465" s="17">
        <f t="shared" si="23"/>
        <v>-1.16088888888889</v>
      </c>
      <c r="M465" s="42">
        <v>20.886</v>
      </c>
      <c r="N465" s="42">
        <v>27.016</v>
      </c>
      <c r="O465" s="42">
        <v>27.169</v>
      </c>
      <c r="P465" s="17">
        <f t="shared" si="21"/>
        <v>25.0236666666667</v>
      </c>
      <c r="Q465" s="28">
        <v>0.562791399520567</v>
      </c>
      <c r="R465" s="28">
        <v>0.265749200962733</v>
      </c>
      <c r="S465" s="28">
        <v>0.1939514758702</v>
      </c>
      <c r="T465" s="17">
        <f t="shared" si="22"/>
        <v>0.340830692117833</v>
      </c>
    </row>
    <row r="466" spans="1:20">
      <c r="A466" s="10">
        <v>30</v>
      </c>
      <c r="B466" s="37">
        <v>3</v>
      </c>
      <c r="C466" s="5">
        <v>2019</v>
      </c>
      <c r="D466" s="51">
        <v>43554</v>
      </c>
      <c r="E466" t="s">
        <v>16</v>
      </c>
      <c r="F466">
        <v>5</v>
      </c>
      <c r="G466" t="s">
        <v>17</v>
      </c>
      <c r="H466">
        <v>465</v>
      </c>
      <c r="I466" s="42">
        <v>-1.106</v>
      </c>
      <c r="J466" s="42">
        <v>-1.216</v>
      </c>
      <c r="K466" s="42">
        <v>-1.3355</v>
      </c>
      <c r="L466" s="17">
        <f t="shared" si="23"/>
        <v>-1.21916666666667</v>
      </c>
      <c r="M466" s="42">
        <v>21.316</v>
      </c>
      <c r="N466" s="42">
        <v>27.0574</v>
      </c>
      <c r="O466" s="42">
        <v>27.1515</v>
      </c>
      <c r="P466" s="17">
        <f t="shared" si="21"/>
        <v>25.1749666666667</v>
      </c>
      <c r="Q466" s="28">
        <v>0.290950371328533</v>
      </c>
      <c r="R466" s="28">
        <v>0.157413736710933</v>
      </c>
      <c r="S466" s="28">
        <v>0.1440203285584</v>
      </c>
      <c r="T466" s="17">
        <f t="shared" si="22"/>
        <v>0.197461478865955</v>
      </c>
    </row>
    <row r="467" spans="1:20">
      <c r="A467" s="10">
        <v>10</v>
      </c>
      <c r="B467" s="37">
        <v>4</v>
      </c>
      <c r="C467" s="5">
        <v>2019</v>
      </c>
      <c r="D467" s="51">
        <v>43565</v>
      </c>
      <c r="E467" t="s">
        <v>16</v>
      </c>
      <c r="F467">
        <v>5</v>
      </c>
      <c r="G467" t="s">
        <v>17</v>
      </c>
      <c r="H467">
        <v>466</v>
      </c>
      <c r="I467" s="42">
        <v>-0.6962</v>
      </c>
      <c r="J467" s="42">
        <v>-0.989</v>
      </c>
      <c r="K467" s="42">
        <v>-1.052</v>
      </c>
      <c r="L467" s="17">
        <f t="shared" si="23"/>
        <v>-0.9124</v>
      </c>
      <c r="M467" s="42">
        <v>13.734</v>
      </c>
      <c r="N467" s="42">
        <v>26.335</v>
      </c>
      <c r="O467" s="42">
        <v>26.7386666666667</v>
      </c>
      <c r="P467" s="17">
        <f t="shared" si="21"/>
        <v>22.2692222222222</v>
      </c>
      <c r="Q467" s="28">
        <v>0.6660820464208</v>
      </c>
      <c r="R467" s="28">
        <v>0.197796039738</v>
      </c>
      <c r="S467" s="28">
        <v>0.1614371628544</v>
      </c>
      <c r="T467" s="17">
        <f t="shared" si="22"/>
        <v>0.341771749671067</v>
      </c>
    </row>
    <row r="468" spans="1:20">
      <c r="A468" s="10">
        <v>18</v>
      </c>
      <c r="B468" s="37">
        <v>4</v>
      </c>
      <c r="C468" s="5">
        <v>2019</v>
      </c>
      <c r="D468" s="51">
        <v>43573</v>
      </c>
      <c r="E468" t="s">
        <v>16</v>
      </c>
      <c r="F468">
        <v>5</v>
      </c>
      <c r="G468" t="s">
        <v>17</v>
      </c>
      <c r="H468">
        <v>467</v>
      </c>
      <c r="I468" s="42">
        <v>-0.346333333333333</v>
      </c>
      <c r="J468" s="42">
        <v>-0.743</v>
      </c>
      <c r="K468" s="42">
        <v>-0.983</v>
      </c>
      <c r="L468" s="17">
        <f t="shared" si="23"/>
        <v>-0.690777777777778</v>
      </c>
      <c r="M468" s="42">
        <v>10.573</v>
      </c>
      <c r="N468" s="42">
        <v>26.274</v>
      </c>
      <c r="O468" s="42">
        <v>26.5292857142857</v>
      </c>
      <c r="P468" s="17">
        <f t="shared" si="21"/>
        <v>21.1254285714286</v>
      </c>
      <c r="Q468" s="28">
        <v>0.517307418386667</v>
      </c>
      <c r="R468" s="28">
        <v>0.602023224222133</v>
      </c>
      <c r="S468" s="28">
        <v>0.2098501552664</v>
      </c>
      <c r="T468" s="17">
        <f t="shared" si="22"/>
        <v>0.4430602659584</v>
      </c>
    </row>
    <row r="469" spans="1:20">
      <c r="A469" s="10">
        <v>14</v>
      </c>
      <c r="B469" s="37">
        <v>5</v>
      </c>
      <c r="C469" s="5">
        <v>2019</v>
      </c>
      <c r="D469" s="51">
        <v>43599</v>
      </c>
      <c r="E469" t="s">
        <v>16</v>
      </c>
      <c r="F469">
        <v>5</v>
      </c>
      <c r="G469" t="s">
        <v>17</v>
      </c>
      <c r="H469">
        <v>468</v>
      </c>
      <c r="I469" s="42">
        <v>3.02016666666667</v>
      </c>
      <c r="J469" s="42">
        <v>2.601</v>
      </c>
      <c r="K469" s="42">
        <v>0.633666666666667</v>
      </c>
      <c r="L469" s="17">
        <f t="shared" si="23"/>
        <v>2.08494444444445</v>
      </c>
      <c r="M469" s="42">
        <v>23.6115</v>
      </c>
      <c r="N469" s="42">
        <v>25.55</v>
      </c>
      <c r="O469" s="42">
        <v>26.6106666666667</v>
      </c>
      <c r="P469" s="17">
        <f t="shared" si="21"/>
        <v>25.2573888888889</v>
      </c>
      <c r="Q469" s="28">
        <v>0.843521759587733</v>
      </c>
      <c r="R469" s="28">
        <v>2.96575073324373</v>
      </c>
      <c r="S469" s="28">
        <v>2.03388226660178</v>
      </c>
      <c r="T469" s="17">
        <f t="shared" si="22"/>
        <v>1.94771825314441</v>
      </c>
    </row>
    <row r="470" spans="1:20">
      <c r="A470" s="10">
        <v>21</v>
      </c>
      <c r="B470" s="37">
        <v>5</v>
      </c>
      <c r="C470" s="5">
        <v>2019</v>
      </c>
      <c r="D470" s="51">
        <v>43606</v>
      </c>
      <c r="E470" t="s">
        <v>16</v>
      </c>
      <c r="F470">
        <v>5</v>
      </c>
      <c r="G470" t="s">
        <v>17</v>
      </c>
      <c r="H470">
        <v>469</v>
      </c>
      <c r="I470" s="42">
        <v>5.70366666666667</v>
      </c>
      <c r="J470" s="42">
        <v>5.19766666666667</v>
      </c>
      <c r="K470" s="42">
        <v>4.13433333333333</v>
      </c>
      <c r="L470" s="17">
        <f t="shared" si="23"/>
        <v>5.01188888888889</v>
      </c>
      <c r="M470" s="42">
        <v>23.463</v>
      </c>
      <c r="N470" s="42">
        <v>25.2983333333333</v>
      </c>
      <c r="O470" s="42">
        <v>25.682</v>
      </c>
      <c r="P470" s="17">
        <f t="shared" si="21"/>
        <v>24.8144444444444</v>
      </c>
      <c r="Q470" s="28">
        <v>1.6783866483336</v>
      </c>
      <c r="R470" s="28">
        <v>1.56117049573093</v>
      </c>
      <c r="S470" s="28">
        <v>1.46726821594747</v>
      </c>
      <c r="T470" s="17">
        <f t="shared" si="22"/>
        <v>1.56894178667067</v>
      </c>
    </row>
    <row r="471" spans="1:20">
      <c r="A471" s="10">
        <v>2</v>
      </c>
      <c r="B471" s="37">
        <v>6</v>
      </c>
      <c r="C471" s="5">
        <v>2019</v>
      </c>
      <c r="D471" s="51">
        <v>43618</v>
      </c>
      <c r="E471" t="s">
        <v>16</v>
      </c>
      <c r="F471">
        <v>5</v>
      </c>
      <c r="G471" t="s">
        <v>17</v>
      </c>
      <c r="H471">
        <v>470</v>
      </c>
      <c r="I471" s="42">
        <v>3.72366666666667</v>
      </c>
      <c r="J471" s="42">
        <v>3.613</v>
      </c>
      <c r="K471" s="42">
        <v>3.92425</v>
      </c>
      <c r="L471" s="17">
        <f t="shared" si="23"/>
        <v>3.75363888888889</v>
      </c>
      <c r="M471" s="42">
        <v>25.0616666666667</v>
      </c>
      <c r="N471" s="42">
        <v>25.50225</v>
      </c>
      <c r="O471" s="42">
        <v>26.11575</v>
      </c>
      <c r="P471" s="17">
        <f t="shared" si="21"/>
        <v>25.5598888888889</v>
      </c>
      <c r="Q471" s="28">
        <v>0.5668479868624</v>
      </c>
      <c r="R471" s="28">
        <v>1.87998079398507</v>
      </c>
      <c r="S471" s="28">
        <v>1.655109193608</v>
      </c>
      <c r="T471" s="17">
        <f t="shared" si="22"/>
        <v>1.36731265815182</v>
      </c>
    </row>
    <row r="472" spans="1:20">
      <c r="A472" s="10">
        <v>10</v>
      </c>
      <c r="B472" s="37">
        <v>6</v>
      </c>
      <c r="C472" s="5">
        <v>2019</v>
      </c>
      <c r="D472" s="51">
        <v>43626</v>
      </c>
      <c r="E472" t="s">
        <v>16</v>
      </c>
      <c r="F472">
        <v>5</v>
      </c>
      <c r="G472" t="s">
        <v>17</v>
      </c>
      <c r="H472">
        <v>471</v>
      </c>
      <c r="I472" s="42">
        <v>9.36375</v>
      </c>
      <c r="J472" s="42">
        <v>7.96933333333333</v>
      </c>
      <c r="K472" s="42">
        <v>3.471</v>
      </c>
      <c r="L472" s="17">
        <f t="shared" si="23"/>
        <v>6.93469444444444</v>
      </c>
      <c r="M472" s="42">
        <v>24.22875</v>
      </c>
      <c r="N472" s="42">
        <v>24.698</v>
      </c>
      <c r="O472" s="42">
        <v>25.7706666666667</v>
      </c>
      <c r="P472" s="17">
        <f t="shared" si="21"/>
        <v>24.8991388888889</v>
      </c>
      <c r="Q472" s="28">
        <v>0.93742469517024</v>
      </c>
      <c r="R472" s="28">
        <v>1.4058580481204</v>
      </c>
      <c r="S472" s="28">
        <v>0.7739221174704</v>
      </c>
      <c r="T472" s="17">
        <f t="shared" si="22"/>
        <v>1.03906828692035</v>
      </c>
    </row>
    <row r="473" spans="1:20">
      <c r="A473" s="10">
        <v>18</v>
      </c>
      <c r="B473" s="37">
        <v>6</v>
      </c>
      <c r="C473" s="5">
        <v>2019</v>
      </c>
      <c r="D473" s="51">
        <v>43634</v>
      </c>
      <c r="E473" t="s">
        <v>16</v>
      </c>
      <c r="F473">
        <v>5</v>
      </c>
      <c r="G473" t="s">
        <v>17</v>
      </c>
      <c r="H473">
        <v>472</v>
      </c>
      <c r="I473" s="42">
        <v>12.5405</v>
      </c>
      <c r="J473" s="42">
        <v>10.99225</v>
      </c>
      <c r="K473" s="42">
        <v>8.91125</v>
      </c>
      <c r="L473" s="17">
        <f t="shared" si="23"/>
        <v>10.8146666666667</v>
      </c>
      <c r="M473" s="42">
        <v>25.213</v>
      </c>
      <c r="N473" s="42">
        <v>25.2155</v>
      </c>
      <c r="O473" s="42">
        <v>25.293</v>
      </c>
      <c r="P473" s="17">
        <f t="shared" si="21"/>
        <v>25.2405</v>
      </c>
      <c r="Q473" s="28">
        <v>0.871032806043</v>
      </c>
      <c r="R473" s="28">
        <v>1.4823590969944</v>
      </c>
      <c r="S473" s="28">
        <v>1.1394590321668</v>
      </c>
      <c r="T473" s="17">
        <f t="shared" si="22"/>
        <v>1.16428364506807</v>
      </c>
    </row>
    <row r="474" spans="1:20">
      <c r="A474" s="10">
        <v>29</v>
      </c>
      <c r="B474" s="37">
        <v>6</v>
      </c>
      <c r="C474" s="5">
        <v>2019</v>
      </c>
      <c r="D474" s="51">
        <v>43645</v>
      </c>
      <c r="E474" t="s">
        <v>16</v>
      </c>
      <c r="F474">
        <v>5</v>
      </c>
      <c r="G474" t="s">
        <v>17</v>
      </c>
      <c r="H474">
        <v>473</v>
      </c>
      <c r="I474" s="42">
        <v>13.7743333333333</v>
      </c>
      <c r="J474" s="42">
        <v>11.886</v>
      </c>
      <c r="K474" s="42">
        <v>10.57375</v>
      </c>
      <c r="L474" s="17">
        <f t="shared" si="23"/>
        <v>12.0780277777778</v>
      </c>
      <c r="M474" s="42">
        <v>23.954</v>
      </c>
      <c r="N474" s="42">
        <v>25.22375</v>
      </c>
      <c r="O474" s="42">
        <v>25.28475</v>
      </c>
      <c r="P474" s="17">
        <f t="shared" si="21"/>
        <v>24.8208333333333</v>
      </c>
      <c r="Q474" s="28">
        <v>0.7654560634376</v>
      </c>
      <c r="R474" s="28">
        <v>1.36884240270347</v>
      </c>
      <c r="S474" s="28">
        <v>1.50374316309387</v>
      </c>
      <c r="T474" s="17">
        <f t="shared" si="22"/>
        <v>1.21268054307831</v>
      </c>
    </row>
    <row r="475" spans="1:20">
      <c r="A475" s="10">
        <v>9</v>
      </c>
      <c r="B475" s="37">
        <v>7</v>
      </c>
      <c r="C475" s="5">
        <v>2019</v>
      </c>
      <c r="D475" s="51">
        <v>43655</v>
      </c>
      <c r="E475" t="s">
        <v>16</v>
      </c>
      <c r="F475">
        <v>5</v>
      </c>
      <c r="G475" t="s">
        <v>17</v>
      </c>
      <c r="H475">
        <v>474</v>
      </c>
      <c r="I475" s="42">
        <v>11.4834</v>
      </c>
      <c r="J475" s="42">
        <v>11.34925</v>
      </c>
      <c r="K475" s="42">
        <v>11.23375</v>
      </c>
      <c r="L475" s="17">
        <f t="shared" si="23"/>
        <v>11.3554666666667</v>
      </c>
      <c r="M475" s="42">
        <v>24.9148</v>
      </c>
      <c r="N475" s="42">
        <v>24.912</v>
      </c>
      <c r="O475" s="42">
        <v>24.90775</v>
      </c>
      <c r="P475" s="17">
        <f t="shared" si="21"/>
        <v>24.9115166666667</v>
      </c>
      <c r="Q475" s="28">
        <v>2.7183541364788</v>
      </c>
      <c r="R475" s="28">
        <v>2.35887886263218</v>
      </c>
      <c r="S475" s="28">
        <v>2.08967621765031</v>
      </c>
      <c r="T475" s="17">
        <f t="shared" si="22"/>
        <v>2.38896973892043</v>
      </c>
    </row>
    <row r="476" spans="1:20">
      <c r="A476" s="10">
        <v>20</v>
      </c>
      <c r="B476" s="37">
        <v>7</v>
      </c>
      <c r="C476" s="5">
        <v>2019</v>
      </c>
      <c r="D476" s="51">
        <v>43666</v>
      </c>
      <c r="E476" t="s">
        <v>16</v>
      </c>
      <c r="F476">
        <v>5</v>
      </c>
      <c r="G476" t="s">
        <v>17</v>
      </c>
      <c r="H476">
        <v>475</v>
      </c>
      <c r="I476" s="42">
        <v>12.64575</v>
      </c>
      <c r="J476" s="42">
        <v>12.07525</v>
      </c>
      <c r="K476" s="42">
        <v>11.20925</v>
      </c>
      <c r="L476" s="17">
        <f t="shared" si="23"/>
        <v>11.97675</v>
      </c>
      <c r="M476" s="42">
        <v>22.152</v>
      </c>
      <c r="N476" s="42">
        <v>24.2455</v>
      </c>
      <c r="O476" s="42">
        <v>24.626</v>
      </c>
      <c r="P476" s="17">
        <f t="shared" si="21"/>
        <v>23.6745</v>
      </c>
      <c r="Q476" s="28">
        <v>0.7634436793688</v>
      </c>
      <c r="R476" s="28">
        <v>1.349900851188</v>
      </c>
      <c r="S476" s="28">
        <v>1.72276631520773</v>
      </c>
      <c r="T476" s="17">
        <f t="shared" si="22"/>
        <v>1.27870361525484</v>
      </c>
    </row>
    <row r="477" spans="1:20">
      <c r="A477" s="10">
        <v>1</v>
      </c>
      <c r="B477" s="37">
        <v>8</v>
      </c>
      <c r="C477" s="5">
        <v>2019</v>
      </c>
      <c r="D477" s="51">
        <v>43678</v>
      </c>
      <c r="E477" t="s">
        <v>16</v>
      </c>
      <c r="F477">
        <v>5</v>
      </c>
      <c r="G477" t="s">
        <v>17</v>
      </c>
      <c r="H477">
        <v>476</v>
      </c>
      <c r="I477" s="42">
        <v>13.4273333333333</v>
      </c>
      <c r="J477" s="42">
        <v>13.1046666666667</v>
      </c>
      <c r="K477" s="42">
        <v>13.0103333333333</v>
      </c>
      <c r="L477" s="17">
        <f t="shared" si="23"/>
        <v>13.1807777777778</v>
      </c>
      <c r="M477" s="42">
        <v>23.913</v>
      </c>
      <c r="N477" s="42">
        <v>23.9743333333333</v>
      </c>
      <c r="O477" s="42">
        <v>23.9936666666667</v>
      </c>
      <c r="P477" s="17">
        <f t="shared" si="21"/>
        <v>23.9603333333333</v>
      </c>
      <c r="Q477" s="28">
        <v>1.06613574903733</v>
      </c>
      <c r="R477" s="28">
        <v>1.6021391658564</v>
      </c>
      <c r="S477" s="28">
        <v>1.5230253818068</v>
      </c>
      <c r="T477" s="17">
        <f t="shared" si="22"/>
        <v>1.39710009890018</v>
      </c>
    </row>
    <row r="478" spans="1:20">
      <c r="A478" s="10">
        <v>10</v>
      </c>
      <c r="B478" s="37">
        <v>8</v>
      </c>
      <c r="C478" s="5">
        <v>2019</v>
      </c>
      <c r="D478" s="51">
        <v>43687</v>
      </c>
      <c r="E478" t="s">
        <v>16</v>
      </c>
      <c r="F478">
        <v>5</v>
      </c>
      <c r="G478" t="s">
        <v>17</v>
      </c>
      <c r="H478">
        <v>477</v>
      </c>
      <c r="I478" s="42">
        <v>12.3826666666667</v>
      </c>
      <c r="J478" s="42">
        <v>11.53775</v>
      </c>
      <c r="K478" s="42">
        <v>9.47375</v>
      </c>
      <c r="L478" s="17">
        <f t="shared" si="23"/>
        <v>11.1313888888889</v>
      </c>
      <c r="M478" s="42">
        <v>23.3713333333333</v>
      </c>
      <c r="N478" s="42">
        <v>24.02625</v>
      </c>
      <c r="O478" s="42">
        <v>25.05875</v>
      </c>
      <c r="P478" s="17">
        <f t="shared" si="21"/>
        <v>24.1521111111111</v>
      </c>
      <c r="Q478" s="28">
        <v>1.3011684074048</v>
      </c>
      <c r="R478" s="28">
        <v>1.562961163884</v>
      </c>
      <c r="S478" s="28">
        <v>0.5805577268016</v>
      </c>
      <c r="T478" s="17">
        <f t="shared" si="22"/>
        <v>1.14822909936347</v>
      </c>
    </row>
    <row r="479" spans="1:20">
      <c r="A479" s="10">
        <v>20</v>
      </c>
      <c r="B479" s="37">
        <v>8</v>
      </c>
      <c r="C479" s="5">
        <v>2019</v>
      </c>
      <c r="D479" s="51">
        <v>43697</v>
      </c>
      <c r="E479" t="s">
        <v>16</v>
      </c>
      <c r="F479">
        <v>5</v>
      </c>
      <c r="G479" t="s">
        <v>17</v>
      </c>
      <c r="H479">
        <v>478</v>
      </c>
      <c r="I479" s="42">
        <v>12.5085</v>
      </c>
      <c r="J479" s="42">
        <v>9.53125</v>
      </c>
      <c r="K479" s="42">
        <v>8.2725</v>
      </c>
      <c r="L479" s="17">
        <f t="shared" si="23"/>
        <v>10.1040833333333</v>
      </c>
      <c r="M479" s="42">
        <v>22.20725</v>
      </c>
      <c r="N479" s="42">
        <v>25.437</v>
      </c>
      <c r="O479" s="42">
        <v>25.74875</v>
      </c>
      <c r="P479" s="17">
        <f t="shared" si="21"/>
        <v>24.4643333333333</v>
      </c>
      <c r="Q479" s="28">
        <v>1.6976187747824</v>
      </c>
      <c r="R479" s="28">
        <v>2.892017970598</v>
      </c>
      <c r="S479" s="28">
        <v>0.9243759660712</v>
      </c>
      <c r="T479" s="17">
        <f t="shared" si="22"/>
        <v>1.83800423715053</v>
      </c>
    </row>
    <row r="480" spans="1:20">
      <c r="A480" s="10">
        <v>31</v>
      </c>
      <c r="B480" s="37">
        <v>8</v>
      </c>
      <c r="C480" s="5">
        <v>2019</v>
      </c>
      <c r="D480" s="51">
        <v>43708</v>
      </c>
      <c r="E480" t="s">
        <v>16</v>
      </c>
      <c r="F480">
        <v>5</v>
      </c>
      <c r="G480" t="s">
        <v>17</v>
      </c>
      <c r="H480">
        <v>479</v>
      </c>
      <c r="I480" s="42">
        <v>12.7533333333333</v>
      </c>
      <c r="J480" s="42">
        <v>11.3566666666667</v>
      </c>
      <c r="K480" s="42">
        <v>9.3335</v>
      </c>
      <c r="L480" s="17">
        <f t="shared" si="23"/>
        <v>11.1478333333333</v>
      </c>
      <c r="M480" s="42">
        <v>22.6163333333333</v>
      </c>
      <c r="N480" s="42">
        <v>24.8543333333333</v>
      </c>
      <c r="O480" s="42">
        <v>25.23775</v>
      </c>
      <c r="P480" s="17">
        <f t="shared" si="21"/>
        <v>24.2361388888889</v>
      </c>
      <c r="Q480" s="28">
        <v>1.74702949113473</v>
      </c>
      <c r="R480" s="28">
        <v>3.06929314088093</v>
      </c>
      <c r="S480" s="28">
        <v>1.46557361469773</v>
      </c>
      <c r="T480" s="17">
        <f t="shared" si="22"/>
        <v>2.09396541557113</v>
      </c>
    </row>
    <row r="481" spans="1:20">
      <c r="A481" s="10">
        <v>10</v>
      </c>
      <c r="B481" s="37">
        <v>9</v>
      </c>
      <c r="C481" s="5">
        <v>2019</v>
      </c>
      <c r="D481" s="51">
        <v>43718</v>
      </c>
      <c r="E481" t="s">
        <v>16</v>
      </c>
      <c r="F481">
        <v>5</v>
      </c>
      <c r="G481" t="s">
        <v>17</v>
      </c>
      <c r="H481">
        <v>480</v>
      </c>
      <c r="I481" s="42">
        <v>11.19425</v>
      </c>
      <c r="J481" s="42">
        <v>10.912</v>
      </c>
      <c r="K481" s="42">
        <v>10.4305</v>
      </c>
      <c r="L481" s="17">
        <f t="shared" si="23"/>
        <v>10.8455833333333</v>
      </c>
      <c r="M481" s="42">
        <v>24.89</v>
      </c>
      <c r="N481" s="42">
        <v>25.14</v>
      </c>
      <c r="O481" s="42">
        <v>25.59</v>
      </c>
      <c r="P481" s="17">
        <f t="shared" si="21"/>
        <v>25.2066666666667</v>
      </c>
      <c r="Q481" s="28">
        <v>1.37834103657027</v>
      </c>
      <c r="R481" s="28">
        <v>2.8485942141706</v>
      </c>
      <c r="S481" s="28">
        <v>1.0726187393676</v>
      </c>
      <c r="T481" s="17">
        <f t="shared" si="22"/>
        <v>1.76651799670282</v>
      </c>
    </row>
    <row r="482" spans="1:20">
      <c r="A482" s="10">
        <v>21</v>
      </c>
      <c r="B482" s="37">
        <v>9</v>
      </c>
      <c r="C482" s="5">
        <v>2019</v>
      </c>
      <c r="D482" s="51">
        <v>43729</v>
      </c>
      <c r="E482" t="s">
        <v>16</v>
      </c>
      <c r="F482">
        <v>5</v>
      </c>
      <c r="G482" t="s">
        <v>17</v>
      </c>
      <c r="H482">
        <v>481</v>
      </c>
      <c r="I482" s="42">
        <v>9.7372</v>
      </c>
      <c r="J482" s="42">
        <v>9.733</v>
      </c>
      <c r="K482" s="42">
        <v>9.81825</v>
      </c>
      <c r="L482" s="17">
        <f t="shared" si="23"/>
        <v>9.76281666666667</v>
      </c>
      <c r="M482" s="42">
        <v>25.351</v>
      </c>
      <c r="N482" s="42">
        <v>25.37375</v>
      </c>
      <c r="O482" s="42">
        <v>25.41125</v>
      </c>
      <c r="P482" s="17">
        <f t="shared" si="21"/>
        <v>25.3786666666667</v>
      </c>
      <c r="Q482" s="28">
        <v>1.2375816206168</v>
      </c>
      <c r="R482" s="28">
        <v>1.4333008868108</v>
      </c>
      <c r="S482" s="28">
        <v>1.2675924538046</v>
      </c>
      <c r="T482" s="17">
        <f t="shared" si="22"/>
        <v>1.3128249870774</v>
      </c>
    </row>
    <row r="483" spans="1:20">
      <c r="A483" s="10">
        <v>3</v>
      </c>
      <c r="B483" s="37">
        <v>10</v>
      </c>
      <c r="C483" s="5">
        <v>2019</v>
      </c>
      <c r="D483" s="51">
        <v>43741</v>
      </c>
      <c r="E483" t="s">
        <v>16</v>
      </c>
      <c r="F483">
        <v>5</v>
      </c>
      <c r="G483" t="s">
        <v>17</v>
      </c>
      <c r="H483">
        <v>482</v>
      </c>
      <c r="I483" s="42">
        <v>7.2448</v>
      </c>
      <c r="J483" s="42">
        <v>7.246</v>
      </c>
      <c r="K483" s="42">
        <v>7.246</v>
      </c>
      <c r="L483" s="17">
        <f t="shared" si="23"/>
        <v>7.2456</v>
      </c>
      <c r="M483" s="42">
        <v>25.7268</v>
      </c>
      <c r="N483" s="42">
        <v>25.7034</v>
      </c>
      <c r="O483" s="42">
        <v>25.7094</v>
      </c>
      <c r="P483" s="17">
        <f t="shared" si="21"/>
        <v>25.7132</v>
      </c>
      <c r="Q483" s="28">
        <f t="shared" ref="Q483:S483" si="24">AVERAGE(Q464,Q479)</f>
        <v>1.6976187747824</v>
      </c>
      <c r="R483" s="28">
        <f t="shared" si="24"/>
        <v>2.892017970598</v>
      </c>
      <c r="S483" s="28">
        <f t="shared" si="24"/>
        <v>0.9243759660712</v>
      </c>
      <c r="T483" s="17">
        <f t="shared" si="22"/>
        <v>1.83800423715053</v>
      </c>
    </row>
    <row r="484" spans="1:20">
      <c r="A484" s="10">
        <v>10</v>
      </c>
      <c r="B484" s="37">
        <v>10</v>
      </c>
      <c r="C484" s="5">
        <v>2019</v>
      </c>
      <c r="D484" s="51">
        <v>43748</v>
      </c>
      <c r="E484" t="s">
        <v>16</v>
      </c>
      <c r="F484">
        <v>5</v>
      </c>
      <c r="G484" t="s">
        <v>17</v>
      </c>
      <c r="H484">
        <v>483</v>
      </c>
      <c r="I484" s="42">
        <v>6.26533333333333</v>
      </c>
      <c r="J484" s="42">
        <v>6.279</v>
      </c>
      <c r="K484" s="42">
        <v>6.295</v>
      </c>
      <c r="L484" s="17">
        <f t="shared" si="23"/>
        <v>6.27977777777778</v>
      </c>
      <c r="M484" s="42">
        <v>25.643</v>
      </c>
      <c r="N484" s="42">
        <v>25.6543333333333</v>
      </c>
      <c r="O484" s="42">
        <v>25.652</v>
      </c>
      <c r="P484" s="17">
        <f t="shared" si="21"/>
        <v>25.6497777777778</v>
      </c>
      <c r="Q484" s="28">
        <v>0.598594707906267</v>
      </c>
      <c r="R484" s="28">
        <v>0.585039523456</v>
      </c>
      <c r="S484" s="28">
        <v>0.601008389552</v>
      </c>
      <c r="T484" s="17">
        <f t="shared" si="22"/>
        <v>0.594880873638089</v>
      </c>
    </row>
    <row r="485" spans="1:20">
      <c r="A485" s="10">
        <v>21</v>
      </c>
      <c r="B485" s="37">
        <v>10</v>
      </c>
      <c r="C485" s="5">
        <v>2019</v>
      </c>
      <c r="D485" s="51">
        <v>43759</v>
      </c>
      <c r="E485" t="s">
        <v>16</v>
      </c>
      <c r="F485">
        <v>5</v>
      </c>
      <c r="G485" t="s">
        <v>17</v>
      </c>
      <c r="H485">
        <v>484</v>
      </c>
      <c r="I485" s="42">
        <v>4.6795</v>
      </c>
      <c r="J485" s="42">
        <v>5.13175</v>
      </c>
      <c r="K485" s="42">
        <v>5.13575</v>
      </c>
      <c r="L485" s="17">
        <f t="shared" si="23"/>
        <v>4.98233333333333</v>
      </c>
      <c r="M485" s="42">
        <v>24.086</v>
      </c>
      <c r="N485" s="42">
        <v>25.5445</v>
      </c>
      <c r="O485" s="42">
        <v>25.5905</v>
      </c>
      <c r="P485" s="17">
        <f t="shared" si="21"/>
        <v>25.0736666666667</v>
      </c>
      <c r="Q485" s="28">
        <v>0.640451911527667</v>
      </c>
      <c r="R485" s="28">
        <v>0.4784436184986</v>
      </c>
      <c r="S485" s="28">
        <v>0.4468973590756</v>
      </c>
      <c r="T485" s="17">
        <f t="shared" si="22"/>
        <v>0.521930963033956</v>
      </c>
    </row>
    <row r="486" ht="15.15" spans="1:20">
      <c r="A486" s="10">
        <v>29</v>
      </c>
      <c r="B486" s="37">
        <v>10</v>
      </c>
      <c r="C486" s="5">
        <v>2019</v>
      </c>
      <c r="D486" s="51">
        <v>43767</v>
      </c>
      <c r="E486" t="s">
        <v>16</v>
      </c>
      <c r="F486">
        <v>5</v>
      </c>
      <c r="G486" t="s">
        <v>17</v>
      </c>
      <c r="H486">
        <v>485</v>
      </c>
      <c r="I486" s="42">
        <v>3.97466666666667</v>
      </c>
      <c r="J486" s="42">
        <v>4.1635</v>
      </c>
      <c r="K486" s="42">
        <v>4.15175</v>
      </c>
      <c r="L486" s="17">
        <f t="shared" si="23"/>
        <v>4.09663888888889</v>
      </c>
      <c r="M486" s="42">
        <v>25.2803333333333</v>
      </c>
      <c r="N486" s="42">
        <v>25.52375</v>
      </c>
      <c r="O486" s="42">
        <v>25.5425</v>
      </c>
      <c r="P486" s="17">
        <f t="shared" si="21"/>
        <v>25.4488611111111</v>
      </c>
      <c r="Q486" s="28">
        <v>0.418973760675733</v>
      </c>
      <c r="R486" s="28">
        <v>0.403045659860267</v>
      </c>
      <c r="S486" s="28">
        <v>0.396427525420533</v>
      </c>
      <c r="T486" s="17">
        <f t="shared" si="22"/>
        <v>0.406148981985511</v>
      </c>
    </row>
    <row r="487" spans="1:20">
      <c r="A487" s="1">
        <v>20</v>
      </c>
      <c r="B487" s="2">
        <v>6</v>
      </c>
      <c r="C487" s="3">
        <v>1998</v>
      </c>
      <c r="D487" s="4">
        <v>35966</v>
      </c>
      <c r="E487" t="s">
        <v>20</v>
      </c>
      <c r="F487" s="61">
        <f t="shared" ref="F487:F550" si="25">35/2</f>
        <v>17.5</v>
      </c>
      <c r="G487" t="s">
        <v>17</v>
      </c>
      <c r="H487">
        <v>486</v>
      </c>
      <c r="I487" s="16">
        <v>6</v>
      </c>
      <c r="J487" s="16">
        <v>1.5</v>
      </c>
      <c r="K487" s="16">
        <v>-0.4</v>
      </c>
      <c r="L487" s="17">
        <f t="shared" si="23"/>
        <v>2.36666666666667</v>
      </c>
      <c r="M487" s="18">
        <v>24.11</v>
      </c>
      <c r="N487" s="18">
        <v>25.42</v>
      </c>
      <c r="O487" s="18">
        <v>26.89</v>
      </c>
      <c r="P487" s="17">
        <f t="shared" si="21"/>
        <v>25.4733333333333</v>
      </c>
      <c r="Q487" s="30" t="s">
        <v>18</v>
      </c>
      <c r="R487" s="30" t="s">
        <v>18</v>
      </c>
      <c r="S487" s="30" t="s">
        <v>18</v>
      </c>
      <c r="T487" s="17" t="e">
        <f t="shared" si="22"/>
        <v>#DIV/0!</v>
      </c>
    </row>
    <row r="488" spans="1:20">
      <c r="A488" s="1">
        <v>30</v>
      </c>
      <c r="B488" s="2">
        <v>6</v>
      </c>
      <c r="C488" s="5">
        <v>1998</v>
      </c>
      <c r="D488" s="6">
        <v>35976</v>
      </c>
      <c r="E488" t="s">
        <v>20</v>
      </c>
      <c r="F488" s="61">
        <f t="shared" si="25"/>
        <v>17.5</v>
      </c>
      <c r="G488" t="s">
        <v>17</v>
      </c>
      <c r="H488">
        <v>487</v>
      </c>
      <c r="I488" s="16">
        <v>8.8</v>
      </c>
      <c r="J488" s="16">
        <v>7.9</v>
      </c>
      <c r="K488" s="16">
        <v>1</v>
      </c>
      <c r="L488" s="17">
        <f t="shared" si="23"/>
        <v>5.9</v>
      </c>
      <c r="M488" s="18">
        <v>25.15</v>
      </c>
      <c r="N488" s="18">
        <v>25.37</v>
      </c>
      <c r="O488" s="18">
        <v>26.48</v>
      </c>
      <c r="P488" s="17">
        <f t="shared" si="21"/>
        <v>25.6666666666667</v>
      </c>
      <c r="Q488" s="30" t="s">
        <v>18</v>
      </c>
      <c r="R488" s="30" t="s">
        <v>18</v>
      </c>
      <c r="S488" s="30" t="s">
        <v>18</v>
      </c>
      <c r="T488" s="17" t="e">
        <f t="shared" si="22"/>
        <v>#DIV/0!</v>
      </c>
    </row>
    <row r="489" spans="1:20">
      <c r="A489" s="1">
        <v>9</v>
      </c>
      <c r="B489" s="2">
        <v>7</v>
      </c>
      <c r="C489" s="5">
        <v>1998</v>
      </c>
      <c r="D489" s="6">
        <v>35985</v>
      </c>
      <c r="E489" t="s">
        <v>20</v>
      </c>
      <c r="F489" s="61">
        <f t="shared" si="25"/>
        <v>17.5</v>
      </c>
      <c r="G489" t="s">
        <v>17</v>
      </c>
      <c r="H489">
        <v>488</v>
      </c>
      <c r="I489" s="16">
        <v>13.6</v>
      </c>
      <c r="J489" s="16">
        <v>7.5</v>
      </c>
      <c r="K489" s="16">
        <v>3.1</v>
      </c>
      <c r="L489" s="17">
        <f t="shared" si="23"/>
        <v>8.06666666666667</v>
      </c>
      <c r="M489" s="18" t="s">
        <v>18</v>
      </c>
      <c r="N489" s="18">
        <v>25.95</v>
      </c>
      <c r="O489" s="18">
        <v>27</v>
      </c>
      <c r="P489" s="17">
        <f t="shared" si="21"/>
        <v>26.475</v>
      </c>
      <c r="Q489" s="30" t="s">
        <v>18</v>
      </c>
      <c r="R489" s="30" t="s">
        <v>18</v>
      </c>
      <c r="S489" s="30" t="s">
        <v>18</v>
      </c>
      <c r="T489" s="17" t="e">
        <f t="shared" si="22"/>
        <v>#DIV/0!</v>
      </c>
    </row>
    <row r="490" spans="1:20">
      <c r="A490" s="1">
        <v>20</v>
      </c>
      <c r="B490" s="2">
        <v>7</v>
      </c>
      <c r="C490" s="5">
        <v>1998</v>
      </c>
      <c r="D490" s="6">
        <v>35996</v>
      </c>
      <c r="E490" t="s">
        <v>20</v>
      </c>
      <c r="F490" s="61">
        <f t="shared" si="25"/>
        <v>17.5</v>
      </c>
      <c r="G490" t="s">
        <v>17</v>
      </c>
      <c r="H490">
        <v>489</v>
      </c>
      <c r="I490" s="16">
        <v>12.5</v>
      </c>
      <c r="J490" s="16">
        <v>7.1</v>
      </c>
      <c r="K490" s="16">
        <v>3</v>
      </c>
      <c r="L490" s="17">
        <f t="shared" si="23"/>
        <v>7.53333333333333</v>
      </c>
      <c r="M490" s="18">
        <v>24.83</v>
      </c>
      <c r="N490" s="18">
        <v>25.2</v>
      </c>
      <c r="O490" s="18">
        <v>26.68</v>
      </c>
      <c r="P490" s="17">
        <f t="shared" si="21"/>
        <v>25.57</v>
      </c>
      <c r="Q490" s="30" t="s">
        <v>18</v>
      </c>
      <c r="R490" s="30" t="s">
        <v>18</v>
      </c>
      <c r="S490" s="30" t="s">
        <v>18</v>
      </c>
      <c r="T490" s="17" t="e">
        <f t="shared" si="22"/>
        <v>#DIV/0!</v>
      </c>
    </row>
    <row r="491" spans="1:20">
      <c r="A491" s="1">
        <v>30</v>
      </c>
      <c r="B491" s="2">
        <v>7</v>
      </c>
      <c r="C491" s="5">
        <v>1998</v>
      </c>
      <c r="D491" s="6">
        <v>36006</v>
      </c>
      <c r="E491" t="s">
        <v>20</v>
      </c>
      <c r="F491" s="61">
        <f t="shared" si="25"/>
        <v>17.5</v>
      </c>
      <c r="G491" t="s">
        <v>17</v>
      </c>
      <c r="H491">
        <v>490</v>
      </c>
      <c r="I491" s="16">
        <v>14.5</v>
      </c>
      <c r="J491" s="16">
        <v>11.4</v>
      </c>
      <c r="K491" s="16">
        <v>8.5</v>
      </c>
      <c r="L491" s="17">
        <f t="shared" si="23"/>
        <v>11.4666666666667</v>
      </c>
      <c r="M491" s="18">
        <v>26.43</v>
      </c>
      <c r="N491" s="18">
        <v>26.97</v>
      </c>
      <c r="O491" s="18">
        <v>27.49</v>
      </c>
      <c r="P491" s="17">
        <f t="shared" si="21"/>
        <v>26.9633333333333</v>
      </c>
      <c r="Q491" s="30" t="s">
        <v>18</v>
      </c>
      <c r="R491" s="30" t="s">
        <v>18</v>
      </c>
      <c r="S491" s="30" t="s">
        <v>18</v>
      </c>
      <c r="T491" s="17" t="e">
        <f t="shared" si="22"/>
        <v>#DIV/0!</v>
      </c>
    </row>
    <row r="492" spans="1:20">
      <c r="A492" s="1">
        <v>9</v>
      </c>
      <c r="B492" s="2">
        <v>8</v>
      </c>
      <c r="C492" s="5">
        <v>1998</v>
      </c>
      <c r="D492" s="7">
        <v>36016</v>
      </c>
      <c r="E492" t="s">
        <v>20</v>
      </c>
      <c r="F492" s="61">
        <f t="shared" si="25"/>
        <v>17.5</v>
      </c>
      <c r="G492" t="s">
        <v>17</v>
      </c>
      <c r="H492">
        <v>491</v>
      </c>
      <c r="I492" s="16">
        <v>13.5</v>
      </c>
      <c r="J492" s="16">
        <v>12.5</v>
      </c>
      <c r="K492" s="16">
        <v>7.3</v>
      </c>
      <c r="L492" s="17">
        <f t="shared" si="23"/>
        <v>11.1</v>
      </c>
      <c r="M492" s="18">
        <v>26.13</v>
      </c>
      <c r="N492" s="18">
        <v>26.39</v>
      </c>
      <c r="O492" s="18">
        <v>27.57</v>
      </c>
      <c r="P492" s="17">
        <f t="shared" si="21"/>
        <v>26.6966666666667</v>
      </c>
      <c r="Q492" s="30" t="s">
        <v>18</v>
      </c>
      <c r="R492" s="30" t="s">
        <v>18</v>
      </c>
      <c r="S492" s="30" t="s">
        <v>18</v>
      </c>
      <c r="T492" s="17" t="e">
        <f t="shared" si="22"/>
        <v>#DIV/0!</v>
      </c>
    </row>
    <row r="493" spans="1:20">
      <c r="A493" s="1">
        <v>20</v>
      </c>
      <c r="B493" s="2">
        <v>8</v>
      </c>
      <c r="C493" s="5">
        <v>1998</v>
      </c>
      <c r="D493" s="7">
        <v>36027</v>
      </c>
      <c r="E493" t="s">
        <v>20</v>
      </c>
      <c r="F493" s="61">
        <f t="shared" si="25"/>
        <v>17.5</v>
      </c>
      <c r="G493" t="s">
        <v>17</v>
      </c>
      <c r="H493">
        <v>492</v>
      </c>
      <c r="I493" s="16">
        <v>12</v>
      </c>
      <c r="J493" s="16">
        <v>12.2</v>
      </c>
      <c r="K493" s="16">
        <v>5.5</v>
      </c>
      <c r="L493" s="17">
        <f t="shared" si="23"/>
        <v>9.9</v>
      </c>
      <c r="M493" s="18">
        <v>25.63</v>
      </c>
      <c r="N493" s="18">
        <v>26.76</v>
      </c>
      <c r="O493" s="18">
        <v>27.14</v>
      </c>
      <c r="P493" s="17">
        <f t="shared" si="21"/>
        <v>26.51</v>
      </c>
      <c r="Q493" s="30" t="s">
        <v>18</v>
      </c>
      <c r="R493" s="30" t="s">
        <v>18</v>
      </c>
      <c r="S493" s="30" t="s">
        <v>18</v>
      </c>
      <c r="T493" s="17" t="e">
        <f t="shared" si="22"/>
        <v>#DIV/0!</v>
      </c>
    </row>
    <row r="494" spans="1:20">
      <c r="A494" s="1">
        <v>30</v>
      </c>
      <c r="B494" s="2">
        <v>8</v>
      </c>
      <c r="C494" s="5">
        <v>1998</v>
      </c>
      <c r="D494" s="7">
        <v>36037</v>
      </c>
      <c r="E494" t="s">
        <v>20</v>
      </c>
      <c r="F494" s="61">
        <f t="shared" si="25"/>
        <v>17.5</v>
      </c>
      <c r="G494" t="s">
        <v>17</v>
      </c>
      <c r="H494">
        <v>493</v>
      </c>
      <c r="I494" s="16">
        <v>11.7</v>
      </c>
      <c r="J494" s="16">
        <v>11.7</v>
      </c>
      <c r="K494" s="16">
        <v>11.5</v>
      </c>
      <c r="L494" s="17">
        <f t="shared" si="23"/>
        <v>11.6333333333333</v>
      </c>
      <c r="M494" s="18">
        <v>26.51</v>
      </c>
      <c r="N494" s="18">
        <v>26.75</v>
      </c>
      <c r="O494" s="18">
        <v>27.36</v>
      </c>
      <c r="P494" s="17">
        <f t="shared" si="21"/>
        <v>26.8733333333333</v>
      </c>
      <c r="Q494" s="30" t="s">
        <v>18</v>
      </c>
      <c r="R494" s="30" t="s">
        <v>18</v>
      </c>
      <c r="S494" s="30" t="s">
        <v>18</v>
      </c>
      <c r="T494" s="17" t="e">
        <f t="shared" si="22"/>
        <v>#DIV/0!</v>
      </c>
    </row>
    <row r="495" spans="1:20">
      <c r="A495" s="1">
        <v>10</v>
      </c>
      <c r="B495" s="2">
        <v>9</v>
      </c>
      <c r="C495" s="5">
        <v>1998</v>
      </c>
      <c r="D495" s="7">
        <v>36048</v>
      </c>
      <c r="E495" t="s">
        <v>20</v>
      </c>
      <c r="F495" s="61">
        <f t="shared" si="25"/>
        <v>17.5</v>
      </c>
      <c r="G495" t="s">
        <v>17</v>
      </c>
      <c r="H495">
        <v>494</v>
      </c>
      <c r="I495" s="16">
        <v>10.7</v>
      </c>
      <c r="J495" s="16">
        <v>9</v>
      </c>
      <c r="K495" s="16">
        <v>4</v>
      </c>
      <c r="L495" s="17">
        <f t="shared" si="23"/>
        <v>7.9</v>
      </c>
      <c r="M495" s="19">
        <v>24.8</v>
      </c>
      <c r="N495" s="19">
        <v>24.5</v>
      </c>
      <c r="O495" s="19">
        <v>25.6</v>
      </c>
      <c r="P495" s="17">
        <f t="shared" si="21"/>
        <v>24.9666666666667</v>
      </c>
      <c r="Q495" s="30" t="s">
        <v>18</v>
      </c>
      <c r="R495" s="30" t="s">
        <v>18</v>
      </c>
      <c r="S495" s="30" t="s">
        <v>18</v>
      </c>
      <c r="T495" s="17" t="e">
        <f t="shared" si="22"/>
        <v>#DIV/0!</v>
      </c>
    </row>
    <row r="496" spans="1:20">
      <c r="A496" s="1">
        <v>21</v>
      </c>
      <c r="B496" s="2">
        <v>9</v>
      </c>
      <c r="C496" s="5">
        <v>1998</v>
      </c>
      <c r="D496" s="7">
        <v>36059</v>
      </c>
      <c r="E496" t="s">
        <v>20</v>
      </c>
      <c r="F496" s="61">
        <f t="shared" si="25"/>
        <v>17.5</v>
      </c>
      <c r="G496" t="s">
        <v>17</v>
      </c>
      <c r="H496">
        <v>495</v>
      </c>
      <c r="I496" s="16">
        <v>9.3</v>
      </c>
      <c r="J496" s="16">
        <v>9.3</v>
      </c>
      <c r="K496" s="16">
        <v>8.8</v>
      </c>
      <c r="L496" s="17">
        <f t="shared" si="23"/>
        <v>9.13333333333333</v>
      </c>
      <c r="M496" s="19">
        <v>25.3</v>
      </c>
      <c r="N496" s="19">
        <v>25.7</v>
      </c>
      <c r="O496" s="19">
        <v>24.9</v>
      </c>
      <c r="P496" s="17">
        <f t="shared" si="21"/>
        <v>25.3</v>
      </c>
      <c r="Q496" s="30" t="s">
        <v>18</v>
      </c>
      <c r="R496" s="30" t="s">
        <v>18</v>
      </c>
      <c r="S496" s="30" t="s">
        <v>18</v>
      </c>
      <c r="T496" s="17" t="e">
        <f t="shared" si="22"/>
        <v>#DIV/0!</v>
      </c>
    </row>
    <row r="497" spans="1:20">
      <c r="A497" s="1">
        <v>30</v>
      </c>
      <c r="B497" s="2">
        <v>9</v>
      </c>
      <c r="C497" s="5">
        <v>1998</v>
      </c>
      <c r="D497" s="7">
        <v>36068</v>
      </c>
      <c r="E497" t="s">
        <v>20</v>
      </c>
      <c r="F497" s="61">
        <f t="shared" si="25"/>
        <v>17.5</v>
      </c>
      <c r="G497" t="s">
        <v>17</v>
      </c>
      <c r="H497">
        <v>496</v>
      </c>
      <c r="I497" s="16">
        <v>7.9</v>
      </c>
      <c r="J497" s="16">
        <v>8.1</v>
      </c>
      <c r="K497" s="16">
        <v>7.5</v>
      </c>
      <c r="L497" s="17">
        <f t="shared" si="23"/>
        <v>7.83333333333333</v>
      </c>
      <c r="M497" s="19">
        <v>25</v>
      </c>
      <c r="N497" s="19">
        <v>23.6</v>
      </c>
      <c r="O497" s="19">
        <v>26.4</v>
      </c>
      <c r="P497" s="17">
        <f t="shared" si="21"/>
        <v>25</v>
      </c>
      <c r="Q497" s="30" t="s">
        <v>18</v>
      </c>
      <c r="R497" s="30" t="s">
        <v>18</v>
      </c>
      <c r="S497" s="30" t="s">
        <v>18</v>
      </c>
      <c r="T497" s="17" t="e">
        <f t="shared" si="22"/>
        <v>#DIV/0!</v>
      </c>
    </row>
    <row r="498" spans="1:20">
      <c r="A498" s="1">
        <v>9</v>
      </c>
      <c r="B498" s="2">
        <v>10</v>
      </c>
      <c r="C498" s="5">
        <v>1998</v>
      </c>
      <c r="D498" s="7">
        <v>36077</v>
      </c>
      <c r="E498" t="s">
        <v>20</v>
      </c>
      <c r="F498" s="61">
        <f t="shared" si="25"/>
        <v>17.5</v>
      </c>
      <c r="G498" t="s">
        <v>17</v>
      </c>
      <c r="H498">
        <v>497</v>
      </c>
      <c r="I498" s="16">
        <v>6.5</v>
      </c>
      <c r="J498" s="16">
        <v>3.5</v>
      </c>
      <c r="K498" s="16">
        <v>1.1</v>
      </c>
      <c r="L498" s="17">
        <f t="shared" si="23"/>
        <v>3.7</v>
      </c>
      <c r="M498" s="19">
        <v>25.4</v>
      </c>
      <c r="N498" s="19">
        <v>25.6</v>
      </c>
      <c r="O498" s="19">
        <v>27.8</v>
      </c>
      <c r="P498" s="17">
        <f t="shared" si="21"/>
        <v>26.2666666666667</v>
      </c>
      <c r="Q498" s="30" t="s">
        <v>18</v>
      </c>
      <c r="R498" s="30" t="s">
        <v>18</v>
      </c>
      <c r="S498" s="30" t="s">
        <v>18</v>
      </c>
      <c r="T498" s="17" t="e">
        <f t="shared" si="22"/>
        <v>#DIV/0!</v>
      </c>
    </row>
    <row r="499" spans="1:20">
      <c r="A499" s="1">
        <v>20</v>
      </c>
      <c r="B499" s="2">
        <v>10</v>
      </c>
      <c r="C499" s="5">
        <v>1998</v>
      </c>
      <c r="D499" s="7">
        <v>36088</v>
      </c>
      <c r="E499" t="s">
        <v>20</v>
      </c>
      <c r="F499" s="61">
        <f t="shared" si="25"/>
        <v>17.5</v>
      </c>
      <c r="G499" t="s">
        <v>17</v>
      </c>
      <c r="H499">
        <v>498</v>
      </c>
      <c r="I499" s="16">
        <v>4.5</v>
      </c>
      <c r="J499" s="16">
        <v>4.6</v>
      </c>
      <c r="K499" s="16">
        <v>3.4</v>
      </c>
      <c r="L499" s="17">
        <f t="shared" si="23"/>
        <v>4.16666666666667</v>
      </c>
      <c r="M499" s="19">
        <v>25.6</v>
      </c>
      <c r="N499" s="19">
        <v>27.1</v>
      </c>
      <c r="O499" s="19">
        <v>26.3</v>
      </c>
      <c r="P499" s="17">
        <f t="shared" si="21"/>
        <v>26.3333333333333</v>
      </c>
      <c r="Q499" s="30" t="s">
        <v>18</v>
      </c>
      <c r="R499" s="30" t="s">
        <v>18</v>
      </c>
      <c r="S499" s="30" t="s">
        <v>18</v>
      </c>
      <c r="T499" s="17" t="e">
        <f t="shared" si="22"/>
        <v>#DIV/0!</v>
      </c>
    </row>
    <row r="500" spans="1:20">
      <c r="A500" s="1">
        <v>1</v>
      </c>
      <c r="B500" s="2">
        <v>11</v>
      </c>
      <c r="C500" s="5">
        <v>1998</v>
      </c>
      <c r="D500" s="7">
        <v>36100</v>
      </c>
      <c r="E500" t="s">
        <v>20</v>
      </c>
      <c r="F500" s="61">
        <f t="shared" si="25"/>
        <v>17.5</v>
      </c>
      <c r="G500" t="s">
        <v>17</v>
      </c>
      <c r="H500">
        <v>499</v>
      </c>
      <c r="I500" s="16">
        <v>3.8</v>
      </c>
      <c r="J500" s="16">
        <v>3.8</v>
      </c>
      <c r="K500" s="16">
        <v>3.8</v>
      </c>
      <c r="L500" s="17">
        <f t="shared" si="23"/>
        <v>3.8</v>
      </c>
      <c r="M500" s="19">
        <v>24.6</v>
      </c>
      <c r="N500" s="19">
        <v>25</v>
      </c>
      <c r="O500" s="19">
        <v>25</v>
      </c>
      <c r="P500" s="17">
        <f t="shared" si="21"/>
        <v>24.8666666666667</v>
      </c>
      <c r="Q500" s="30" t="s">
        <v>18</v>
      </c>
      <c r="R500" s="30" t="s">
        <v>18</v>
      </c>
      <c r="S500" s="30" t="s">
        <v>18</v>
      </c>
      <c r="T500" s="17" t="e">
        <f t="shared" si="22"/>
        <v>#DIV/0!</v>
      </c>
    </row>
    <row r="501" spans="1:20">
      <c r="A501" s="1">
        <v>11</v>
      </c>
      <c r="B501" s="2">
        <v>11</v>
      </c>
      <c r="C501" s="5">
        <v>1998</v>
      </c>
      <c r="D501" s="7">
        <v>36110</v>
      </c>
      <c r="E501" t="s">
        <v>20</v>
      </c>
      <c r="F501" s="61">
        <f t="shared" si="25"/>
        <v>17.5</v>
      </c>
      <c r="G501" t="s">
        <v>17</v>
      </c>
      <c r="H501">
        <v>500</v>
      </c>
      <c r="I501" s="16">
        <v>2.5</v>
      </c>
      <c r="J501" s="16">
        <v>2.6</v>
      </c>
      <c r="K501" s="16">
        <v>3.4</v>
      </c>
      <c r="L501" s="17">
        <f t="shared" si="23"/>
        <v>2.83333333333333</v>
      </c>
      <c r="M501" s="19">
        <v>24.6</v>
      </c>
      <c r="N501" s="19">
        <v>24.9</v>
      </c>
      <c r="O501" s="19">
        <v>26.3</v>
      </c>
      <c r="P501" s="17">
        <f t="shared" si="21"/>
        <v>25.2666666666667</v>
      </c>
      <c r="Q501" s="30" t="s">
        <v>18</v>
      </c>
      <c r="R501" s="30" t="s">
        <v>18</v>
      </c>
      <c r="S501" s="30" t="s">
        <v>18</v>
      </c>
      <c r="T501" s="17" t="e">
        <f t="shared" si="22"/>
        <v>#DIV/0!</v>
      </c>
    </row>
    <row r="502" spans="1:20">
      <c r="A502" s="1">
        <v>26</v>
      </c>
      <c r="B502" s="8">
        <v>1</v>
      </c>
      <c r="C502" s="5">
        <v>1999</v>
      </c>
      <c r="D502" s="9">
        <v>36186</v>
      </c>
      <c r="E502" t="s">
        <v>20</v>
      </c>
      <c r="F502" s="61">
        <f t="shared" si="25"/>
        <v>17.5</v>
      </c>
      <c r="G502" t="s">
        <v>17</v>
      </c>
      <c r="H502">
        <v>501</v>
      </c>
      <c r="I502" s="16">
        <v>-1.2</v>
      </c>
      <c r="J502" s="16">
        <v>-1.2</v>
      </c>
      <c r="K502" s="16">
        <v>0.1</v>
      </c>
      <c r="L502" s="17">
        <f t="shared" si="23"/>
        <v>-0.766666666666667</v>
      </c>
      <c r="M502" s="19">
        <v>26</v>
      </c>
      <c r="N502" s="19">
        <v>26.5</v>
      </c>
      <c r="O502" s="19">
        <v>26.6</v>
      </c>
      <c r="P502" s="17">
        <f t="shared" si="21"/>
        <v>26.3666666666667</v>
      </c>
      <c r="Q502" s="30" t="s">
        <v>18</v>
      </c>
      <c r="R502" s="30" t="s">
        <v>18</v>
      </c>
      <c r="S502" s="30" t="s">
        <v>18</v>
      </c>
      <c r="T502" s="17" t="e">
        <f t="shared" si="22"/>
        <v>#DIV/0!</v>
      </c>
    </row>
    <row r="503" spans="1:20">
      <c r="A503" s="1">
        <v>10</v>
      </c>
      <c r="B503" s="8">
        <v>2</v>
      </c>
      <c r="C503" s="5">
        <v>1999</v>
      </c>
      <c r="D503" s="9">
        <v>36201</v>
      </c>
      <c r="E503" t="s">
        <v>20</v>
      </c>
      <c r="F503" s="61">
        <f t="shared" si="25"/>
        <v>17.5</v>
      </c>
      <c r="G503" t="s">
        <v>17</v>
      </c>
      <c r="H503">
        <v>502</v>
      </c>
      <c r="I503" s="16">
        <v>-0.8</v>
      </c>
      <c r="J503" s="16">
        <v>-0.9</v>
      </c>
      <c r="K503" s="16">
        <v>0.1</v>
      </c>
      <c r="L503" s="17">
        <f t="shared" si="23"/>
        <v>-0.533333333333333</v>
      </c>
      <c r="M503" s="19">
        <v>27.7</v>
      </c>
      <c r="N503" s="19">
        <v>27.7</v>
      </c>
      <c r="O503" s="19">
        <v>28</v>
      </c>
      <c r="P503" s="17">
        <f t="shared" si="21"/>
        <v>27.8</v>
      </c>
      <c r="Q503" s="30" t="s">
        <v>18</v>
      </c>
      <c r="R503" s="30" t="s">
        <v>18</v>
      </c>
      <c r="S503" s="30" t="s">
        <v>18</v>
      </c>
      <c r="T503" s="17" t="e">
        <f t="shared" si="22"/>
        <v>#DIV/0!</v>
      </c>
    </row>
    <row r="504" spans="1:20">
      <c r="A504" s="1">
        <v>17</v>
      </c>
      <c r="B504" s="8">
        <v>3</v>
      </c>
      <c r="C504" s="5">
        <v>1999</v>
      </c>
      <c r="D504" s="9">
        <v>36236</v>
      </c>
      <c r="E504" t="s">
        <v>20</v>
      </c>
      <c r="F504" s="61">
        <f t="shared" si="25"/>
        <v>17.5</v>
      </c>
      <c r="G504" t="s">
        <v>17</v>
      </c>
      <c r="H504">
        <v>503</v>
      </c>
      <c r="I504" s="16">
        <v>-1.2</v>
      </c>
      <c r="J504" s="16">
        <v>-1.2</v>
      </c>
      <c r="K504" s="16">
        <v>-0.1</v>
      </c>
      <c r="L504" s="17">
        <f t="shared" si="23"/>
        <v>-0.833333333333333</v>
      </c>
      <c r="M504" s="16">
        <v>26.8</v>
      </c>
      <c r="N504" s="16">
        <v>27.1</v>
      </c>
      <c r="O504" s="16">
        <v>27.5</v>
      </c>
      <c r="P504" s="17">
        <f t="shared" si="21"/>
        <v>27.1333333333333</v>
      </c>
      <c r="Q504" s="30" t="s">
        <v>18</v>
      </c>
      <c r="R504" s="30" t="s">
        <v>18</v>
      </c>
      <c r="S504" s="30" t="s">
        <v>18</v>
      </c>
      <c r="T504" s="17" t="e">
        <f t="shared" si="22"/>
        <v>#DIV/0!</v>
      </c>
    </row>
    <row r="505" spans="1:20">
      <c r="A505" s="1">
        <v>7</v>
      </c>
      <c r="B505" s="8">
        <v>4</v>
      </c>
      <c r="C505" s="5">
        <v>1999</v>
      </c>
      <c r="D505" s="9">
        <v>36257</v>
      </c>
      <c r="E505" t="s">
        <v>20</v>
      </c>
      <c r="F505" s="61">
        <f t="shared" si="25"/>
        <v>17.5</v>
      </c>
      <c r="G505" t="s">
        <v>17</v>
      </c>
      <c r="H505">
        <v>504</v>
      </c>
      <c r="I505" s="16">
        <v>-0.5</v>
      </c>
      <c r="J505" s="16">
        <v>-0.1</v>
      </c>
      <c r="K505" s="16">
        <v>0.6</v>
      </c>
      <c r="L505" s="17">
        <f t="shared" si="23"/>
        <v>0</v>
      </c>
      <c r="M505" s="16">
        <v>27.6</v>
      </c>
      <c r="N505" s="16">
        <v>28.1</v>
      </c>
      <c r="O505" s="16">
        <v>29.1</v>
      </c>
      <c r="P505" s="17">
        <f t="shared" si="21"/>
        <v>28.2666666666667</v>
      </c>
      <c r="Q505" s="30" t="s">
        <v>18</v>
      </c>
      <c r="R505" s="30" t="s">
        <v>18</v>
      </c>
      <c r="S505" s="30" t="s">
        <v>18</v>
      </c>
      <c r="T505" s="17" t="e">
        <f t="shared" si="22"/>
        <v>#DIV/0!</v>
      </c>
    </row>
    <row r="506" spans="1:20">
      <c r="A506" s="1">
        <v>22</v>
      </c>
      <c r="B506" s="8">
        <v>5</v>
      </c>
      <c r="C506" s="5">
        <v>1999</v>
      </c>
      <c r="D506" s="9">
        <v>36302</v>
      </c>
      <c r="E506" t="s">
        <v>20</v>
      </c>
      <c r="F506" s="61">
        <f t="shared" si="25"/>
        <v>17.5</v>
      </c>
      <c r="G506" t="s">
        <v>17</v>
      </c>
      <c r="H506">
        <v>505</v>
      </c>
      <c r="I506" s="16">
        <v>0.2</v>
      </c>
      <c r="J506" s="16">
        <v>0.1</v>
      </c>
      <c r="K506" s="16">
        <v>-0.2</v>
      </c>
      <c r="L506" s="17">
        <f t="shared" si="23"/>
        <v>0.0333333333333333</v>
      </c>
      <c r="M506" s="16">
        <v>25.3</v>
      </c>
      <c r="N506" s="16">
        <v>27.2</v>
      </c>
      <c r="O506" s="16">
        <v>28.6</v>
      </c>
      <c r="P506" s="17">
        <f t="shared" si="21"/>
        <v>27.0333333333333</v>
      </c>
      <c r="Q506" s="30" t="s">
        <v>18</v>
      </c>
      <c r="R506" s="30" t="s">
        <v>18</v>
      </c>
      <c r="S506" s="30" t="s">
        <v>18</v>
      </c>
      <c r="T506" s="17" t="e">
        <f t="shared" si="22"/>
        <v>#DIV/0!</v>
      </c>
    </row>
    <row r="507" spans="1:20">
      <c r="A507" s="1">
        <v>1</v>
      </c>
      <c r="B507" s="8">
        <v>6</v>
      </c>
      <c r="C507" s="5">
        <v>1999</v>
      </c>
      <c r="D507" s="9">
        <v>36312</v>
      </c>
      <c r="E507" t="s">
        <v>20</v>
      </c>
      <c r="F507" s="61">
        <f t="shared" si="25"/>
        <v>17.5</v>
      </c>
      <c r="G507" t="s">
        <v>17</v>
      </c>
      <c r="H507">
        <v>506</v>
      </c>
      <c r="I507" s="16">
        <v>1.6</v>
      </c>
      <c r="J507" s="16" t="s">
        <v>18</v>
      </c>
      <c r="K507" s="16">
        <v>0</v>
      </c>
      <c r="L507" s="17">
        <f t="shared" si="23"/>
        <v>0.8</v>
      </c>
      <c r="M507" s="20">
        <v>24.48</v>
      </c>
      <c r="N507" s="20" t="s">
        <v>18</v>
      </c>
      <c r="O507" s="20">
        <v>27.02</v>
      </c>
      <c r="P507" s="17">
        <f t="shared" si="21"/>
        <v>25.75</v>
      </c>
      <c r="Q507" s="30" t="s">
        <v>18</v>
      </c>
      <c r="R507" s="30" t="s">
        <v>18</v>
      </c>
      <c r="S507" s="30" t="s">
        <v>18</v>
      </c>
      <c r="T507" s="17" t="e">
        <f t="shared" si="22"/>
        <v>#DIV/0!</v>
      </c>
    </row>
    <row r="508" spans="1:20">
      <c r="A508" s="1">
        <v>10</v>
      </c>
      <c r="B508" s="8">
        <v>6</v>
      </c>
      <c r="C508" s="5">
        <v>1999</v>
      </c>
      <c r="D508" s="9">
        <v>36321</v>
      </c>
      <c r="E508" t="s">
        <v>20</v>
      </c>
      <c r="F508" s="61">
        <f t="shared" si="25"/>
        <v>17.5</v>
      </c>
      <c r="G508" t="s">
        <v>17</v>
      </c>
      <c r="H508">
        <v>507</v>
      </c>
      <c r="I508" s="16">
        <v>1.2</v>
      </c>
      <c r="J508" s="16">
        <v>0.6</v>
      </c>
      <c r="K508" s="16">
        <v>-0.3</v>
      </c>
      <c r="L508" s="17">
        <f t="shared" si="23"/>
        <v>0.5</v>
      </c>
      <c r="M508" s="20">
        <v>26</v>
      </c>
      <c r="N508" s="20">
        <v>26.78</v>
      </c>
      <c r="O508" s="20">
        <v>27.78</v>
      </c>
      <c r="P508" s="17">
        <f t="shared" si="21"/>
        <v>26.8533333333333</v>
      </c>
      <c r="Q508" s="30" t="s">
        <v>18</v>
      </c>
      <c r="R508" s="30" t="s">
        <v>18</v>
      </c>
      <c r="S508" s="30" t="s">
        <v>18</v>
      </c>
      <c r="T508" s="17" t="e">
        <f t="shared" si="22"/>
        <v>#DIV/0!</v>
      </c>
    </row>
    <row r="509" spans="1:20">
      <c r="A509" s="1">
        <v>21</v>
      </c>
      <c r="B509" s="8">
        <v>6</v>
      </c>
      <c r="C509" s="5">
        <v>1999</v>
      </c>
      <c r="D509" s="9">
        <v>36332</v>
      </c>
      <c r="E509" t="s">
        <v>20</v>
      </c>
      <c r="F509" s="61">
        <f t="shared" si="25"/>
        <v>17.5</v>
      </c>
      <c r="G509" t="s">
        <v>17</v>
      </c>
      <c r="H509">
        <v>508</v>
      </c>
      <c r="I509" s="16">
        <v>2.6</v>
      </c>
      <c r="J509" s="16">
        <v>1.3</v>
      </c>
      <c r="K509" s="16">
        <v>0.1</v>
      </c>
      <c r="L509" s="17">
        <f t="shared" si="23"/>
        <v>1.33333333333333</v>
      </c>
      <c r="M509" s="20">
        <v>24.16</v>
      </c>
      <c r="N509" s="20">
        <v>24.77</v>
      </c>
      <c r="O509" s="20">
        <v>25.57</v>
      </c>
      <c r="P509" s="17">
        <f t="shared" si="21"/>
        <v>24.8333333333333</v>
      </c>
      <c r="Q509" s="30" t="s">
        <v>18</v>
      </c>
      <c r="R509" s="30" t="s">
        <v>18</v>
      </c>
      <c r="S509" s="30" t="s">
        <v>18</v>
      </c>
      <c r="T509" s="17" t="e">
        <f t="shared" si="22"/>
        <v>#DIV/0!</v>
      </c>
    </row>
    <row r="510" spans="1:20">
      <c r="A510" s="1">
        <v>1</v>
      </c>
      <c r="B510" s="8">
        <v>7</v>
      </c>
      <c r="C510" s="5">
        <v>1999</v>
      </c>
      <c r="D510" s="9">
        <v>36342</v>
      </c>
      <c r="E510" t="s">
        <v>20</v>
      </c>
      <c r="F510" s="61">
        <f t="shared" si="25"/>
        <v>17.5</v>
      </c>
      <c r="G510" t="s">
        <v>17</v>
      </c>
      <c r="H510">
        <v>509</v>
      </c>
      <c r="I510" s="22">
        <v>7.1</v>
      </c>
      <c r="J510" s="22">
        <v>4.9</v>
      </c>
      <c r="K510" s="22">
        <v>1.3</v>
      </c>
      <c r="L510" s="17">
        <f t="shared" si="23"/>
        <v>4.43333333333333</v>
      </c>
      <c r="M510" s="23">
        <v>23.5</v>
      </c>
      <c r="N510" s="23">
        <v>24</v>
      </c>
      <c r="O510" s="23">
        <v>25.6</v>
      </c>
      <c r="P510" s="17">
        <f t="shared" si="21"/>
        <v>24.3666666666667</v>
      </c>
      <c r="Q510" s="30" t="s">
        <v>18</v>
      </c>
      <c r="R510" s="30" t="s">
        <v>18</v>
      </c>
      <c r="S510" s="30" t="s">
        <v>18</v>
      </c>
      <c r="T510" s="17" t="e">
        <f t="shared" si="22"/>
        <v>#DIV/0!</v>
      </c>
    </row>
    <row r="511" spans="1:20">
      <c r="A511" s="1">
        <v>10</v>
      </c>
      <c r="B511" s="8">
        <v>7</v>
      </c>
      <c r="C511" s="5">
        <v>1999</v>
      </c>
      <c r="D511" s="9">
        <v>36351</v>
      </c>
      <c r="E511" t="s">
        <v>20</v>
      </c>
      <c r="F511" s="61">
        <f t="shared" si="25"/>
        <v>17.5</v>
      </c>
      <c r="G511" t="s">
        <v>17</v>
      </c>
      <c r="H511">
        <v>510</v>
      </c>
      <c r="I511" s="22">
        <v>14.2</v>
      </c>
      <c r="J511" s="22">
        <v>12.4</v>
      </c>
      <c r="K511" s="22">
        <v>4.5</v>
      </c>
      <c r="L511" s="17">
        <f t="shared" si="23"/>
        <v>10.3666666666667</v>
      </c>
      <c r="M511" s="24">
        <v>23.4</v>
      </c>
      <c r="N511" s="24">
        <v>23.5</v>
      </c>
      <c r="O511" s="24">
        <v>25.3</v>
      </c>
      <c r="P511" s="17">
        <f t="shared" si="21"/>
        <v>24.0666666666667</v>
      </c>
      <c r="Q511" s="30" t="s">
        <v>18</v>
      </c>
      <c r="R511" s="30" t="s">
        <v>18</v>
      </c>
      <c r="S511" s="30" t="s">
        <v>18</v>
      </c>
      <c r="T511" s="17" t="e">
        <f t="shared" si="22"/>
        <v>#DIV/0!</v>
      </c>
    </row>
    <row r="512" spans="1:20">
      <c r="A512" s="1">
        <v>20</v>
      </c>
      <c r="B512" s="8">
        <v>7</v>
      </c>
      <c r="C512" s="5">
        <v>1999</v>
      </c>
      <c r="D512" s="9">
        <v>36361</v>
      </c>
      <c r="E512" t="s">
        <v>20</v>
      </c>
      <c r="F512" s="61">
        <f t="shared" si="25"/>
        <v>17.5</v>
      </c>
      <c r="G512" t="s">
        <v>17</v>
      </c>
      <c r="H512">
        <v>511</v>
      </c>
      <c r="I512" s="16">
        <v>16.4</v>
      </c>
      <c r="J512" s="16">
        <v>12</v>
      </c>
      <c r="K512" s="16">
        <v>4</v>
      </c>
      <c r="L512" s="17">
        <f t="shared" si="23"/>
        <v>10.8</v>
      </c>
      <c r="M512" s="24">
        <v>23.8</v>
      </c>
      <c r="N512" s="24">
        <v>25.9</v>
      </c>
      <c r="O512" s="24">
        <v>26.7</v>
      </c>
      <c r="P512" s="17">
        <f t="shared" si="21"/>
        <v>25.4666666666667</v>
      </c>
      <c r="Q512" s="30" t="s">
        <v>18</v>
      </c>
      <c r="R512" s="30" t="s">
        <v>18</v>
      </c>
      <c r="S512" s="30" t="s">
        <v>18</v>
      </c>
      <c r="T512" s="17" t="e">
        <f t="shared" si="22"/>
        <v>#DIV/0!</v>
      </c>
    </row>
    <row r="513" spans="1:20">
      <c r="A513" s="1">
        <v>31</v>
      </c>
      <c r="B513" s="8">
        <v>7</v>
      </c>
      <c r="C513" s="5">
        <v>1999</v>
      </c>
      <c r="D513" s="9">
        <v>36372</v>
      </c>
      <c r="E513" t="s">
        <v>20</v>
      </c>
      <c r="F513" s="61">
        <f t="shared" si="25"/>
        <v>17.5</v>
      </c>
      <c r="G513" t="s">
        <v>17</v>
      </c>
      <c r="H513">
        <v>512</v>
      </c>
      <c r="I513" s="16">
        <v>14.1</v>
      </c>
      <c r="J513" s="16">
        <v>10.5</v>
      </c>
      <c r="K513" s="16">
        <v>1.8</v>
      </c>
      <c r="L513" s="17">
        <f t="shared" si="23"/>
        <v>8.8</v>
      </c>
      <c r="M513" s="16">
        <v>24.369336737055</v>
      </c>
      <c r="N513" s="16">
        <v>25.0816177997637</v>
      </c>
      <c r="O513" s="16">
        <v>26.7377945422517</v>
      </c>
      <c r="P513" s="17">
        <f t="shared" si="21"/>
        <v>25.3962496930235</v>
      </c>
      <c r="Q513" s="30" t="s">
        <v>18</v>
      </c>
      <c r="R513" s="30" t="s">
        <v>18</v>
      </c>
      <c r="S513" s="30" t="s">
        <v>18</v>
      </c>
      <c r="T513" s="17" t="e">
        <f t="shared" si="22"/>
        <v>#DIV/0!</v>
      </c>
    </row>
    <row r="514" spans="1:20">
      <c r="A514" s="1">
        <v>10</v>
      </c>
      <c r="B514" s="8">
        <v>8</v>
      </c>
      <c r="C514" s="5">
        <v>1999</v>
      </c>
      <c r="D514" s="9">
        <v>36382</v>
      </c>
      <c r="E514" t="s">
        <v>20</v>
      </c>
      <c r="F514" s="61">
        <f t="shared" si="25"/>
        <v>17.5</v>
      </c>
      <c r="G514" t="s">
        <v>17</v>
      </c>
      <c r="H514">
        <v>513</v>
      </c>
      <c r="I514" s="25">
        <v>11.5</v>
      </c>
      <c r="J514" s="25">
        <v>9</v>
      </c>
      <c r="K514" s="25">
        <v>1.2</v>
      </c>
      <c r="L514" s="17">
        <f t="shared" si="23"/>
        <v>7.23333333333333</v>
      </c>
      <c r="M514" s="16">
        <v>25.7170613483317</v>
      </c>
      <c r="N514" s="16">
        <v>25.7786275164819</v>
      </c>
      <c r="O514" s="16">
        <v>26.6276242814139</v>
      </c>
      <c r="P514" s="17">
        <f t="shared" ref="P514:P577" si="26">AVERAGE(M514:O514)</f>
        <v>26.0411043820758</v>
      </c>
      <c r="Q514" s="30" t="s">
        <v>18</v>
      </c>
      <c r="R514" s="30" t="s">
        <v>18</v>
      </c>
      <c r="S514" s="30" t="s">
        <v>18</v>
      </c>
      <c r="T514" s="17" t="e">
        <f t="shared" ref="T514:T577" si="27">AVERAGE(Q514:S514)</f>
        <v>#DIV/0!</v>
      </c>
    </row>
    <row r="515" spans="1:20">
      <c r="A515" s="1">
        <v>19</v>
      </c>
      <c r="B515" s="8">
        <v>8</v>
      </c>
      <c r="C515" s="5">
        <v>1999</v>
      </c>
      <c r="D515" s="9">
        <v>36391</v>
      </c>
      <c r="E515" t="s">
        <v>20</v>
      </c>
      <c r="F515" s="61">
        <f t="shared" si="25"/>
        <v>17.5</v>
      </c>
      <c r="G515" t="s">
        <v>17</v>
      </c>
      <c r="H515">
        <v>514</v>
      </c>
      <c r="I515" s="25">
        <v>11.4</v>
      </c>
      <c r="J515" s="25">
        <v>7.6</v>
      </c>
      <c r="K515" s="25">
        <v>1.3</v>
      </c>
      <c r="L515" s="17">
        <f t="shared" ref="L515:L578" si="28">AVERAGE(I515:K515)</f>
        <v>6.76666666666667</v>
      </c>
      <c r="M515" s="16">
        <v>24.9524728023136</v>
      </c>
      <c r="N515" s="16">
        <v>24.8292026801858</v>
      </c>
      <c r="O515" s="16">
        <v>26.8407573775848</v>
      </c>
      <c r="P515" s="17">
        <f t="shared" si="26"/>
        <v>25.5408109533614</v>
      </c>
      <c r="Q515" s="30" t="s">
        <v>18</v>
      </c>
      <c r="R515" s="30" t="s">
        <v>18</v>
      </c>
      <c r="S515" s="30" t="s">
        <v>18</v>
      </c>
      <c r="T515" s="17" t="e">
        <f t="shared" si="27"/>
        <v>#DIV/0!</v>
      </c>
    </row>
    <row r="516" spans="1:20">
      <c r="A516" s="1">
        <v>30</v>
      </c>
      <c r="B516" s="8">
        <v>8</v>
      </c>
      <c r="C516" s="5">
        <v>1999</v>
      </c>
      <c r="D516" s="9">
        <v>36402</v>
      </c>
      <c r="E516" t="s">
        <v>20</v>
      </c>
      <c r="F516" s="61">
        <f t="shared" si="25"/>
        <v>17.5</v>
      </c>
      <c r="G516" t="s">
        <v>17</v>
      </c>
      <c r="H516">
        <v>515</v>
      </c>
      <c r="I516" s="25">
        <v>9.8</v>
      </c>
      <c r="J516" s="25">
        <v>4.6</v>
      </c>
      <c r="K516" s="25">
        <v>1.5</v>
      </c>
      <c r="L516" s="17">
        <f t="shared" si="28"/>
        <v>5.3</v>
      </c>
      <c r="M516" s="16">
        <v>26.1390204230099</v>
      </c>
      <c r="N516" s="16">
        <v>27.7141501924275</v>
      </c>
      <c r="O516" s="16">
        <v>28.0887178254403</v>
      </c>
      <c r="P516" s="17">
        <f t="shared" si="26"/>
        <v>27.3139628136259</v>
      </c>
      <c r="Q516" s="30" t="s">
        <v>18</v>
      </c>
      <c r="R516" s="30" t="s">
        <v>18</v>
      </c>
      <c r="S516" s="30" t="s">
        <v>18</v>
      </c>
      <c r="T516" s="17" t="e">
        <f t="shared" si="27"/>
        <v>#DIV/0!</v>
      </c>
    </row>
    <row r="517" spans="1:20">
      <c r="A517" s="1">
        <v>9</v>
      </c>
      <c r="B517" s="8">
        <v>9</v>
      </c>
      <c r="C517" s="5">
        <v>1999</v>
      </c>
      <c r="D517" s="9">
        <v>36412</v>
      </c>
      <c r="E517" t="s">
        <v>20</v>
      </c>
      <c r="F517" s="61">
        <f t="shared" si="25"/>
        <v>17.5</v>
      </c>
      <c r="G517" t="s">
        <v>17</v>
      </c>
      <c r="H517">
        <v>516</v>
      </c>
      <c r="I517" s="25">
        <v>6.4</v>
      </c>
      <c r="J517" s="25">
        <v>5.5</v>
      </c>
      <c r="K517" s="25">
        <v>1.5</v>
      </c>
      <c r="L517" s="17">
        <f t="shared" si="28"/>
        <v>4.46666666666667</v>
      </c>
      <c r="M517" s="16">
        <v>27.3300585830619</v>
      </c>
      <c r="N517" s="16">
        <v>27.4400686132129</v>
      </c>
      <c r="O517" s="16">
        <v>28.0605804472712</v>
      </c>
      <c r="P517" s="17">
        <f t="shared" si="26"/>
        <v>27.610235881182</v>
      </c>
      <c r="Q517" s="30" t="s">
        <v>18</v>
      </c>
      <c r="R517" s="30" t="s">
        <v>18</v>
      </c>
      <c r="S517" s="30" t="s">
        <v>18</v>
      </c>
      <c r="T517" s="17" t="e">
        <f t="shared" si="27"/>
        <v>#DIV/0!</v>
      </c>
    </row>
    <row r="518" spans="1:20">
      <c r="A518" s="1">
        <v>20</v>
      </c>
      <c r="B518" s="8">
        <v>9</v>
      </c>
      <c r="C518" s="5">
        <v>1999</v>
      </c>
      <c r="D518" s="9">
        <v>36423</v>
      </c>
      <c r="E518" t="s">
        <v>20</v>
      </c>
      <c r="F518" s="61">
        <f t="shared" si="25"/>
        <v>17.5</v>
      </c>
      <c r="G518" t="s">
        <v>17</v>
      </c>
      <c r="H518">
        <v>517</v>
      </c>
      <c r="I518" s="22">
        <v>7.4</v>
      </c>
      <c r="J518" s="22">
        <v>5.2</v>
      </c>
      <c r="K518" s="22">
        <v>2.4</v>
      </c>
      <c r="L518" s="17">
        <f t="shared" si="28"/>
        <v>5</v>
      </c>
      <c r="M518" s="16">
        <v>26.2887725134481</v>
      </c>
      <c r="N518" s="16">
        <v>26.3625636176907</v>
      </c>
      <c r="O518" s="16">
        <v>27.5975779588753</v>
      </c>
      <c r="P518" s="17">
        <f t="shared" si="26"/>
        <v>26.7496380300047</v>
      </c>
      <c r="Q518" s="30" t="s">
        <v>18</v>
      </c>
      <c r="R518" s="30" t="s">
        <v>18</v>
      </c>
      <c r="S518" s="30" t="s">
        <v>18</v>
      </c>
      <c r="T518" s="17" t="e">
        <f t="shared" si="27"/>
        <v>#DIV/0!</v>
      </c>
    </row>
    <row r="519" spans="1:20">
      <c r="A519" s="1">
        <v>29</v>
      </c>
      <c r="B519" s="8">
        <v>9</v>
      </c>
      <c r="C519" s="5">
        <v>1999</v>
      </c>
      <c r="D519" s="9">
        <v>36432</v>
      </c>
      <c r="E519" t="s">
        <v>20</v>
      </c>
      <c r="F519" s="61">
        <f t="shared" si="25"/>
        <v>17.5</v>
      </c>
      <c r="G519" t="s">
        <v>17</v>
      </c>
      <c r="H519">
        <v>518</v>
      </c>
      <c r="I519" s="22">
        <v>6.8</v>
      </c>
      <c r="J519" s="22">
        <v>4.7</v>
      </c>
      <c r="K519" s="22">
        <v>2.4</v>
      </c>
      <c r="L519" s="17">
        <f t="shared" si="28"/>
        <v>4.63333333333333</v>
      </c>
      <c r="M519" s="16">
        <v>26.2221896836366</v>
      </c>
      <c r="N519" s="16">
        <v>26.3583758599804</v>
      </c>
      <c r="O519" s="16">
        <v>27.3110924430925</v>
      </c>
      <c r="P519" s="17">
        <f t="shared" si="26"/>
        <v>26.6305526622365</v>
      </c>
      <c r="Q519" s="30" t="s">
        <v>18</v>
      </c>
      <c r="R519" s="30" t="s">
        <v>18</v>
      </c>
      <c r="S519" s="30" t="s">
        <v>18</v>
      </c>
      <c r="T519" s="17" t="e">
        <f t="shared" si="27"/>
        <v>#DIV/0!</v>
      </c>
    </row>
    <row r="520" spans="1:20">
      <c r="A520" s="1">
        <v>11</v>
      </c>
      <c r="B520" s="8">
        <v>10</v>
      </c>
      <c r="C520" s="5">
        <v>1999</v>
      </c>
      <c r="D520" s="9">
        <v>36444</v>
      </c>
      <c r="E520" t="s">
        <v>20</v>
      </c>
      <c r="F520" s="61">
        <f t="shared" si="25"/>
        <v>17.5</v>
      </c>
      <c r="G520" t="s">
        <v>17</v>
      </c>
      <c r="H520">
        <v>519</v>
      </c>
      <c r="I520" s="22">
        <v>6.6</v>
      </c>
      <c r="J520" s="22">
        <v>5.8</v>
      </c>
      <c r="K520" s="22">
        <v>5</v>
      </c>
      <c r="L520" s="17">
        <f t="shared" si="28"/>
        <v>5.8</v>
      </c>
      <c r="M520" s="16">
        <v>26.4380159869239</v>
      </c>
      <c r="N520" s="16">
        <v>26.7400714233022</v>
      </c>
      <c r="O520" s="16">
        <v>27.0420603821648</v>
      </c>
      <c r="P520" s="17">
        <f t="shared" si="26"/>
        <v>26.7400492641303</v>
      </c>
      <c r="Q520" s="30" t="s">
        <v>18</v>
      </c>
      <c r="R520" s="30" t="s">
        <v>18</v>
      </c>
      <c r="S520" s="30" t="s">
        <v>18</v>
      </c>
      <c r="T520" s="17" t="e">
        <f t="shared" si="27"/>
        <v>#DIV/0!</v>
      </c>
    </row>
    <row r="521" spans="1:20">
      <c r="A521" s="1">
        <v>20</v>
      </c>
      <c r="B521" s="8">
        <v>10</v>
      </c>
      <c r="C521" s="5">
        <v>1999</v>
      </c>
      <c r="D521" s="9">
        <v>36453</v>
      </c>
      <c r="E521" t="s">
        <v>20</v>
      </c>
      <c r="F521" s="61">
        <f t="shared" si="25"/>
        <v>17.5</v>
      </c>
      <c r="G521" t="s">
        <v>17</v>
      </c>
      <c r="H521">
        <v>520</v>
      </c>
      <c r="I521" s="25">
        <v>5.5</v>
      </c>
      <c r="J521" s="25">
        <v>5.5</v>
      </c>
      <c r="K521" s="25">
        <v>5.9</v>
      </c>
      <c r="L521" s="17">
        <f t="shared" si="28"/>
        <v>5.63333333333333</v>
      </c>
      <c r="M521" s="16">
        <v>26.6306999584941</v>
      </c>
      <c r="N521" s="16">
        <v>27.0114745465787</v>
      </c>
      <c r="O521" s="16">
        <v>27.5524141507194</v>
      </c>
      <c r="P521" s="17">
        <f t="shared" si="26"/>
        <v>27.0648628852641</v>
      </c>
      <c r="Q521" s="30" t="s">
        <v>18</v>
      </c>
      <c r="R521" s="30" t="s">
        <v>18</v>
      </c>
      <c r="S521" s="30" t="s">
        <v>18</v>
      </c>
      <c r="T521" s="17" t="e">
        <f t="shared" si="27"/>
        <v>#DIV/0!</v>
      </c>
    </row>
    <row r="522" spans="1:20">
      <c r="A522" s="1">
        <v>30</v>
      </c>
      <c r="B522" s="8">
        <v>10</v>
      </c>
      <c r="C522" s="5">
        <v>1999</v>
      </c>
      <c r="D522" s="9">
        <v>36463</v>
      </c>
      <c r="E522" t="s">
        <v>20</v>
      </c>
      <c r="F522" s="61">
        <f t="shared" si="25"/>
        <v>17.5</v>
      </c>
      <c r="G522" t="s">
        <v>17</v>
      </c>
      <c r="H522">
        <v>521</v>
      </c>
      <c r="I522" s="25">
        <v>4.8</v>
      </c>
      <c r="J522" s="25">
        <v>4.8</v>
      </c>
      <c r="K522" s="25">
        <v>1.7</v>
      </c>
      <c r="L522" s="17">
        <f t="shared" si="28"/>
        <v>3.76666666666667</v>
      </c>
      <c r="M522" s="16">
        <v>26.2670229335002</v>
      </c>
      <c r="N522" s="16">
        <v>27.1105579440473</v>
      </c>
      <c r="O522" s="16">
        <v>28.0780183978519</v>
      </c>
      <c r="P522" s="17">
        <f t="shared" si="26"/>
        <v>27.1518664251331</v>
      </c>
      <c r="Q522" s="30" t="s">
        <v>18</v>
      </c>
      <c r="R522" s="30" t="s">
        <v>18</v>
      </c>
      <c r="S522" s="30" t="s">
        <v>18</v>
      </c>
      <c r="T522" s="17" t="e">
        <f t="shared" si="27"/>
        <v>#DIV/0!</v>
      </c>
    </row>
    <row r="523" spans="1:20">
      <c r="A523" s="1">
        <v>15</v>
      </c>
      <c r="B523" s="8">
        <v>11</v>
      </c>
      <c r="C523" s="5">
        <v>1999</v>
      </c>
      <c r="D523" s="9">
        <v>36479</v>
      </c>
      <c r="E523" t="s">
        <v>20</v>
      </c>
      <c r="F523" s="61">
        <f t="shared" si="25"/>
        <v>17.5</v>
      </c>
      <c r="G523" t="s">
        <v>17</v>
      </c>
      <c r="H523">
        <v>522</v>
      </c>
      <c r="I523" s="25">
        <v>2.2</v>
      </c>
      <c r="J523" s="25">
        <v>2.2</v>
      </c>
      <c r="K523" s="25">
        <v>2.2</v>
      </c>
      <c r="L523" s="17">
        <f t="shared" si="28"/>
        <v>2.2</v>
      </c>
      <c r="M523" s="16">
        <v>26.6434480961384</v>
      </c>
      <c r="N523" s="16">
        <v>26.5561744373413</v>
      </c>
      <c r="O523" s="16">
        <v>26.5790382366596</v>
      </c>
      <c r="P523" s="17">
        <f t="shared" si="26"/>
        <v>26.5928869233798</v>
      </c>
      <c r="Q523" s="30" t="s">
        <v>18</v>
      </c>
      <c r="R523" s="30" t="s">
        <v>18</v>
      </c>
      <c r="S523" s="30" t="s">
        <v>18</v>
      </c>
      <c r="T523" s="17" t="e">
        <f t="shared" si="27"/>
        <v>#DIV/0!</v>
      </c>
    </row>
    <row r="524" spans="1:20">
      <c r="A524" s="1">
        <v>27</v>
      </c>
      <c r="B524" s="8">
        <v>11</v>
      </c>
      <c r="C524" s="5">
        <v>1999</v>
      </c>
      <c r="D524" s="9">
        <v>36491</v>
      </c>
      <c r="E524" t="s">
        <v>20</v>
      </c>
      <c r="F524" s="61">
        <f t="shared" si="25"/>
        <v>17.5</v>
      </c>
      <c r="G524" t="s">
        <v>17</v>
      </c>
      <c r="H524">
        <v>523</v>
      </c>
      <c r="I524" s="25">
        <v>2</v>
      </c>
      <c r="J524" s="25">
        <v>2.3</v>
      </c>
      <c r="K524" s="25">
        <v>2.5</v>
      </c>
      <c r="L524" s="17">
        <f t="shared" si="28"/>
        <v>2.26666666666667</v>
      </c>
      <c r="M524" s="16">
        <v>26.9614567082823</v>
      </c>
      <c r="N524" s="16">
        <v>27.0104757373115</v>
      </c>
      <c r="O524" s="16">
        <v>27.6967217750335</v>
      </c>
      <c r="P524" s="17">
        <f t="shared" si="26"/>
        <v>27.2228847402091</v>
      </c>
      <c r="Q524" s="30" t="s">
        <v>18</v>
      </c>
      <c r="R524" s="30" t="s">
        <v>18</v>
      </c>
      <c r="S524" s="30" t="s">
        <v>18</v>
      </c>
      <c r="T524" s="17" t="e">
        <f t="shared" si="27"/>
        <v>#DIV/0!</v>
      </c>
    </row>
    <row r="525" spans="1:20">
      <c r="A525" s="10">
        <v>13</v>
      </c>
      <c r="B525" s="11">
        <v>3</v>
      </c>
      <c r="C525" s="12">
        <v>2000</v>
      </c>
      <c r="D525" s="9">
        <v>36598</v>
      </c>
      <c r="E525" t="s">
        <v>20</v>
      </c>
      <c r="F525" s="61">
        <f t="shared" si="25"/>
        <v>17.5</v>
      </c>
      <c r="G525" t="s">
        <v>17</v>
      </c>
      <c r="H525">
        <v>524</v>
      </c>
      <c r="I525" s="22">
        <v>-0.8</v>
      </c>
      <c r="J525" s="22">
        <v>-0.8</v>
      </c>
      <c r="K525" s="22">
        <v>-0.6</v>
      </c>
      <c r="L525" s="17">
        <f t="shared" si="28"/>
        <v>-0.733333333333333</v>
      </c>
      <c r="M525" s="24">
        <v>26.3430889840482</v>
      </c>
      <c r="N525" s="24" t="s">
        <v>18</v>
      </c>
      <c r="O525" s="24">
        <v>26.8691425678687</v>
      </c>
      <c r="P525" s="17">
        <f t="shared" si="26"/>
        <v>26.6061157759585</v>
      </c>
      <c r="Q525" s="30" t="s">
        <v>18</v>
      </c>
      <c r="R525" s="30" t="s">
        <v>18</v>
      </c>
      <c r="S525" s="30" t="s">
        <v>18</v>
      </c>
      <c r="T525" s="17" t="e">
        <f t="shared" si="27"/>
        <v>#DIV/0!</v>
      </c>
    </row>
    <row r="526" spans="1:20">
      <c r="A526" s="10">
        <v>17</v>
      </c>
      <c r="B526" s="11">
        <v>4</v>
      </c>
      <c r="C526" s="12">
        <v>2000</v>
      </c>
      <c r="D526" s="9">
        <v>36633</v>
      </c>
      <c r="E526" t="s">
        <v>20</v>
      </c>
      <c r="F526" s="61">
        <f t="shared" si="25"/>
        <v>17.5</v>
      </c>
      <c r="G526" t="s">
        <v>17</v>
      </c>
      <c r="H526">
        <v>525</v>
      </c>
      <c r="I526" s="23">
        <v>-0.7</v>
      </c>
      <c r="J526" s="23">
        <v>-0.7</v>
      </c>
      <c r="K526" s="23">
        <v>-0.4</v>
      </c>
      <c r="L526" s="17">
        <f t="shared" si="28"/>
        <v>-0.6</v>
      </c>
      <c r="M526" s="24">
        <v>26.4237503913525</v>
      </c>
      <c r="N526" s="24">
        <v>27.1475060283687</v>
      </c>
      <c r="O526" s="24">
        <v>27.8017076158028</v>
      </c>
      <c r="P526" s="17">
        <f t="shared" si="26"/>
        <v>27.1243213451747</v>
      </c>
      <c r="Q526" s="30" t="s">
        <v>18</v>
      </c>
      <c r="R526" s="30" t="s">
        <v>18</v>
      </c>
      <c r="S526" s="30" t="s">
        <v>18</v>
      </c>
      <c r="T526" s="17" t="e">
        <f t="shared" si="27"/>
        <v>#DIV/0!</v>
      </c>
    </row>
    <row r="527" spans="1:20">
      <c r="A527" s="10">
        <v>11</v>
      </c>
      <c r="B527" s="11">
        <v>5</v>
      </c>
      <c r="C527" s="12">
        <v>2000</v>
      </c>
      <c r="D527" s="9">
        <v>36657</v>
      </c>
      <c r="E527" t="s">
        <v>20</v>
      </c>
      <c r="F527" s="61">
        <f t="shared" si="25"/>
        <v>17.5</v>
      </c>
      <c r="G527" t="s">
        <v>17</v>
      </c>
      <c r="H527">
        <v>526</v>
      </c>
      <c r="I527" s="23">
        <v>0.8</v>
      </c>
      <c r="J527" s="23">
        <v>-0.6</v>
      </c>
      <c r="K527" s="23">
        <v>-0.7</v>
      </c>
      <c r="L527" s="17">
        <f t="shared" si="28"/>
        <v>-0.166666666666667</v>
      </c>
      <c r="M527" s="24">
        <v>25.2446231982246</v>
      </c>
      <c r="N527" s="24">
        <v>27.1629737503189</v>
      </c>
      <c r="O527" s="24">
        <v>27.6513196949004</v>
      </c>
      <c r="P527" s="17">
        <f t="shared" si="26"/>
        <v>26.6863055478146</v>
      </c>
      <c r="Q527" s="30" t="s">
        <v>18</v>
      </c>
      <c r="R527" s="30" t="s">
        <v>18</v>
      </c>
      <c r="S527" s="30" t="s">
        <v>18</v>
      </c>
      <c r="T527" s="17" t="e">
        <f t="shared" si="27"/>
        <v>#DIV/0!</v>
      </c>
    </row>
    <row r="528" spans="1:20">
      <c r="A528" s="10">
        <v>20</v>
      </c>
      <c r="B528" s="11">
        <v>5</v>
      </c>
      <c r="C528" s="12">
        <v>2000</v>
      </c>
      <c r="D528" s="9">
        <v>36666</v>
      </c>
      <c r="E528" t="s">
        <v>20</v>
      </c>
      <c r="F528" s="61">
        <f t="shared" si="25"/>
        <v>17.5</v>
      </c>
      <c r="G528" t="s">
        <v>17</v>
      </c>
      <c r="H528">
        <v>527</v>
      </c>
      <c r="I528" s="23">
        <v>1.1</v>
      </c>
      <c r="J528" s="23">
        <v>0</v>
      </c>
      <c r="K528" s="23">
        <v>-0.8</v>
      </c>
      <c r="L528" s="17">
        <f t="shared" si="28"/>
        <v>0.1</v>
      </c>
      <c r="M528" s="24">
        <v>26.0865590460861</v>
      </c>
      <c r="N528" s="24">
        <v>26.9220328225189</v>
      </c>
      <c r="O528" s="24">
        <v>27.2872998039877</v>
      </c>
      <c r="P528" s="17">
        <f t="shared" si="26"/>
        <v>26.7652972241976</v>
      </c>
      <c r="Q528" s="30" t="s">
        <v>18</v>
      </c>
      <c r="R528" s="30" t="s">
        <v>18</v>
      </c>
      <c r="S528" s="30" t="s">
        <v>18</v>
      </c>
      <c r="T528" s="17" t="e">
        <f t="shared" si="27"/>
        <v>#DIV/0!</v>
      </c>
    </row>
    <row r="529" spans="1:20">
      <c r="A529" s="10">
        <v>30</v>
      </c>
      <c r="B529" s="11">
        <v>5</v>
      </c>
      <c r="C529" s="12">
        <v>2000</v>
      </c>
      <c r="D529" s="9">
        <v>36676</v>
      </c>
      <c r="E529" t="s">
        <v>20</v>
      </c>
      <c r="F529" s="61">
        <f t="shared" si="25"/>
        <v>17.5</v>
      </c>
      <c r="G529" t="s">
        <v>17</v>
      </c>
      <c r="H529">
        <v>528</v>
      </c>
      <c r="I529" s="23">
        <v>4</v>
      </c>
      <c r="J529" s="23">
        <v>1.7</v>
      </c>
      <c r="K529" s="23">
        <v>0.6</v>
      </c>
      <c r="L529" s="17">
        <f t="shared" si="28"/>
        <v>2.1</v>
      </c>
      <c r="M529" s="24">
        <v>24.6175117088787</v>
      </c>
      <c r="N529" s="24">
        <v>25.5361730968871</v>
      </c>
      <c r="O529" s="24">
        <v>26.0526538431722</v>
      </c>
      <c r="P529" s="17">
        <f t="shared" si="26"/>
        <v>25.4021128829793</v>
      </c>
      <c r="Q529" s="30" t="s">
        <v>18</v>
      </c>
      <c r="R529" s="30" t="s">
        <v>18</v>
      </c>
      <c r="S529" s="30" t="s">
        <v>18</v>
      </c>
      <c r="T529" s="17" t="e">
        <f t="shared" si="27"/>
        <v>#DIV/0!</v>
      </c>
    </row>
    <row r="530" spans="1:20">
      <c r="A530" s="10">
        <v>10</v>
      </c>
      <c r="B530" s="11">
        <v>6</v>
      </c>
      <c r="C530" s="12">
        <v>2000</v>
      </c>
      <c r="D530" s="9">
        <v>36687</v>
      </c>
      <c r="E530" t="s">
        <v>20</v>
      </c>
      <c r="F530" s="61">
        <f t="shared" si="25"/>
        <v>17.5</v>
      </c>
      <c r="G530" t="s">
        <v>17</v>
      </c>
      <c r="H530">
        <v>529</v>
      </c>
      <c r="I530" s="23">
        <v>7.8</v>
      </c>
      <c r="J530" s="23">
        <v>4</v>
      </c>
      <c r="K530" s="23">
        <v>2.2</v>
      </c>
      <c r="L530" s="17">
        <f t="shared" si="28"/>
        <v>4.66666666666667</v>
      </c>
      <c r="M530" s="24">
        <v>23.7123742527571</v>
      </c>
      <c r="N530" s="24">
        <v>24.2764330745115</v>
      </c>
      <c r="O530" s="24">
        <v>25.1747691121603</v>
      </c>
      <c r="P530" s="17">
        <f t="shared" si="26"/>
        <v>24.387858813143</v>
      </c>
      <c r="Q530" s="30" t="s">
        <v>18</v>
      </c>
      <c r="R530" s="30" t="s">
        <v>18</v>
      </c>
      <c r="S530" s="30" t="s">
        <v>18</v>
      </c>
      <c r="T530" s="17" t="e">
        <f t="shared" si="27"/>
        <v>#DIV/0!</v>
      </c>
    </row>
    <row r="531" spans="1:20">
      <c r="A531" s="10">
        <v>20</v>
      </c>
      <c r="B531" s="11">
        <v>6</v>
      </c>
      <c r="C531" s="12">
        <v>2000</v>
      </c>
      <c r="D531" s="9">
        <v>36697</v>
      </c>
      <c r="E531" t="s">
        <v>20</v>
      </c>
      <c r="F531" s="61">
        <f t="shared" si="25"/>
        <v>17.5</v>
      </c>
      <c r="G531" t="s">
        <v>17</v>
      </c>
      <c r="H531">
        <v>530</v>
      </c>
      <c r="I531" s="23">
        <v>8.1</v>
      </c>
      <c r="J531" s="23">
        <v>6.2</v>
      </c>
      <c r="K531" s="23">
        <v>3</v>
      </c>
      <c r="L531" s="17">
        <f t="shared" si="28"/>
        <v>5.76666666666667</v>
      </c>
      <c r="M531" s="24">
        <v>23.3310377790043</v>
      </c>
      <c r="N531" s="24">
        <v>24.236964919342</v>
      </c>
      <c r="O531" s="24">
        <v>25.5262897830057</v>
      </c>
      <c r="P531" s="17">
        <f t="shared" si="26"/>
        <v>24.3647641604507</v>
      </c>
      <c r="Q531" s="30" t="s">
        <v>18</v>
      </c>
      <c r="R531" s="30" t="s">
        <v>18</v>
      </c>
      <c r="S531" s="30" t="s">
        <v>18</v>
      </c>
      <c r="T531" s="17" t="e">
        <f t="shared" si="27"/>
        <v>#DIV/0!</v>
      </c>
    </row>
    <row r="532" spans="1:20">
      <c r="A532" s="10">
        <v>28</v>
      </c>
      <c r="B532" s="11">
        <v>6</v>
      </c>
      <c r="C532" s="12">
        <v>2000</v>
      </c>
      <c r="D532" s="9">
        <v>36705</v>
      </c>
      <c r="E532" t="s">
        <v>20</v>
      </c>
      <c r="F532" s="61">
        <f t="shared" si="25"/>
        <v>17.5</v>
      </c>
      <c r="G532" t="s">
        <v>17</v>
      </c>
      <c r="H532">
        <v>531</v>
      </c>
      <c r="I532" s="23">
        <v>10.7</v>
      </c>
      <c r="J532" s="23">
        <v>7.8</v>
      </c>
      <c r="K532" s="23">
        <v>3.8</v>
      </c>
      <c r="L532" s="17">
        <f t="shared" si="28"/>
        <v>7.43333333333333</v>
      </c>
      <c r="M532" s="24">
        <v>23.3083125951196</v>
      </c>
      <c r="N532" s="24">
        <v>23.8432446071026</v>
      </c>
      <c r="O532" s="24">
        <v>25.0955153263762</v>
      </c>
      <c r="P532" s="17">
        <f t="shared" si="26"/>
        <v>24.0823575095328</v>
      </c>
      <c r="Q532" s="30" t="s">
        <v>18</v>
      </c>
      <c r="R532" s="30" t="s">
        <v>18</v>
      </c>
      <c r="S532" s="30" t="s">
        <v>18</v>
      </c>
      <c r="T532" s="17" t="e">
        <f t="shared" si="27"/>
        <v>#DIV/0!</v>
      </c>
    </row>
    <row r="533" spans="1:20">
      <c r="A533" s="10">
        <v>11</v>
      </c>
      <c r="B533" s="11">
        <v>7</v>
      </c>
      <c r="C533" s="12">
        <v>2000</v>
      </c>
      <c r="D533" s="9">
        <v>36718</v>
      </c>
      <c r="E533" t="s">
        <v>20</v>
      </c>
      <c r="F533" s="61">
        <f t="shared" si="25"/>
        <v>17.5</v>
      </c>
      <c r="G533" t="s">
        <v>17</v>
      </c>
      <c r="H533">
        <v>532</v>
      </c>
      <c r="I533" s="22">
        <v>13.9</v>
      </c>
      <c r="J533" s="22">
        <v>10.5</v>
      </c>
      <c r="K533" s="22">
        <v>7</v>
      </c>
      <c r="L533" s="17">
        <f t="shared" si="28"/>
        <v>10.4666666666667</v>
      </c>
      <c r="M533" s="24">
        <v>23.6</v>
      </c>
      <c r="N533" s="24" t="s">
        <v>18</v>
      </c>
      <c r="O533" s="24">
        <v>24.8</v>
      </c>
      <c r="P533" s="17">
        <f t="shared" si="26"/>
        <v>24.2</v>
      </c>
      <c r="Q533" s="30" t="s">
        <v>18</v>
      </c>
      <c r="R533" s="30" t="s">
        <v>18</v>
      </c>
      <c r="S533" s="30" t="s">
        <v>18</v>
      </c>
      <c r="T533" s="17" t="e">
        <f t="shared" si="27"/>
        <v>#DIV/0!</v>
      </c>
    </row>
    <row r="534" spans="1:20">
      <c r="A534" s="10">
        <v>20</v>
      </c>
      <c r="B534" s="11">
        <v>7</v>
      </c>
      <c r="C534" s="12">
        <v>2000</v>
      </c>
      <c r="D534" s="9">
        <v>36727</v>
      </c>
      <c r="E534" t="s">
        <v>20</v>
      </c>
      <c r="F534" s="61">
        <f t="shared" si="25"/>
        <v>17.5</v>
      </c>
      <c r="G534" t="s">
        <v>17</v>
      </c>
      <c r="H534">
        <v>533</v>
      </c>
      <c r="I534" s="22">
        <v>17.2</v>
      </c>
      <c r="J534" s="22">
        <v>13.5</v>
      </c>
      <c r="K534" s="22">
        <v>8.9</v>
      </c>
      <c r="L534" s="17">
        <f t="shared" si="28"/>
        <v>13.2</v>
      </c>
      <c r="M534" s="24">
        <v>23.8</v>
      </c>
      <c r="N534" s="24">
        <v>24.5</v>
      </c>
      <c r="O534" s="24">
        <v>25.2</v>
      </c>
      <c r="P534" s="17">
        <f t="shared" si="26"/>
        <v>24.5</v>
      </c>
      <c r="Q534" s="30" t="s">
        <v>18</v>
      </c>
      <c r="R534" s="30" t="s">
        <v>18</v>
      </c>
      <c r="S534" s="30" t="s">
        <v>18</v>
      </c>
      <c r="T534" s="17" t="e">
        <f t="shared" si="27"/>
        <v>#DIV/0!</v>
      </c>
    </row>
    <row r="535" spans="1:20">
      <c r="A535" s="10">
        <v>1</v>
      </c>
      <c r="B535" s="11">
        <v>8</v>
      </c>
      <c r="C535" s="12">
        <v>2000</v>
      </c>
      <c r="D535" s="9">
        <v>36739</v>
      </c>
      <c r="E535" t="s">
        <v>20</v>
      </c>
      <c r="F535" s="61">
        <f t="shared" si="25"/>
        <v>17.5</v>
      </c>
      <c r="G535" t="s">
        <v>17</v>
      </c>
      <c r="H535">
        <v>534</v>
      </c>
      <c r="I535" s="22">
        <v>16.7</v>
      </c>
      <c r="J535" s="22">
        <v>9.7</v>
      </c>
      <c r="K535" s="22">
        <v>8</v>
      </c>
      <c r="L535" s="17">
        <f t="shared" si="28"/>
        <v>11.4666666666667</v>
      </c>
      <c r="M535" s="24">
        <v>23.4</v>
      </c>
      <c r="N535" s="24">
        <v>23.8</v>
      </c>
      <c r="O535" s="24">
        <v>25</v>
      </c>
      <c r="P535" s="17">
        <f t="shared" si="26"/>
        <v>24.0666666666667</v>
      </c>
      <c r="Q535" s="30" t="s">
        <v>18</v>
      </c>
      <c r="R535" s="30" t="s">
        <v>18</v>
      </c>
      <c r="S535" s="30" t="s">
        <v>18</v>
      </c>
      <c r="T535" s="17" t="e">
        <f t="shared" si="27"/>
        <v>#DIV/0!</v>
      </c>
    </row>
    <row r="536" spans="1:20">
      <c r="A536" s="10">
        <v>9</v>
      </c>
      <c r="B536" s="11">
        <v>8</v>
      </c>
      <c r="C536" s="12">
        <v>2000</v>
      </c>
      <c r="D536" s="9">
        <v>36747</v>
      </c>
      <c r="E536" t="s">
        <v>20</v>
      </c>
      <c r="F536" s="61">
        <f t="shared" si="25"/>
        <v>17.5</v>
      </c>
      <c r="G536" t="s">
        <v>17</v>
      </c>
      <c r="H536">
        <v>535</v>
      </c>
      <c r="I536" s="22">
        <v>15</v>
      </c>
      <c r="J536" s="22">
        <v>13.2</v>
      </c>
      <c r="K536" s="22">
        <v>7.9</v>
      </c>
      <c r="L536" s="17">
        <f t="shared" si="28"/>
        <v>12.0333333333333</v>
      </c>
      <c r="M536" s="24">
        <v>23.7</v>
      </c>
      <c r="N536" s="24">
        <v>24.3</v>
      </c>
      <c r="O536" s="24">
        <v>25.4</v>
      </c>
      <c r="P536" s="17">
        <f t="shared" si="26"/>
        <v>24.4666666666667</v>
      </c>
      <c r="Q536" s="30" t="s">
        <v>18</v>
      </c>
      <c r="R536" s="30" t="s">
        <v>18</v>
      </c>
      <c r="S536" s="30" t="s">
        <v>18</v>
      </c>
      <c r="T536" s="17" t="e">
        <f t="shared" si="27"/>
        <v>#DIV/0!</v>
      </c>
    </row>
    <row r="537" spans="1:20">
      <c r="A537" s="10">
        <v>21</v>
      </c>
      <c r="B537" s="11">
        <v>8</v>
      </c>
      <c r="C537" s="12">
        <v>2000</v>
      </c>
      <c r="D537" s="9">
        <v>36759</v>
      </c>
      <c r="E537" t="s">
        <v>20</v>
      </c>
      <c r="F537" s="61">
        <f t="shared" si="25"/>
        <v>17.5</v>
      </c>
      <c r="G537" t="s">
        <v>17</v>
      </c>
      <c r="H537">
        <v>536</v>
      </c>
      <c r="I537" s="25">
        <v>8.2</v>
      </c>
      <c r="J537" s="25">
        <v>5.7</v>
      </c>
      <c r="K537" s="25">
        <v>3.4</v>
      </c>
      <c r="L537" s="17">
        <f t="shared" si="28"/>
        <v>5.76666666666667</v>
      </c>
      <c r="M537" s="16">
        <v>25.1815729129928</v>
      </c>
      <c r="N537" s="16">
        <v>26.1333010885285</v>
      </c>
      <c r="O537" s="16">
        <v>26.8014986155912</v>
      </c>
      <c r="P537" s="17">
        <f t="shared" si="26"/>
        <v>26.0387908723708</v>
      </c>
      <c r="Q537" s="30" t="s">
        <v>18</v>
      </c>
      <c r="R537" s="30" t="s">
        <v>18</v>
      </c>
      <c r="S537" s="30" t="s">
        <v>18</v>
      </c>
      <c r="T537" s="17" t="e">
        <f t="shared" si="27"/>
        <v>#DIV/0!</v>
      </c>
    </row>
    <row r="538" spans="1:20">
      <c r="A538" s="10">
        <v>30</v>
      </c>
      <c r="B538" s="11">
        <v>8</v>
      </c>
      <c r="C538" s="12">
        <v>2000</v>
      </c>
      <c r="D538" s="9">
        <v>36768</v>
      </c>
      <c r="E538" t="s">
        <v>20</v>
      </c>
      <c r="F538" s="61">
        <f t="shared" si="25"/>
        <v>17.5</v>
      </c>
      <c r="G538" t="s">
        <v>17</v>
      </c>
      <c r="H538">
        <v>537</v>
      </c>
      <c r="I538" s="25">
        <v>13.3</v>
      </c>
      <c r="J538" s="25">
        <v>11.1</v>
      </c>
      <c r="K538" s="25">
        <v>5.5</v>
      </c>
      <c r="L538" s="17">
        <f t="shared" si="28"/>
        <v>9.96666666666667</v>
      </c>
      <c r="M538" s="16">
        <v>24.5451426936929</v>
      </c>
      <c r="N538" s="16">
        <v>25.0475659628335</v>
      </c>
      <c r="O538" s="16">
        <v>26.02047311056</v>
      </c>
      <c r="P538" s="17">
        <f t="shared" si="26"/>
        <v>25.2043939223621</v>
      </c>
      <c r="Q538" s="30" t="s">
        <v>18</v>
      </c>
      <c r="R538" s="30" t="s">
        <v>18</v>
      </c>
      <c r="S538" s="30" t="s">
        <v>18</v>
      </c>
      <c r="T538" s="17" t="e">
        <f t="shared" si="27"/>
        <v>#DIV/0!</v>
      </c>
    </row>
    <row r="539" spans="1:20">
      <c r="A539" s="10">
        <v>10</v>
      </c>
      <c r="B539" s="11">
        <v>9</v>
      </c>
      <c r="C539" s="12">
        <v>2000</v>
      </c>
      <c r="D539" s="9">
        <v>36779</v>
      </c>
      <c r="E539" t="s">
        <v>20</v>
      </c>
      <c r="F539" s="61">
        <f t="shared" si="25"/>
        <v>17.5</v>
      </c>
      <c r="G539" t="s">
        <v>17</v>
      </c>
      <c r="H539">
        <v>538</v>
      </c>
      <c r="I539" s="22" t="s">
        <v>18</v>
      </c>
      <c r="J539" s="22" t="s">
        <v>18</v>
      </c>
      <c r="K539" s="22" t="s">
        <v>18</v>
      </c>
      <c r="L539" s="17" t="e">
        <f t="shared" si="28"/>
        <v>#DIV/0!</v>
      </c>
      <c r="M539" s="24">
        <v>26.792117663572</v>
      </c>
      <c r="N539" s="24">
        <v>26.8904293711107</v>
      </c>
      <c r="O539" s="24">
        <v>27.1271533439369</v>
      </c>
      <c r="P539" s="17">
        <f t="shared" si="26"/>
        <v>26.9365667928732</v>
      </c>
      <c r="Q539" s="30" t="s">
        <v>18</v>
      </c>
      <c r="R539" s="30" t="s">
        <v>18</v>
      </c>
      <c r="S539" s="30" t="s">
        <v>18</v>
      </c>
      <c r="T539" s="17" t="e">
        <f t="shared" si="27"/>
        <v>#DIV/0!</v>
      </c>
    </row>
    <row r="540" spans="1:20">
      <c r="A540" s="10">
        <v>20</v>
      </c>
      <c r="B540" s="11">
        <v>9</v>
      </c>
      <c r="C540" s="12">
        <v>2000</v>
      </c>
      <c r="D540" s="9">
        <v>36789</v>
      </c>
      <c r="E540" t="s">
        <v>20</v>
      </c>
      <c r="F540" s="61">
        <f t="shared" si="25"/>
        <v>17.5</v>
      </c>
      <c r="G540" t="s">
        <v>17</v>
      </c>
      <c r="H540">
        <v>539</v>
      </c>
      <c r="I540" s="22">
        <v>9.5</v>
      </c>
      <c r="J540" s="22">
        <v>7.1</v>
      </c>
      <c r="K540" s="22">
        <v>3.1</v>
      </c>
      <c r="L540" s="17">
        <f t="shared" si="28"/>
        <v>6.56666666666667</v>
      </c>
      <c r="M540" s="24">
        <v>24.6564525142508</v>
      </c>
      <c r="N540" s="24">
        <v>24.702863992845</v>
      </c>
      <c r="O540" s="24">
        <v>26.8589797415133</v>
      </c>
      <c r="P540" s="17">
        <f t="shared" si="26"/>
        <v>25.4060987495364</v>
      </c>
      <c r="Q540" s="30" t="s">
        <v>18</v>
      </c>
      <c r="R540" s="30" t="s">
        <v>18</v>
      </c>
      <c r="S540" s="30" t="s">
        <v>18</v>
      </c>
      <c r="T540" s="17" t="e">
        <f t="shared" si="27"/>
        <v>#DIV/0!</v>
      </c>
    </row>
    <row r="541" spans="1:20">
      <c r="A541" s="10">
        <v>1</v>
      </c>
      <c r="B541" s="11">
        <v>10</v>
      </c>
      <c r="C541" s="12">
        <v>2000</v>
      </c>
      <c r="D541" s="9">
        <v>36800</v>
      </c>
      <c r="E541" t="s">
        <v>20</v>
      </c>
      <c r="F541" s="61">
        <f t="shared" si="25"/>
        <v>17.5</v>
      </c>
      <c r="G541" t="s">
        <v>17</v>
      </c>
      <c r="H541">
        <v>540</v>
      </c>
      <c r="I541" s="22">
        <v>4.7</v>
      </c>
      <c r="J541" s="22">
        <v>3.9</v>
      </c>
      <c r="K541" s="22">
        <v>1.8</v>
      </c>
      <c r="L541" s="17">
        <f t="shared" si="28"/>
        <v>3.46666666666667</v>
      </c>
      <c r="M541" s="24">
        <v>26.1554599343353</v>
      </c>
      <c r="N541" s="24">
        <v>26.6327225132184</v>
      </c>
      <c r="O541" s="24">
        <v>27.2982768010225</v>
      </c>
      <c r="P541" s="17">
        <f t="shared" si="26"/>
        <v>26.6954864161921</v>
      </c>
      <c r="Q541" s="30" t="s">
        <v>18</v>
      </c>
      <c r="R541" s="30" t="s">
        <v>18</v>
      </c>
      <c r="S541" s="30" t="s">
        <v>18</v>
      </c>
      <c r="T541" s="17" t="e">
        <f t="shared" si="27"/>
        <v>#DIV/0!</v>
      </c>
    </row>
    <row r="542" spans="1:20">
      <c r="A542" s="10">
        <v>10</v>
      </c>
      <c r="B542" s="11">
        <v>10</v>
      </c>
      <c r="C542" s="12">
        <v>2000</v>
      </c>
      <c r="D542" s="9">
        <v>36809</v>
      </c>
      <c r="E542" t="s">
        <v>20</v>
      </c>
      <c r="F542" s="61">
        <f t="shared" si="25"/>
        <v>17.5</v>
      </c>
      <c r="G542" t="s">
        <v>17</v>
      </c>
      <c r="H542">
        <v>541</v>
      </c>
      <c r="I542" s="22">
        <v>6.2</v>
      </c>
      <c r="J542" s="22">
        <v>5</v>
      </c>
      <c r="K542" s="22">
        <v>4.3</v>
      </c>
      <c r="L542" s="17">
        <f t="shared" si="28"/>
        <v>5.16666666666667</v>
      </c>
      <c r="M542" s="24">
        <v>25.2428422426329</v>
      </c>
      <c r="N542" s="24">
        <v>26.0670181477983</v>
      </c>
      <c r="O542" s="24">
        <v>26.6639007460792</v>
      </c>
      <c r="P542" s="17">
        <f t="shared" si="26"/>
        <v>25.9912537121701</v>
      </c>
      <c r="Q542" s="30" t="s">
        <v>18</v>
      </c>
      <c r="R542" s="30" t="s">
        <v>18</v>
      </c>
      <c r="S542" s="30" t="s">
        <v>18</v>
      </c>
      <c r="T542" s="17" t="e">
        <f t="shared" si="27"/>
        <v>#DIV/0!</v>
      </c>
    </row>
    <row r="543" spans="1:20">
      <c r="A543" s="10">
        <v>19</v>
      </c>
      <c r="B543" s="11">
        <v>10</v>
      </c>
      <c r="C543" s="12">
        <v>2000</v>
      </c>
      <c r="D543" s="9">
        <v>36818</v>
      </c>
      <c r="E543" t="s">
        <v>20</v>
      </c>
      <c r="F543" s="61">
        <f t="shared" si="25"/>
        <v>17.5</v>
      </c>
      <c r="G543" t="s">
        <v>17</v>
      </c>
      <c r="H543">
        <v>542</v>
      </c>
      <c r="I543" s="22">
        <v>5.3</v>
      </c>
      <c r="J543" s="22">
        <v>5.1</v>
      </c>
      <c r="K543" s="22">
        <v>4.3</v>
      </c>
      <c r="L543" s="17">
        <f t="shared" si="28"/>
        <v>4.9</v>
      </c>
      <c r="M543" s="24">
        <v>26.1098634603983</v>
      </c>
      <c r="N543" s="24">
        <v>26.2146045071288</v>
      </c>
      <c r="O543" s="24">
        <v>26.5128615969499</v>
      </c>
      <c r="P543" s="17">
        <f t="shared" si="26"/>
        <v>26.2791098548257</v>
      </c>
      <c r="Q543" s="30" t="s">
        <v>18</v>
      </c>
      <c r="R543" s="30" t="s">
        <v>18</v>
      </c>
      <c r="S543" s="30" t="s">
        <v>18</v>
      </c>
      <c r="T543" s="17" t="e">
        <f t="shared" si="27"/>
        <v>#DIV/0!</v>
      </c>
    </row>
    <row r="544" spans="1:20">
      <c r="A544" s="10">
        <v>30</v>
      </c>
      <c r="B544" s="11">
        <v>10</v>
      </c>
      <c r="C544" s="12">
        <v>2000</v>
      </c>
      <c r="D544" s="9">
        <v>36829</v>
      </c>
      <c r="E544" t="s">
        <v>20</v>
      </c>
      <c r="F544" s="61">
        <f t="shared" si="25"/>
        <v>17.5</v>
      </c>
      <c r="G544" t="s">
        <v>17</v>
      </c>
      <c r="H544">
        <v>543</v>
      </c>
      <c r="I544" s="19">
        <v>4.4</v>
      </c>
      <c r="J544" s="19">
        <v>4.5</v>
      </c>
      <c r="K544" s="19">
        <v>4.5</v>
      </c>
      <c r="L544" s="17">
        <f t="shared" si="28"/>
        <v>4.46666666666667</v>
      </c>
      <c r="M544" s="16">
        <v>25.7921456390815</v>
      </c>
      <c r="N544" s="16">
        <v>25.7845291634305</v>
      </c>
      <c r="O544" s="16">
        <v>25.7845291634305</v>
      </c>
      <c r="P544" s="17">
        <f t="shared" si="26"/>
        <v>25.7870679886475</v>
      </c>
      <c r="Q544" s="30" t="s">
        <v>18</v>
      </c>
      <c r="R544" s="30" t="s">
        <v>18</v>
      </c>
      <c r="S544" s="30" t="s">
        <v>18</v>
      </c>
      <c r="T544" s="17" t="e">
        <f t="shared" si="27"/>
        <v>#DIV/0!</v>
      </c>
    </row>
    <row r="545" spans="1:20">
      <c r="A545" s="10">
        <v>13</v>
      </c>
      <c r="B545" s="11">
        <v>11</v>
      </c>
      <c r="C545" s="12">
        <v>2000</v>
      </c>
      <c r="D545" s="9">
        <v>36843</v>
      </c>
      <c r="E545" t="s">
        <v>20</v>
      </c>
      <c r="F545" s="61">
        <f t="shared" si="25"/>
        <v>17.5</v>
      </c>
      <c r="G545" t="s">
        <v>17</v>
      </c>
      <c r="H545">
        <v>544</v>
      </c>
      <c r="I545" s="19">
        <v>3.1</v>
      </c>
      <c r="J545" s="19">
        <v>3.1</v>
      </c>
      <c r="K545" s="19">
        <v>3.4</v>
      </c>
      <c r="L545" s="17">
        <f t="shared" si="28"/>
        <v>3.2</v>
      </c>
      <c r="M545" s="16">
        <v>25.827263462025</v>
      </c>
      <c r="N545" s="16">
        <v>25.8288409122422</v>
      </c>
      <c r="O545" s="16">
        <v>25.8308358283994</v>
      </c>
      <c r="P545" s="17">
        <f t="shared" si="26"/>
        <v>25.8289800675555</v>
      </c>
      <c r="Q545" s="30" t="s">
        <v>18</v>
      </c>
      <c r="R545" s="30" t="s">
        <v>18</v>
      </c>
      <c r="S545" s="30" t="s">
        <v>18</v>
      </c>
      <c r="T545" s="17" t="e">
        <f t="shared" si="27"/>
        <v>#DIV/0!</v>
      </c>
    </row>
    <row r="546" spans="1:20">
      <c r="A546" s="12">
        <v>9</v>
      </c>
      <c r="B546" s="13" t="s">
        <v>19</v>
      </c>
      <c r="C546" s="12">
        <v>2000</v>
      </c>
      <c r="D546" s="14">
        <v>36869</v>
      </c>
      <c r="E546" t="s">
        <v>20</v>
      </c>
      <c r="F546" s="61">
        <f t="shared" si="25"/>
        <v>17.5</v>
      </c>
      <c r="G546" t="s">
        <v>17</v>
      </c>
      <c r="H546">
        <v>545</v>
      </c>
      <c r="I546" s="28">
        <v>1.2</v>
      </c>
      <c r="J546" s="28">
        <v>1.8</v>
      </c>
      <c r="K546" s="28">
        <v>2.4</v>
      </c>
      <c r="L546" s="17">
        <f t="shared" si="28"/>
        <v>1.8</v>
      </c>
      <c r="M546" s="29" t="s">
        <v>18</v>
      </c>
      <c r="N546" s="29" t="s">
        <v>18</v>
      </c>
      <c r="O546" s="29" t="s">
        <v>18</v>
      </c>
      <c r="P546" s="17" t="e">
        <f t="shared" si="26"/>
        <v>#DIV/0!</v>
      </c>
      <c r="Q546" s="30" t="s">
        <v>18</v>
      </c>
      <c r="R546" s="30" t="s">
        <v>18</v>
      </c>
      <c r="S546" s="30" t="s">
        <v>18</v>
      </c>
      <c r="T546" s="17" t="e">
        <f t="shared" si="27"/>
        <v>#DIV/0!</v>
      </c>
    </row>
    <row r="547" spans="1:20">
      <c r="A547" s="10">
        <v>2</v>
      </c>
      <c r="B547" s="11">
        <v>4</v>
      </c>
      <c r="C547" s="12">
        <v>2001</v>
      </c>
      <c r="D547" s="9">
        <v>36983</v>
      </c>
      <c r="E547" t="s">
        <v>20</v>
      </c>
      <c r="F547" s="61">
        <f t="shared" si="25"/>
        <v>17.5</v>
      </c>
      <c r="G547" t="s">
        <v>17</v>
      </c>
      <c r="H547">
        <v>546</v>
      </c>
      <c r="I547" s="19" t="s">
        <v>18</v>
      </c>
      <c r="J547" s="19" t="s">
        <v>18</v>
      </c>
      <c r="K547" s="19" t="s">
        <v>18</v>
      </c>
      <c r="L547" s="17" t="e">
        <f t="shared" si="28"/>
        <v>#DIV/0!</v>
      </c>
      <c r="M547" s="16">
        <v>27.6</v>
      </c>
      <c r="N547" s="16">
        <v>28</v>
      </c>
      <c r="O547" s="16">
        <v>28.4</v>
      </c>
      <c r="P547" s="17">
        <f t="shared" si="26"/>
        <v>28</v>
      </c>
      <c r="Q547" s="30" t="s">
        <v>18</v>
      </c>
      <c r="R547" s="30" t="s">
        <v>18</v>
      </c>
      <c r="S547" s="30" t="s">
        <v>18</v>
      </c>
      <c r="T547" s="17" t="e">
        <f t="shared" si="27"/>
        <v>#DIV/0!</v>
      </c>
    </row>
    <row r="548" spans="1:20">
      <c r="A548" s="10">
        <v>22</v>
      </c>
      <c r="B548" s="11">
        <v>5</v>
      </c>
      <c r="C548" s="12">
        <v>2001</v>
      </c>
      <c r="D548" s="9">
        <v>37033</v>
      </c>
      <c r="E548" t="s">
        <v>20</v>
      </c>
      <c r="F548" s="61">
        <f t="shared" si="25"/>
        <v>17.5</v>
      </c>
      <c r="G548" t="s">
        <v>17</v>
      </c>
      <c r="H548">
        <v>547</v>
      </c>
      <c r="I548" s="22">
        <v>0.3</v>
      </c>
      <c r="J548" s="22">
        <v>-0.1</v>
      </c>
      <c r="K548" s="22">
        <v>-0.3</v>
      </c>
      <c r="L548" s="17">
        <f t="shared" si="28"/>
        <v>-0.0333333333333333</v>
      </c>
      <c r="M548" s="24">
        <v>25.8</v>
      </c>
      <c r="N548" s="24" t="s">
        <v>18</v>
      </c>
      <c r="O548" s="24">
        <v>28.4</v>
      </c>
      <c r="P548" s="17">
        <f t="shared" si="26"/>
        <v>27.1</v>
      </c>
      <c r="Q548" s="30" t="s">
        <v>18</v>
      </c>
      <c r="R548" s="30" t="s">
        <v>18</v>
      </c>
      <c r="S548" s="30" t="s">
        <v>18</v>
      </c>
      <c r="T548" s="17" t="e">
        <f t="shared" si="27"/>
        <v>#DIV/0!</v>
      </c>
    </row>
    <row r="549" spans="1:20">
      <c r="A549" s="12">
        <v>2</v>
      </c>
      <c r="B549" s="11">
        <v>6</v>
      </c>
      <c r="C549" s="12">
        <v>2001</v>
      </c>
      <c r="D549" s="9">
        <v>37044</v>
      </c>
      <c r="E549" t="s">
        <v>20</v>
      </c>
      <c r="F549" s="61">
        <f t="shared" si="25"/>
        <v>17.5</v>
      </c>
      <c r="G549" t="s">
        <v>17</v>
      </c>
      <c r="H549">
        <v>548</v>
      </c>
      <c r="I549" s="22" t="s">
        <v>18</v>
      </c>
      <c r="J549" s="22" t="s">
        <v>18</v>
      </c>
      <c r="K549" s="22" t="s">
        <v>18</v>
      </c>
      <c r="L549" s="17" t="e">
        <f t="shared" si="28"/>
        <v>#DIV/0!</v>
      </c>
      <c r="M549" s="24" t="s">
        <v>18</v>
      </c>
      <c r="N549" s="24" t="s">
        <v>18</v>
      </c>
      <c r="O549" s="24" t="s">
        <v>18</v>
      </c>
      <c r="P549" s="17" t="e">
        <f t="shared" si="26"/>
        <v>#DIV/0!</v>
      </c>
      <c r="Q549" s="30" t="s">
        <v>18</v>
      </c>
      <c r="R549" s="30" t="s">
        <v>18</v>
      </c>
      <c r="S549" s="30" t="s">
        <v>18</v>
      </c>
      <c r="T549" s="17" t="e">
        <f t="shared" si="27"/>
        <v>#DIV/0!</v>
      </c>
    </row>
    <row r="550" spans="1:20">
      <c r="A550" s="10">
        <v>11</v>
      </c>
      <c r="B550" s="11">
        <v>6</v>
      </c>
      <c r="C550" s="12">
        <v>2001</v>
      </c>
      <c r="D550" s="9">
        <v>37053</v>
      </c>
      <c r="E550" t="s">
        <v>20</v>
      </c>
      <c r="F550" s="61">
        <f t="shared" si="25"/>
        <v>17.5</v>
      </c>
      <c r="G550" t="s">
        <v>17</v>
      </c>
      <c r="H550">
        <v>549</v>
      </c>
      <c r="I550" s="23">
        <v>2</v>
      </c>
      <c r="J550" s="23">
        <v>1.4</v>
      </c>
      <c r="K550" s="23">
        <v>0.7</v>
      </c>
      <c r="L550" s="17">
        <f t="shared" si="28"/>
        <v>1.36666666666667</v>
      </c>
      <c r="M550" s="24">
        <v>24.4184236841744</v>
      </c>
      <c r="N550" s="24">
        <v>25.0138047120544</v>
      </c>
      <c r="O550" s="24">
        <v>25.8277987103024</v>
      </c>
      <c r="P550" s="17">
        <f t="shared" si="26"/>
        <v>25.0866757021771</v>
      </c>
      <c r="Q550" s="30" t="s">
        <v>18</v>
      </c>
      <c r="R550" s="30" t="s">
        <v>18</v>
      </c>
      <c r="S550" s="30" t="s">
        <v>18</v>
      </c>
      <c r="T550" s="17" t="e">
        <f t="shared" si="27"/>
        <v>#DIV/0!</v>
      </c>
    </row>
    <row r="551" spans="1:20">
      <c r="A551" s="10">
        <v>21</v>
      </c>
      <c r="B551" s="11">
        <v>6</v>
      </c>
      <c r="C551" s="12">
        <v>2001</v>
      </c>
      <c r="D551" s="9">
        <v>37063</v>
      </c>
      <c r="E551" t="s">
        <v>20</v>
      </c>
      <c r="F551" s="61">
        <f t="shared" ref="F551:F614" si="29">35/2</f>
        <v>17.5</v>
      </c>
      <c r="G551" t="s">
        <v>17</v>
      </c>
      <c r="H551">
        <v>550</v>
      </c>
      <c r="I551" s="23">
        <v>7</v>
      </c>
      <c r="J551" s="23">
        <v>3.2</v>
      </c>
      <c r="K551" s="23">
        <v>1</v>
      </c>
      <c r="L551" s="17">
        <f t="shared" si="28"/>
        <v>3.73333333333333</v>
      </c>
      <c r="M551" s="24">
        <v>24.1110873622078</v>
      </c>
      <c r="N551" s="24">
        <v>24.7078602144881</v>
      </c>
      <c r="O551" s="24">
        <v>25.4516872577586</v>
      </c>
      <c r="P551" s="17">
        <f t="shared" si="26"/>
        <v>24.7568782781515</v>
      </c>
      <c r="Q551" s="30" t="s">
        <v>18</v>
      </c>
      <c r="R551" s="30" t="s">
        <v>18</v>
      </c>
      <c r="S551" s="30" t="s">
        <v>18</v>
      </c>
      <c r="T551" s="17" t="e">
        <f t="shared" si="27"/>
        <v>#DIV/0!</v>
      </c>
    </row>
    <row r="552" spans="1:20">
      <c r="A552" s="10">
        <v>30</v>
      </c>
      <c r="B552" s="11">
        <v>6</v>
      </c>
      <c r="C552" s="12">
        <v>2001</v>
      </c>
      <c r="D552" s="9">
        <v>37072</v>
      </c>
      <c r="E552" t="s">
        <v>20</v>
      </c>
      <c r="F552" s="61">
        <f t="shared" si="29"/>
        <v>17.5</v>
      </c>
      <c r="G552" t="s">
        <v>17</v>
      </c>
      <c r="H552">
        <v>551</v>
      </c>
      <c r="I552" s="23">
        <v>7</v>
      </c>
      <c r="J552" s="23">
        <v>3.1</v>
      </c>
      <c r="K552" s="23">
        <v>0.5</v>
      </c>
      <c r="L552" s="17">
        <f t="shared" si="28"/>
        <v>3.53333333333333</v>
      </c>
      <c r="M552" s="24">
        <v>23.8493440879039</v>
      </c>
      <c r="N552" s="24">
        <v>24.3925442637574</v>
      </c>
      <c r="O552" s="24">
        <v>25.7812713327535</v>
      </c>
      <c r="P552" s="17">
        <f t="shared" si="26"/>
        <v>24.6743865614716</v>
      </c>
      <c r="Q552" s="30" t="s">
        <v>18</v>
      </c>
      <c r="R552" s="30" t="s">
        <v>18</v>
      </c>
      <c r="S552" s="30" t="s">
        <v>18</v>
      </c>
      <c r="T552" s="17" t="e">
        <f t="shared" si="27"/>
        <v>#DIV/0!</v>
      </c>
    </row>
    <row r="553" spans="1:20">
      <c r="A553" s="10">
        <v>10</v>
      </c>
      <c r="B553" s="11">
        <v>7</v>
      </c>
      <c r="C553" s="12">
        <v>2001</v>
      </c>
      <c r="D553" s="9">
        <v>37082</v>
      </c>
      <c r="E553" t="s">
        <v>20</v>
      </c>
      <c r="F553" s="61">
        <f t="shared" si="29"/>
        <v>17.5</v>
      </c>
      <c r="G553" t="s">
        <v>17</v>
      </c>
      <c r="H553">
        <v>552</v>
      </c>
      <c r="I553" s="23">
        <v>9</v>
      </c>
      <c r="J553" s="23">
        <v>5</v>
      </c>
      <c r="K553" s="23">
        <v>0.5</v>
      </c>
      <c r="L553" s="17">
        <f t="shared" si="28"/>
        <v>4.83333333333333</v>
      </c>
      <c r="M553" s="24">
        <v>24.0650232009561</v>
      </c>
      <c r="N553" s="24">
        <v>24.655388604677</v>
      </c>
      <c r="O553" s="24">
        <v>26.3819932743447</v>
      </c>
      <c r="P553" s="17">
        <f t="shared" si="26"/>
        <v>25.0341350266593</v>
      </c>
      <c r="Q553" s="30" t="s">
        <v>18</v>
      </c>
      <c r="R553" s="30" t="s">
        <v>18</v>
      </c>
      <c r="S553" s="30" t="s">
        <v>18</v>
      </c>
      <c r="T553" s="17" t="e">
        <f t="shared" si="27"/>
        <v>#DIV/0!</v>
      </c>
    </row>
    <row r="554" spans="1:20">
      <c r="A554" s="10">
        <v>23</v>
      </c>
      <c r="B554" s="11">
        <v>7</v>
      </c>
      <c r="C554" s="12">
        <v>2001</v>
      </c>
      <c r="D554" s="9">
        <v>37095</v>
      </c>
      <c r="E554" t="s">
        <v>20</v>
      </c>
      <c r="F554" s="61">
        <f t="shared" si="29"/>
        <v>17.5</v>
      </c>
      <c r="G554" t="s">
        <v>17</v>
      </c>
      <c r="H554">
        <v>553</v>
      </c>
      <c r="I554" s="22">
        <v>14.04</v>
      </c>
      <c r="J554" s="22">
        <v>9.89</v>
      </c>
      <c r="K554" s="22">
        <v>2.77</v>
      </c>
      <c r="L554" s="17">
        <f t="shared" si="28"/>
        <v>8.9</v>
      </c>
      <c r="M554" s="34">
        <v>24</v>
      </c>
      <c r="N554" s="34">
        <v>24.29</v>
      </c>
      <c r="O554" s="34">
        <v>25.71</v>
      </c>
      <c r="P554" s="17">
        <f t="shared" si="26"/>
        <v>24.6666666666667</v>
      </c>
      <c r="Q554" s="30" t="s">
        <v>18</v>
      </c>
      <c r="R554" s="30" t="s">
        <v>18</v>
      </c>
      <c r="S554" s="30" t="s">
        <v>18</v>
      </c>
      <c r="T554" s="17" t="e">
        <f t="shared" si="27"/>
        <v>#DIV/0!</v>
      </c>
    </row>
    <row r="555" spans="1:20">
      <c r="A555" s="10">
        <v>30</v>
      </c>
      <c r="B555" s="11">
        <v>7</v>
      </c>
      <c r="C555" s="12">
        <v>2001</v>
      </c>
      <c r="D555" s="9">
        <v>37102</v>
      </c>
      <c r="E555" t="s">
        <v>20</v>
      </c>
      <c r="F555" s="61">
        <f t="shared" si="29"/>
        <v>17.5</v>
      </c>
      <c r="G555" t="s">
        <v>17</v>
      </c>
      <c r="H555">
        <v>554</v>
      </c>
      <c r="I555" s="23">
        <v>8</v>
      </c>
      <c r="J555" s="23">
        <v>5.1</v>
      </c>
      <c r="K555" s="23">
        <v>1.9</v>
      </c>
      <c r="L555" s="17">
        <f t="shared" si="28"/>
        <v>5</v>
      </c>
      <c r="M555" s="24">
        <v>24.8</v>
      </c>
      <c r="N555" s="24">
        <v>25.5</v>
      </c>
      <c r="O555" s="24">
        <v>26.4</v>
      </c>
      <c r="P555" s="17">
        <f t="shared" si="26"/>
        <v>25.5666666666667</v>
      </c>
      <c r="Q555" s="30" t="s">
        <v>18</v>
      </c>
      <c r="R555" s="30" t="s">
        <v>18</v>
      </c>
      <c r="S555" s="30" t="s">
        <v>18</v>
      </c>
      <c r="T555" s="17" t="e">
        <f t="shared" si="27"/>
        <v>#DIV/0!</v>
      </c>
    </row>
    <row r="556" spans="1:20">
      <c r="A556" s="10">
        <v>9</v>
      </c>
      <c r="B556" s="11">
        <v>8</v>
      </c>
      <c r="C556" s="12">
        <v>2001</v>
      </c>
      <c r="D556" s="9">
        <v>37112</v>
      </c>
      <c r="E556" t="s">
        <v>20</v>
      </c>
      <c r="F556" s="61">
        <f t="shared" si="29"/>
        <v>17.5</v>
      </c>
      <c r="G556" t="s">
        <v>17</v>
      </c>
      <c r="H556">
        <v>555</v>
      </c>
      <c r="I556" s="23">
        <v>4.2</v>
      </c>
      <c r="J556" s="23">
        <v>1.2</v>
      </c>
      <c r="K556" s="23">
        <v>0.5</v>
      </c>
      <c r="L556" s="17">
        <f t="shared" si="28"/>
        <v>1.96666666666667</v>
      </c>
      <c r="M556" s="24">
        <v>25.0414969032937</v>
      </c>
      <c r="N556" s="24">
        <v>26.8618921625763</v>
      </c>
      <c r="O556" s="24">
        <v>27.4694532740005</v>
      </c>
      <c r="P556" s="17">
        <f t="shared" si="26"/>
        <v>26.4576141132902</v>
      </c>
      <c r="Q556" s="30" t="s">
        <v>18</v>
      </c>
      <c r="R556" s="30" t="s">
        <v>18</v>
      </c>
      <c r="S556" s="30" t="s">
        <v>18</v>
      </c>
      <c r="T556" s="17" t="e">
        <f t="shared" si="27"/>
        <v>#DIV/0!</v>
      </c>
    </row>
    <row r="557" spans="1:20">
      <c r="A557" s="10">
        <v>21</v>
      </c>
      <c r="B557" s="11">
        <v>8</v>
      </c>
      <c r="C557" s="12">
        <v>2001</v>
      </c>
      <c r="D557" s="9">
        <v>37124</v>
      </c>
      <c r="E557" t="s">
        <v>20</v>
      </c>
      <c r="F557" s="61">
        <f t="shared" si="29"/>
        <v>17.5</v>
      </c>
      <c r="G557" t="s">
        <v>17</v>
      </c>
      <c r="H557">
        <v>556</v>
      </c>
      <c r="I557" s="23">
        <v>9.9</v>
      </c>
      <c r="J557" s="23">
        <v>9.2</v>
      </c>
      <c r="K557" s="23">
        <v>5.3</v>
      </c>
      <c r="L557" s="17">
        <f t="shared" si="28"/>
        <v>8.13333333333333</v>
      </c>
      <c r="M557" s="24">
        <v>24.825146403592</v>
      </c>
      <c r="N557" s="24">
        <v>24.7050522333299</v>
      </c>
      <c r="O557" s="24">
        <v>25.1368113811744</v>
      </c>
      <c r="P557" s="17">
        <f t="shared" si="26"/>
        <v>24.8890033393654</v>
      </c>
      <c r="Q557" s="30" t="s">
        <v>18</v>
      </c>
      <c r="R557" s="30" t="s">
        <v>18</v>
      </c>
      <c r="S557" s="30" t="s">
        <v>18</v>
      </c>
      <c r="T557" s="17" t="e">
        <f t="shared" si="27"/>
        <v>#DIV/0!</v>
      </c>
    </row>
    <row r="558" spans="1:20">
      <c r="A558" s="10">
        <v>30</v>
      </c>
      <c r="B558" s="11">
        <v>8</v>
      </c>
      <c r="C558" s="12">
        <v>2001</v>
      </c>
      <c r="D558" s="14">
        <v>37133</v>
      </c>
      <c r="E558" t="s">
        <v>20</v>
      </c>
      <c r="F558" s="61">
        <f t="shared" si="29"/>
        <v>17.5</v>
      </c>
      <c r="G558" t="s">
        <v>17</v>
      </c>
      <c r="H558">
        <v>557</v>
      </c>
      <c r="I558" s="23">
        <v>3.2</v>
      </c>
      <c r="J558" s="23">
        <v>1.2</v>
      </c>
      <c r="K558" s="23">
        <v>0.3</v>
      </c>
      <c r="L558" s="17">
        <f t="shared" si="28"/>
        <v>1.56666666666667</v>
      </c>
      <c r="M558" s="24">
        <v>25.9329469203818</v>
      </c>
      <c r="N558" s="24">
        <v>26.6751611676194</v>
      </c>
      <c r="O558" s="24">
        <v>27.184968902845</v>
      </c>
      <c r="P558" s="17">
        <f t="shared" si="26"/>
        <v>26.5976923302821</v>
      </c>
      <c r="Q558" s="30" t="s">
        <v>18</v>
      </c>
      <c r="R558" s="30" t="s">
        <v>18</v>
      </c>
      <c r="S558" s="30" t="s">
        <v>18</v>
      </c>
      <c r="T558" s="17" t="e">
        <f t="shared" si="27"/>
        <v>#DIV/0!</v>
      </c>
    </row>
    <row r="559" spans="1:20">
      <c r="A559" s="10">
        <v>10</v>
      </c>
      <c r="B559" s="11">
        <v>9</v>
      </c>
      <c r="C559" s="5">
        <v>2001</v>
      </c>
      <c r="D559" s="14">
        <v>37144</v>
      </c>
      <c r="E559" t="s">
        <v>20</v>
      </c>
      <c r="F559" s="61">
        <f t="shared" si="29"/>
        <v>17.5</v>
      </c>
      <c r="G559" t="s">
        <v>17</v>
      </c>
      <c r="H559">
        <v>558</v>
      </c>
      <c r="I559" s="23">
        <v>1.6</v>
      </c>
      <c r="J559" s="23">
        <v>1.5</v>
      </c>
      <c r="K559" s="23">
        <v>1</v>
      </c>
      <c r="L559" s="17">
        <f t="shared" si="28"/>
        <v>1.36666666666667</v>
      </c>
      <c r="M559" s="24">
        <v>26.6501083008098</v>
      </c>
      <c r="N559" s="24">
        <v>26.9092829928573</v>
      </c>
      <c r="O559" s="24">
        <v>27.2409287693508</v>
      </c>
      <c r="P559" s="17">
        <f t="shared" si="26"/>
        <v>26.933440021006</v>
      </c>
      <c r="Q559" s="30" t="s">
        <v>18</v>
      </c>
      <c r="R559" s="30" t="s">
        <v>18</v>
      </c>
      <c r="S559" s="30" t="s">
        <v>18</v>
      </c>
      <c r="T559" s="17" t="e">
        <f t="shared" si="27"/>
        <v>#DIV/0!</v>
      </c>
    </row>
    <row r="560" spans="1:20">
      <c r="A560" s="10">
        <v>20</v>
      </c>
      <c r="B560" s="11">
        <v>9</v>
      </c>
      <c r="C560" s="5">
        <v>2001</v>
      </c>
      <c r="D560" s="14">
        <v>37154</v>
      </c>
      <c r="E560" t="s">
        <v>20</v>
      </c>
      <c r="F560" s="61">
        <f t="shared" si="29"/>
        <v>17.5</v>
      </c>
      <c r="G560" t="s">
        <v>17</v>
      </c>
      <c r="H560">
        <v>559</v>
      </c>
      <c r="I560" s="23">
        <v>8.7</v>
      </c>
      <c r="J560" s="23">
        <v>8.1</v>
      </c>
      <c r="K560" s="23">
        <v>6.2</v>
      </c>
      <c r="L560" s="17">
        <f t="shared" si="28"/>
        <v>7.66666666666667</v>
      </c>
      <c r="M560" s="24">
        <v>26.4112384304155</v>
      </c>
      <c r="N560" s="24">
        <v>26.3366905566127</v>
      </c>
      <c r="O560" s="24">
        <v>26.3607035080819</v>
      </c>
      <c r="P560" s="17">
        <f t="shared" si="26"/>
        <v>26.3695441650367</v>
      </c>
      <c r="Q560" s="30" t="s">
        <v>18</v>
      </c>
      <c r="R560" s="30" t="s">
        <v>18</v>
      </c>
      <c r="S560" s="30" t="s">
        <v>18</v>
      </c>
      <c r="T560" s="17" t="e">
        <f t="shared" si="27"/>
        <v>#DIV/0!</v>
      </c>
    </row>
    <row r="561" spans="1:20">
      <c r="A561" s="10">
        <v>2</v>
      </c>
      <c r="B561" s="11">
        <v>10</v>
      </c>
      <c r="C561" s="5">
        <v>2001</v>
      </c>
      <c r="D561" s="14">
        <v>37166</v>
      </c>
      <c r="E561" t="s">
        <v>20</v>
      </c>
      <c r="F561" s="61">
        <f t="shared" si="29"/>
        <v>17.5</v>
      </c>
      <c r="G561" t="s">
        <v>17</v>
      </c>
      <c r="H561">
        <v>560</v>
      </c>
      <c r="I561" s="23">
        <v>7.1</v>
      </c>
      <c r="J561" s="23">
        <v>7.1</v>
      </c>
      <c r="K561" s="23">
        <v>5.2</v>
      </c>
      <c r="L561" s="17">
        <f t="shared" si="28"/>
        <v>6.46666666666667</v>
      </c>
      <c r="M561" s="24">
        <v>26.0173991001119</v>
      </c>
      <c r="N561" s="24">
        <v>26.0179902125689</v>
      </c>
      <c r="O561" s="24">
        <v>26.6285056078122</v>
      </c>
      <c r="P561" s="17">
        <f t="shared" si="26"/>
        <v>26.221298306831</v>
      </c>
      <c r="Q561" s="30" t="s">
        <v>18</v>
      </c>
      <c r="R561" s="30" t="s">
        <v>18</v>
      </c>
      <c r="S561" s="30" t="s">
        <v>18</v>
      </c>
      <c r="T561" s="17" t="e">
        <f t="shared" si="27"/>
        <v>#DIV/0!</v>
      </c>
    </row>
    <row r="562" spans="1:20">
      <c r="A562" s="12">
        <v>11</v>
      </c>
      <c r="B562" s="11">
        <v>10</v>
      </c>
      <c r="C562" s="12">
        <v>2001</v>
      </c>
      <c r="D562" s="9">
        <v>37175</v>
      </c>
      <c r="E562" t="s">
        <v>20</v>
      </c>
      <c r="F562" s="61">
        <f t="shared" si="29"/>
        <v>17.5</v>
      </c>
      <c r="G562" t="s">
        <v>17</v>
      </c>
      <c r="H562">
        <v>561</v>
      </c>
      <c r="I562" s="23">
        <v>4</v>
      </c>
      <c r="J562" s="23">
        <v>3.3</v>
      </c>
      <c r="K562" s="23">
        <v>2.4</v>
      </c>
      <c r="L562" s="17">
        <f t="shared" si="28"/>
        <v>3.23333333333333</v>
      </c>
      <c r="M562" s="16">
        <v>26.9927295243708</v>
      </c>
      <c r="N562" s="16">
        <v>27.2085489173985</v>
      </c>
      <c r="O562" s="16">
        <v>27.5161089540813</v>
      </c>
      <c r="P562" s="17">
        <f t="shared" si="26"/>
        <v>27.2391291319502</v>
      </c>
      <c r="Q562" s="30" t="s">
        <v>18</v>
      </c>
      <c r="R562" s="30" t="s">
        <v>18</v>
      </c>
      <c r="S562" s="30" t="s">
        <v>18</v>
      </c>
      <c r="T562" s="17" t="e">
        <f t="shared" si="27"/>
        <v>#DIV/0!</v>
      </c>
    </row>
    <row r="563" spans="1:20">
      <c r="A563" s="12">
        <v>20</v>
      </c>
      <c r="B563" s="11">
        <v>10</v>
      </c>
      <c r="C563" s="12">
        <v>2001</v>
      </c>
      <c r="D563" s="9">
        <v>37184</v>
      </c>
      <c r="E563" t="s">
        <v>20</v>
      </c>
      <c r="F563" s="61">
        <f t="shared" si="29"/>
        <v>17.5</v>
      </c>
      <c r="G563" t="s">
        <v>17</v>
      </c>
      <c r="H563">
        <v>562</v>
      </c>
      <c r="I563" s="23">
        <v>4.1</v>
      </c>
      <c r="J563" s="23">
        <v>4.1</v>
      </c>
      <c r="K563" s="23">
        <v>4.1</v>
      </c>
      <c r="L563" s="17">
        <f t="shared" si="28"/>
        <v>4.1</v>
      </c>
      <c r="M563" s="16">
        <v>26.3607035080819</v>
      </c>
      <c r="N563" s="16">
        <v>26.3611357170861</v>
      </c>
      <c r="O563" s="16">
        <v>26.7816171785452</v>
      </c>
      <c r="P563" s="17">
        <f t="shared" si="26"/>
        <v>26.5011521345711</v>
      </c>
      <c r="Q563" s="30" t="s">
        <v>18</v>
      </c>
      <c r="R563" s="30" t="s">
        <v>18</v>
      </c>
      <c r="S563" s="30" t="s">
        <v>18</v>
      </c>
      <c r="T563" s="17" t="e">
        <f t="shared" si="27"/>
        <v>#DIV/0!</v>
      </c>
    </row>
    <row r="564" spans="1:20">
      <c r="A564" s="12">
        <v>30</v>
      </c>
      <c r="B564" s="11">
        <v>10</v>
      </c>
      <c r="C564" s="12">
        <v>2001</v>
      </c>
      <c r="D564" s="9">
        <v>37194</v>
      </c>
      <c r="E564" t="s">
        <v>20</v>
      </c>
      <c r="F564" s="61">
        <f t="shared" si="29"/>
        <v>17.5</v>
      </c>
      <c r="G564" t="s">
        <v>17</v>
      </c>
      <c r="H564">
        <v>563</v>
      </c>
      <c r="I564" s="23">
        <v>3</v>
      </c>
      <c r="J564" s="23">
        <v>3.1</v>
      </c>
      <c r="K564" s="23">
        <v>3.2</v>
      </c>
      <c r="L564" s="17">
        <f t="shared" si="28"/>
        <v>3.1</v>
      </c>
      <c r="M564" s="16">
        <v>26.3768135042448</v>
      </c>
      <c r="N564" s="16">
        <v>26.377248223915</v>
      </c>
      <c r="O564" s="16">
        <v>26.2934234842656</v>
      </c>
      <c r="P564" s="17">
        <f t="shared" si="26"/>
        <v>26.3491617374751</v>
      </c>
      <c r="Q564" s="30" t="s">
        <v>18</v>
      </c>
      <c r="R564" s="30" t="s">
        <v>18</v>
      </c>
      <c r="S564" s="30" t="s">
        <v>18</v>
      </c>
      <c r="T564" s="17" t="e">
        <f t="shared" si="27"/>
        <v>#DIV/0!</v>
      </c>
    </row>
    <row r="565" spans="1:20">
      <c r="A565" s="12">
        <v>15</v>
      </c>
      <c r="B565" s="11">
        <v>11</v>
      </c>
      <c r="C565" s="12">
        <v>2001</v>
      </c>
      <c r="D565" s="9">
        <v>37210</v>
      </c>
      <c r="E565" t="s">
        <v>20</v>
      </c>
      <c r="F565" s="61">
        <f t="shared" si="29"/>
        <v>17.5</v>
      </c>
      <c r="G565" t="s">
        <v>17</v>
      </c>
      <c r="H565">
        <v>564</v>
      </c>
      <c r="I565" s="23">
        <v>0.5</v>
      </c>
      <c r="J565" s="23">
        <v>0.6</v>
      </c>
      <c r="K565" s="23">
        <v>0.7</v>
      </c>
      <c r="L565" s="17">
        <f t="shared" si="28"/>
        <v>0.6</v>
      </c>
      <c r="M565" s="16">
        <v>27.2136561336319</v>
      </c>
      <c r="N565" s="16">
        <v>27.2596381451731</v>
      </c>
      <c r="O565" s="16">
        <v>27.1767960997005</v>
      </c>
      <c r="P565" s="17">
        <f t="shared" si="26"/>
        <v>27.2166967928352</v>
      </c>
      <c r="Q565" s="30" t="s">
        <v>18</v>
      </c>
      <c r="R565" s="30" t="s">
        <v>18</v>
      </c>
      <c r="S565" s="30" t="s">
        <v>18</v>
      </c>
      <c r="T565" s="17" t="e">
        <f t="shared" si="27"/>
        <v>#DIV/0!</v>
      </c>
    </row>
    <row r="566" spans="1:20">
      <c r="A566" s="12">
        <v>1</v>
      </c>
      <c r="B566" s="11">
        <v>12</v>
      </c>
      <c r="C566" s="12">
        <v>2001</v>
      </c>
      <c r="D566" s="9">
        <v>37226</v>
      </c>
      <c r="E566" t="s">
        <v>20</v>
      </c>
      <c r="F566" s="61">
        <f t="shared" si="29"/>
        <v>17.5</v>
      </c>
      <c r="G566" t="s">
        <v>17</v>
      </c>
      <c r="H566">
        <v>565</v>
      </c>
      <c r="I566" s="23">
        <v>1</v>
      </c>
      <c r="J566" s="23">
        <v>2</v>
      </c>
      <c r="K566" s="23">
        <v>2.3</v>
      </c>
      <c r="L566" s="17">
        <f t="shared" si="28"/>
        <v>1.76666666666667</v>
      </c>
      <c r="M566" s="16">
        <v>27.5137740141235</v>
      </c>
      <c r="N566" s="16">
        <v>27.7056969109983</v>
      </c>
      <c r="O566" s="16">
        <v>27.7982254815046</v>
      </c>
      <c r="P566" s="17">
        <f t="shared" si="26"/>
        <v>27.6725654688755</v>
      </c>
      <c r="Q566" s="30" t="s">
        <v>18</v>
      </c>
      <c r="R566" s="30" t="s">
        <v>18</v>
      </c>
      <c r="S566" s="30" t="s">
        <v>18</v>
      </c>
      <c r="T566" s="17" t="e">
        <f t="shared" si="27"/>
        <v>#DIV/0!</v>
      </c>
    </row>
    <row r="567" spans="1:20">
      <c r="A567" s="12">
        <v>20</v>
      </c>
      <c r="B567" s="11">
        <v>1</v>
      </c>
      <c r="C567" s="12">
        <v>2002</v>
      </c>
      <c r="D567" s="9">
        <v>37276</v>
      </c>
      <c r="E567" t="s">
        <v>20</v>
      </c>
      <c r="F567" s="61">
        <f t="shared" si="29"/>
        <v>17.5</v>
      </c>
      <c r="G567" t="s">
        <v>17</v>
      </c>
      <c r="H567">
        <v>566</v>
      </c>
      <c r="I567" s="23">
        <v>-0.6</v>
      </c>
      <c r="J567" s="23">
        <v>-0.2</v>
      </c>
      <c r="K567" s="23">
        <v>0.6</v>
      </c>
      <c r="L567" s="17">
        <f t="shared" si="28"/>
        <v>-0.0666666666666667</v>
      </c>
      <c r="M567" s="16">
        <v>27.582845305691</v>
      </c>
      <c r="N567" s="16">
        <v>27.8597047688819</v>
      </c>
      <c r="O567" s="16">
        <v>28.1600111233374</v>
      </c>
      <c r="P567" s="17">
        <f t="shared" si="26"/>
        <v>27.8675203993034</v>
      </c>
      <c r="Q567" s="30" t="s">
        <v>18</v>
      </c>
      <c r="R567" s="30" t="s">
        <v>18</v>
      </c>
      <c r="S567" s="30" t="s">
        <v>18</v>
      </c>
      <c r="T567" s="17" t="e">
        <f t="shared" si="27"/>
        <v>#DIV/0!</v>
      </c>
    </row>
    <row r="568" spans="1:20">
      <c r="A568" s="12">
        <v>5</v>
      </c>
      <c r="B568" s="11">
        <v>2</v>
      </c>
      <c r="C568" s="12">
        <v>2002</v>
      </c>
      <c r="D568" s="9">
        <v>37292</v>
      </c>
      <c r="E568" t="s">
        <v>20</v>
      </c>
      <c r="F568" s="61">
        <f t="shared" si="29"/>
        <v>17.5</v>
      </c>
      <c r="G568" t="s">
        <v>17</v>
      </c>
      <c r="H568">
        <v>567</v>
      </c>
      <c r="I568" s="23">
        <v>-1.2</v>
      </c>
      <c r="J568" s="23">
        <v>-1.1</v>
      </c>
      <c r="K568" s="23">
        <v>-0.5</v>
      </c>
      <c r="L568" s="17">
        <f t="shared" si="28"/>
        <v>-0.933333333333333</v>
      </c>
      <c r="M568" s="16">
        <v>28.0208442893667</v>
      </c>
      <c r="N568" s="16">
        <v>28.0372287592071</v>
      </c>
      <c r="O568" s="16">
        <v>28.091749367919</v>
      </c>
      <c r="P568" s="17">
        <f t="shared" si="26"/>
        <v>28.0499408054976</v>
      </c>
      <c r="Q568" s="30" t="s">
        <v>18</v>
      </c>
      <c r="R568" s="30" t="s">
        <v>18</v>
      </c>
      <c r="S568" s="30" t="s">
        <v>18</v>
      </c>
      <c r="T568" s="17" t="e">
        <f t="shared" si="27"/>
        <v>#DIV/0!</v>
      </c>
    </row>
    <row r="569" spans="1:20">
      <c r="A569" s="12">
        <v>17</v>
      </c>
      <c r="B569" s="11">
        <v>3</v>
      </c>
      <c r="C569" s="12">
        <v>2002</v>
      </c>
      <c r="D569" s="9">
        <v>37332</v>
      </c>
      <c r="E569" t="s">
        <v>20</v>
      </c>
      <c r="F569" s="61">
        <f t="shared" si="29"/>
        <v>17.5</v>
      </c>
      <c r="G569" t="s">
        <v>17</v>
      </c>
      <c r="H569">
        <v>568</v>
      </c>
      <c r="I569" s="23">
        <v>-1.1</v>
      </c>
      <c r="J569" s="23">
        <v>-1</v>
      </c>
      <c r="K569" s="23">
        <v>-0.5</v>
      </c>
      <c r="L569" s="17">
        <f t="shared" si="28"/>
        <v>-0.866666666666667</v>
      </c>
      <c r="M569" s="16">
        <v>27.4169320940203</v>
      </c>
      <c r="N569" s="16">
        <v>27.6467197145877</v>
      </c>
      <c r="O569" s="16">
        <v>27.6927817076125</v>
      </c>
      <c r="P569" s="17">
        <f t="shared" si="26"/>
        <v>27.5854778387402</v>
      </c>
      <c r="Q569" s="30" t="s">
        <v>18</v>
      </c>
      <c r="R569" s="30" t="s">
        <v>18</v>
      </c>
      <c r="S569" s="30" t="s">
        <v>18</v>
      </c>
      <c r="T569" s="17" t="e">
        <f t="shared" si="27"/>
        <v>#DIV/0!</v>
      </c>
    </row>
    <row r="570" spans="1:20">
      <c r="A570" s="12">
        <v>12</v>
      </c>
      <c r="B570" s="11">
        <v>4</v>
      </c>
      <c r="C570" s="12">
        <v>2002</v>
      </c>
      <c r="D570" s="9">
        <v>37358</v>
      </c>
      <c r="E570" t="s">
        <v>20</v>
      </c>
      <c r="F570" s="61">
        <f t="shared" si="29"/>
        <v>17.5</v>
      </c>
      <c r="G570" t="s">
        <v>17</v>
      </c>
      <c r="H570">
        <v>569</v>
      </c>
      <c r="I570" s="23">
        <v>-0.8</v>
      </c>
      <c r="J570" s="23">
        <v>-0.9</v>
      </c>
      <c r="K570" s="23">
        <v>-0.9</v>
      </c>
      <c r="L570" s="17">
        <f t="shared" si="28"/>
        <v>-0.866666666666667</v>
      </c>
      <c r="M570" s="16">
        <v>26.6138778092935</v>
      </c>
      <c r="N570" s="16">
        <v>27.2793432197526</v>
      </c>
      <c r="O570" s="16">
        <v>27.3866342748574</v>
      </c>
      <c r="P570" s="17">
        <f t="shared" si="26"/>
        <v>27.0932851013012</v>
      </c>
      <c r="Q570" s="30" t="s">
        <v>18</v>
      </c>
      <c r="R570" s="30" t="s">
        <v>18</v>
      </c>
      <c r="S570" s="30" t="s">
        <v>18</v>
      </c>
      <c r="T570" s="17" t="e">
        <f t="shared" si="27"/>
        <v>#DIV/0!</v>
      </c>
    </row>
    <row r="571" spans="1:20">
      <c r="A571" s="12">
        <v>14</v>
      </c>
      <c r="B571" s="11">
        <v>5</v>
      </c>
      <c r="C571" s="12">
        <v>2002</v>
      </c>
      <c r="D571" s="9">
        <v>37390</v>
      </c>
      <c r="E571" t="s">
        <v>20</v>
      </c>
      <c r="F571" s="61">
        <f t="shared" si="29"/>
        <v>17.5</v>
      </c>
      <c r="G571" t="s">
        <v>17</v>
      </c>
      <c r="H571">
        <v>570</v>
      </c>
      <c r="I571" s="22">
        <v>0</v>
      </c>
      <c r="J571" s="22">
        <v>-0.4</v>
      </c>
      <c r="K571" s="22">
        <v>-0.4</v>
      </c>
      <c r="L571" s="17">
        <f t="shared" si="28"/>
        <v>-0.266666666666667</v>
      </c>
      <c r="M571" s="19">
        <v>24.8308104749806</v>
      </c>
      <c r="N571" s="19">
        <v>26.0063824236395</v>
      </c>
      <c r="O571" s="19">
        <v>26.9441464099954</v>
      </c>
      <c r="P571" s="17">
        <f t="shared" si="26"/>
        <v>25.9271131028718</v>
      </c>
      <c r="Q571" s="30" t="s">
        <v>18</v>
      </c>
      <c r="R571" s="30" t="s">
        <v>18</v>
      </c>
      <c r="S571" s="30" t="s">
        <v>18</v>
      </c>
      <c r="T571" s="17" t="e">
        <f t="shared" si="27"/>
        <v>#DIV/0!</v>
      </c>
    </row>
    <row r="572" spans="1:20">
      <c r="A572" s="12">
        <v>1</v>
      </c>
      <c r="B572" s="11">
        <v>6</v>
      </c>
      <c r="C572" s="12">
        <v>2002</v>
      </c>
      <c r="D572" s="9">
        <v>37408</v>
      </c>
      <c r="E572" t="s">
        <v>20</v>
      </c>
      <c r="F572" s="61">
        <f t="shared" si="29"/>
        <v>17.5</v>
      </c>
      <c r="G572" t="s">
        <v>17</v>
      </c>
      <c r="H572">
        <v>571</v>
      </c>
      <c r="I572" s="23">
        <v>1.5</v>
      </c>
      <c r="J572" s="23">
        <v>0.2</v>
      </c>
      <c r="K572" s="23">
        <v>-0.3</v>
      </c>
      <c r="L572" s="17">
        <f t="shared" si="28"/>
        <v>0.466666666666667</v>
      </c>
      <c r="M572" s="24">
        <v>23.9</v>
      </c>
      <c r="N572" s="24">
        <v>25.7</v>
      </c>
      <c r="O572" s="24">
        <v>26</v>
      </c>
      <c r="P572" s="17">
        <f t="shared" si="26"/>
        <v>25.2</v>
      </c>
      <c r="Q572" s="30" t="s">
        <v>18</v>
      </c>
      <c r="R572" s="30" t="s">
        <v>18</v>
      </c>
      <c r="S572" s="30" t="s">
        <v>18</v>
      </c>
      <c r="T572" s="17" t="e">
        <f t="shared" si="27"/>
        <v>#DIV/0!</v>
      </c>
    </row>
    <row r="573" spans="1:20">
      <c r="A573" s="12">
        <v>11</v>
      </c>
      <c r="B573" s="11">
        <v>6</v>
      </c>
      <c r="C573" s="12">
        <v>2002</v>
      </c>
      <c r="D573" s="9">
        <v>37418</v>
      </c>
      <c r="E573" t="s">
        <v>20</v>
      </c>
      <c r="F573" s="61">
        <f t="shared" si="29"/>
        <v>17.5</v>
      </c>
      <c r="G573" t="s">
        <v>17</v>
      </c>
      <c r="H573">
        <v>572</v>
      </c>
      <c r="I573" s="23">
        <v>4</v>
      </c>
      <c r="J573" s="23">
        <v>2.7</v>
      </c>
      <c r="K573" s="23">
        <v>1.1</v>
      </c>
      <c r="L573" s="17">
        <f t="shared" si="28"/>
        <v>2.6</v>
      </c>
      <c r="M573" s="24">
        <v>23.3</v>
      </c>
      <c r="N573" s="24">
        <v>24.2</v>
      </c>
      <c r="O573" s="24">
        <v>25.2</v>
      </c>
      <c r="P573" s="17">
        <f t="shared" si="26"/>
        <v>24.2333333333333</v>
      </c>
      <c r="Q573" s="30" t="s">
        <v>18</v>
      </c>
      <c r="R573" s="30" t="s">
        <v>18</v>
      </c>
      <c r="S573" s="30" t="s">
        <v>18</v>
      </c>
      <c r="T573" s="17" t="e">
        <f t="shared" si="27"/>
        <v>#DIV/0!</v>
      </c>
    </row>
    <row r="574" spans="1:20">
      <c r="A574" s="12">
        <v>20</v>
      </c>
      <c r="B574" s="11">
        <v>6</v>
      </c>
      <c r="C574" s="12">
        <v>2002</v>
      </c>
      <c r="D574" s="9">
        <v>37427</v>
      </c>
      <c r="E574" t="s">
        <v>20</v>
      </c>
      <c r="F574" s="61">
        <f t="shared" si="29"/>
        <v>17.5</v>
      </c>
      <c r="G574" t="s">
        <v>17</v>
      </c>
      <c r="H574">
        <v>573</v>
      </c>
      <c r="I574" s="23">
        <v>11.1</v>
      </c>
      <c r="J574" s="23">
        <v>10.8</v>
      </c>
      <c r="K574" s="23">
        <v>3.8</v>
      </c>
      <c r="L574" s="17">
        <f t="shared" si="28"/>
        <v>8.56666666666667</v>
      </c>
      <c r="M574" s="24">
        <v>22.9</v>
      </c>
      <c r="N574" s="24">
        <v>23.2</v>
      </c>
      <c r="O574" s="24">
        <v>24.5</v>
      </c>
      <c r="P574" s="17">
        <f t="shared" si="26"/>
        <v>23.5333333333333</v>
      </c>
      <c r="Q574" s="30" t="s">
        <v>18</v>
      </c>
      <c r="R574" s="30" t="s">
        <v>18</v>
      </c>
      <c r="S574" s="30" t="s">
        <v>18</v>
      </c>
      <c r="T574" s="17" t="e">
        <f t="shared" si="27"/>
        <v>#DIV/0!</v>
      </c>
    </row>
    <row r="575" spans="1:20">
      <c r="A575" s="12">
        <v>1</v>
      </c>
      <c r="B575" s="11">
        <v>7</v>
      </c>
      <c r="C575" s="12">
        <v>2002</v>
      </c>
      <c r="D575" s="9">
        <v>37438</v>
      </c>
      <c r="E575" t="s">
        <v>20</v>
      </c>
      <c r="F575" s="61">
        <f t="shared" si="29"/>
        <v>17.5</v>
      </c>
      <c r="G575" t="s">
        <v>17</v>
      </c>
      <c r="H575">
        <v>574</v>
      </c>
      <c r="I575" s="23">
        <v>8</v>
      </c>
      <c r="J575" s="23">
        <v>5.2</v>
      </c>
      <c r="K575" s="23">
        <v>1.4</v>
      </c>
      <c r="L575" s="17">
        <f t="shared" si="28"/>
        <v>4.86666666666667</v>
      </c>
      <c r="M575" s="24">
        <v>22.8</v>
      </c>
      <c r="N575" s="24">
        <v>24.3</v>
      </c>
      <c r="O575" s="24">
        <v>25.7</v>
      </c>
      <c r="P575" s="17">
        <f t="shared" si="26"/>
        <v>24.2666666666667</v>
      </c>
      <c r="Q575" s="30" t="s">
        <v>18</v>
      </c>
      <c r="R575" s="30" t="s">
        <v>18</v>
      </c>
      <c r="S575" s="30" t="s">
        <v>18</v>
      </c>
      <c r="T575" s="17" t="e">
        <f t="shared" si="27"/>
        <v>#DIV/0!</v>
      </c>
    </row>
    <row r="576" spans="1:20">
      <c r="A576" s="12">
        <v>10</v>
      </c>
      <c r="B576" s="11">
        <v>7</v>
      </c>
      <c r="C576" s="12">
        <v>2002</v>
      </c>
      <c r="D576" s="9">
        <v>37447</v>
      </c>
      <c r="E576" t="s">
        <v>20</v>
      </c>
      <c r="F576" s="61">
        <f t="shared" si="29"/>
        <v>17.5</v>
      </c>
      <c r="G576" t="s">
        <v>17</v>
      </c>
      <c r="H576">
        <v>575</v>
      </c>
      <c r="I576" s="23">
        <v>12.2</v>
      </c>
      <c r="J576" s="23">
        <v>10.4</v>
      </c>
      <c r="K576" s="23">
        <v>4.6</v>
      </c>
      <c r="L576" s="17">
        <f t="shared" si="28"/>
        <v>9.06666666666667</v>
      </c>
      <c r="M576" s="24">
        <v>23.2</v>
      </c>
      <c r="N576" s="24">
        <v>23.5</v>
      </c>
      <c r="O576" s="24">
        <v>25.1</v>
      </c>
      <c r="P576" s="17">
        <f t="shared" si="26"/>
        <v>23.9333333333333</v>
      </c>
      <c r="Q576" s="30" t="s">
        <v>18</v>
      </c>
      <c r="R576" s="30" t="s">
        <v>18</v>
      </c>
      <c r="S576" s="30" t="s">
        <v>18</v>
      </c>
      <c r="T576" s="17" t="e">
        <f t="shared" si="27"/>
        <v>#DIV/0!</v>
      </c>
    </row>
    <row r="577" spans="1:20">
      <c r="A577" s="12">
        <v>20</v>
      </c>
      <c r="B577" s="11">
        <v>7</v>
      </c>
      <c r="C577" s="12">
        <v>2002</v>
      </c>
      <c r="D577" s="9">
        <v>37457</v>
      </c>
      <c r="E577" t="s">
        <v>20</v>
      </c>
      <c r="F577" s="61">
        <f t="shared" si="29"/>
        <v>17.5</v>
      </c>
      <c r="G577" t="s">
        <v>17</v>
      </c>
      <c r="H577">
        <v>576</v>
      </c>
      <c r="I577" s="23">
        <v>12.5</v>
      </c>
      <c r="J577" s="23">
        <v>10.1</v>
      </c>
      <c r="K577" s="23">
        <v>3.1</v>
      </c>
      <c r="L577" s="17">
        <f t="shared" si="28"/>
        <v>8.56666666666667</v>
      </c>
      <c r="M577" s="24" t="s">
        <v>18</v>
      </c>
      <c r="N577" s="24" t="s">
        <v>18</v>
      </c>
      <c r="O577" s="24" t="s">
        <v>18</v>
      </c>
      <c r="P577" s="17" t="e">
        <f t="shared" si="26"/>
        <v>#DIV/0!</v>
      </c>
      <c r="Q577" s="30" t="s">
        <v>18</v>
      </c>
      <c r="R577" s="30" t="s">
        <v>18</v>
      </c>
      <c r="S577" s="30" t="s">
        <v>18</v>
      </c>
      <c r="T577" s="17" t="e">
        <f t="shared" si="27"/>
        <v>#DIV/0!</v>
      </c>
    </row>
    <row r="578" spans="1:20">
      <c r="A578" s="12">
        <v>30</v>
      </c>
      <c r="B578" s="11">
        <v>7</v>
      </c>
      <c r="C578" s="12">
        <v>2002</v>
      </c>
      <c r="D578" s="9">
        <v>37467</v>
      </c>
      <c r="E578" t="s">
        <v>20</v>
      </c>
      <c r="F578" s="61">
        <f t="shared" si="29"/>
        <v>17.5</v>
      </c>
      <c r="G578" t="s">
        <v>17</v>
      </c>
      <c r="H578">
        <v>577</v>
      </c>
      <c r="I578" s="23">
        <v>12.5</v>
      </c>
      <c r="J578" s="23">
        <v>9.6</v>
      </c>
      <c r="K578" s="23">
        <v>3.8</v>
      </c>
      <c r="L578" s="17">
        <f t="shared" si="28"/>
        <v>8.63333333333333</v>
      </c>
      <c r="M578" s="24">
        <v>22.8</v>
      </c>
      <c r="N578" s="24">
        <v>23.4</v>
      </c>
      <c r="O578" s="24">
        <v>24.6</v>
      </c>
      <c r="P578" s="17">
        <f t="shared" ref="P578:P641" si="30">AVERAGE(M578:O578)</f>
        <v>23.6</v>
      </c>
      <c r="Q578" s="30" t="s">
        <v>18</v>
      </c>
      <c r="R578" s="30" t="s">
        <v>18</v>
      </c>
      <c r="S578" s="30" t="s">
        <v>18</v>
      </c>
      <c r="T578" s="17" t="e">
        <f t="shared" ref="T578:T641" si="31">AVERAGE(Q578:S578)</f>
        <v>#DIV/0!</v>
      </c>
    </row>
    <row r="579" spans="1:20">
      <c r="A579" s="12">
        <v>10</v>
      </c>
      <c r="B579" s="11">
        <v>8</v>
      </c>
      <c r="C579" s="12">
        <v>2002</v>
      </c>
      <c r="D579" s="9">
        <v>37478</v>
      </c>
      <c r="E579" t="s">
        <v>20</v>
      </c>
      <c r="F579" s="61">
        <f t="shared" si="29"/>
        <v>17.5</v>
      </c>
      <c r="G579" t="s">
        <v>17</v>
      </c>
      <c r="H579">
        <v>578</v>
      </c>
      <c r="I579" s="23">
        <v>6</v>
      </c>
      <c r="J579" s="23">
        <v>3.4</v>
      </c>
      <c r="K579" s="23">
        <v>1.4</v>
      </c>
      <c r="L579" s="17">
        <f t="shared" ref="L579:L642" si="32">AVERAGE(I579:K579)</f>
        <v>3.6</v>
      </c>
      <c r="M579" s="24">
        <v>25.5</v>
      </c>
      <c r="N579" s="24">
        <v>25.9</v>
      </c>
      <c r="O579" s="24">
        <v>26.5</v>
      </c>
      <c r="P579" s="17">
        <f t="shared" si="30"/>
        <v>25.9666666666667</v>
      </c>
      <c r="Q579" s="30" t="s">
        <v>18</v>
      </c>
      <c r="R579" s="30" t="s">
        <v>18</v>
      </c>
      <c r="S579" s="30" t="s">
        <v>18</v>
      </c>
      <c r="T579" s="17" t="e">
        <f t="shared" si="31"/>
        <v>#DIV/0!</v>
      </c>
    </row>
    <row r="580" spans="1:20">
      <c r="A580" s="12">
        <v>20</v>
      </c>
      <c r="B580" s="11">
        <v>8</v>
      </c>
      <c r="C580" s="12">
        <v>2002</v>
      </c>
      <c r="D580" s="9">
        <v>37488</v>
      </c>
      <c r="E580" t="s">
        <v>20</v>
      </c>
      <c r="F580" s="61">
        <f t="shared" si="29"/>
        <v>17.5</v>
      </c>
      <c r="G580" t="s">
        <v>17</v>
      </c>
      <c r="H580">
        <v>579</v>
      </c>
      <c r="I580" s="23">
        <v>5.6</v>
      </c>
      <c r="J580" s="23">
        <v>4.1</v>
      </c>
      <c r="K580" s="23">
        <v>2.3</v>
      </c>
      <c r="L580" s="17">
        <f t="shared" si="32"/>
        <v>4</v>
      </c>
      <c r="M580" s="24">
        <v>24.8</v>
      </c>
      <c r="N580" s="24">
        <v>25.4</v>
      </c>
      <c r="O580" s="24">
        <v>26</v>
      </c>
      <c r="P580" s="17">
        <f t="shared" si="30"/>
        <v>25.4</v>
      </c>
      <c r="Q580" s="30" t="s">
        <v>18</v>
      </c>
      <c r="R580" s="30" t="s">
        <v>18</v>
      </c>
      <c r="S580" s="30" t="s">
        <v>18</v>
      </c>
      <c r="T580" s="17" t="e">
        <f t="shared" si="31"/>
        <v>#DIV/0!</v>
      </c>
    </row>
    <row r="581" spans="1:20">
      <c r="A581" s="12">
        <v>31</v>
      </c>
      <c r="B581" s="11">
        <v>8</v>
      </c>
      <c r="C581" s="12">
        <v>2002</v>
      </c>
      <c r="D581" s="9">
        <v>37499</v>
      </c>
      <c r="E581" t="s">
        <v>20</v>
      </c>
      <c r="F581" s="61">
        <f t="shared" si="29"/>
        <v>17.5</v>
      </c>
      <c r="G581" t="s">
        <v>17</v>
      </c>
      <c r="H581">
        <v>580</v>
      </c>
      <c r="I581" s="23">
        <v>7</v>
      </c>
      <c r="J581" s="23">
        <v>5.8</v>
      </c>
      <c r="K581" s="23">
        <v>2.9</v>
      </c>
      <c r="L581" s="17">
        <f t="shared" si="32"/>
        <v>5.23333333333333</v>
      </c>
      <c r="M581" s="24">
        <v>23.4</v>
      </c>
      <c r="N581" s="24">
        <v>23.4696714645839</v>
      </c>
      <c r="O581" s="24">
        <v>24.0312525678731</v>
      </c>
      <c r="P581" s="17">
        <f t="shared" si="30"/>
        <v>23.6336413441523</v>
      </c>
      <c r="Q581" s="30" t="s">
        <v>18</v>
      </c>
      <c r="R581" s="30" t="s">
        <v>18</v>
      </c>
      <c r="S581" s="30" t="s">
        <v>18</v>
      </c>
      <c r="T581" s="17" t="e">
        <f t="shared" si="31"/>
        <v>#DIV/0!</v>
      </c>
    </row>
    <row r="582" spans="1:20">
      <c r="A582" s="12">
        <v>10</v>
      </c>
      <c r="B582" s="11">
        <v>9</v>
      </c>
      <c r="C582" s="12">
        <v>2002</v>
      </c>
      <c r="D582" s="9">
        <v>37509</v>
      </c>
      <c r="E582" t="s">
        <v>20</v>
      </c>
      <c r="F582" s="61">
        <f t="shared" si="29"/>
        <v>17.5</v>
      </c>
      <c r="G582" t="s">
        <v>17</v>
      </c>
      <c r="H582">
        <v>581</v>
      </c>
      <c r="I582" s="19">
        <v>8.6</v>
      </c>
      <c r="J582" s="19">
        <v>6.5</v>
      </c>
      <c r="K582" s="19">
        <v>2.5</v>
      </c>
      <c r="L582" s="17">
        <f t="shared" si="32"/>
        <v>5.86666666666667</v>
      </c>
      <c r="M582" s="23">
        <v>23.9391373767053</v>
      </c>
      <c r="N582" s="23">
        <v>23.9457420126053</v>
      </c>
      <c r="O582" s="23">
        <v>24.9016233347958</v>
      </c>
      <c r="P582" s="17">
        <f t="shared" si="30"/>
        <v>24.2621675747021</v>
      </c>
      <c r="Q582" s="30" t="s">
        <v>18</v>
      </c>
      <c r="R582" s="30" t="s">
        <v>18</v>
      </c>
      <c r="S582" s="30" t="s">
        <v>18</v>
      </c>
      <c r="T582" s="17" t="e">
        <f t="shared" si="31"/>
        <v>#DIV/0!</v>
      </c>
    </row>
    <row r="583" spans="1:20">
      <c r="A583" s="12">
        <v>19</v>
      </c>
      <c r="B583" s="11">
        <v>9</v>
      </c>
      <c r="C583" s="12">
        <v>2002</v>
      </c>
      <c r="D583" s="9">
        <v>37518</v>
      </c>
      <c r="E583" t="s">
        <v>20</v>
      </c>
      <c r="F583" s="61">
        <f t="shared" si="29"/>
        <v>17.5</v>
      </c>
      <c r="G583" t="s">
        <v>17</v>
      </c>
      <c r="H583">
        <v>582</v>
      </c>
      <c r="I583" s="19">
        <v>8.5</v>
      </c>
      <c r="J583" s="19">
        <v>8.5</v>
      </c>
      <c r="K583" s="19">
        <v>6.6</v>
      </c>
      <c r="L583" s="17">
        <f t="shared" si="32"/>
        <v>7.86666666666667</v>
      </c>
      <c r="M583" s="23">
        <v>22.7116105426803</v>
      </c>
      <c r="N583" s="23">
        <v>24.1072668462689</v>
      </c>
      <c r="O583" s="23">
        <v>24.1067756525104</v>
      </c>
      <c r="P583" s="17">
        <f t="shared" si="30"/>
        <v>23.6418843471532</v>
      </c>
      <c r="Q583" s="30" t="s">
        <v>18</v>
      </c>
      <c r="R583" s="30" t="s">
        <v>18</v>
      </c>
      <c r="S583" s="30" t="s">
        <v>18</v>
      </c>
      <c r="T583" s="17" t="e">
        <f t="shared" si="31"/>
        <v>#DIV/0!</v>
      </c>
    </row>
    <row r="584" spans="1:20">
      <c r="A584" s="12">
        <v>30</v>
      </c>
      <c r="B584" s="11">
        <v>9</v>
      </c>
      <c r="C584" s="12">
        <v>2002</v>
      </c>
      <c r="D584" s="9">
        <v>37529</v>
      </c>
      <c r="E584" t="s">
        <v>20</v>
      </c>
      <c r="F584" s="61">
        <f t="shared" si="29"/>
        <v>17.5</v>
      </c>
      <c r="G584" t="s">
        <v>17</v>
      </c>
      <c r="H584">
        <v>583</v>
      </c>
      <c r="I584" s="19">
        <v>6.9</v>
      </c>
      <c r="J584" s="19">
        <v>6.9</v>
      </c>
      <c r="K584" s="19">
        <v>5.8</v>
      </c>
      <c r="L584" s="17">
        <f t="shared" si="32"/>
        <v>6.53333333333333</v>
      </c>
      <c r="M584" s="23">
        <v>23.8696190628285</v>
      </c>
      <c r="N584" s="23">
        <v>23.890362331784</v>
      </c>
      <c r="O584" s="23">
        <v>23.9669444793846</v>
      </c>
      <c r="P584" s="17">
        <f t="shared" si="30"/>
        <v>23.9089752913324</v>
      </c>
      <c r="Q584" s="30" t="s">
        <v>18</v>
      </c>
      <c r="R584" s="30" t="s">
        <v>18</v>
      </c>
      <c r="S584" s="30" t="s">
        <v>18</v>
      </c>
      <c r="T584" s="17" t="e">
        <f t="shared" si="31"/>
        <v>#DIV/0!</v>
      </c>
    </row>
    <row r="585" spans="1:20">
      <c r="A585" s="12">
        <v>10</v>
      </c>
      <c r="B585" s="11">
        <v>10</v>
      </c>
      <c r="C585" s="12">
        <v>2002</v>
      </c>
      <c r="D585" s="9">
        <v>37539</v>
      </c>
      <c r="E585" t="s">
        <v>20</v>
      </c>
      <c r="F585" s="61">
        <f t="shared" si="29"/>
        <v>17.5</v>
      </c>
      <c r="G585" t="s">
        <v>17</v>
      </c>
      <c r="H585">
        <v>584</v>
      </c>
      <c r="I585" s="19">
        <v>5.5</v>
      </c>
      <c r="J585" s="19">
        <v>5.5</v>
      </c>
      <c r="K585" s="19">
        <v>4.8</v>
      </c>
      <c r="L585" s="17">
        <f t="shared" si="32"/>
        <v>5.26666666666667</v>
      </c>
      <c r="M585" s="23">
        <v>23.8306552379826</v>
      </c>
      <c r="N585" s="23">
        <v>23.9350450637653</v>
      </c>
      <c r="O585" s="23">
        <v>23.9514448007052</v>
      </c>
      <c r="P585" s="17">
        <f t="shared" si="30"/>
        <v>23.905715034151</v>
      </c>
      <c r="Q585" s="30" t="s">
        <v>18</v>
      </c>
      <c r="R585" s="30" t="s">
        <v>18</v>
      </c>
      <c r="S585" s="30" t="s">
        <v>18</v>
      </c>
      <c r="T585" s="17" t="e">
        <f t="shared" si="31"/>
        <v>#DIV/0!</v>
      </c>
    </row>
    <row r="586" spans="1:20">
      <c r="A586" s="12">
        <v>20</v>
      </c>
      <c r="B586" s="11">
        <v>10</v>
      </c>
      <c r="C586" s="12">
        <v>2002</v>
      </c>
      <c r="D586" s="9">
        <v>37549</v>
      </c>
      <c r="E586" t="s">
        <v>20</v>
      </c>
      <c r="F586" s="61">
        <f t="shared" si="29"/>
        <v>17.5</v>
      </c>
      <c r="G586" t="s">
        <v>17</v>
      </c>
      <c r="H586">
        <v>585</v>
      </c>
      <c r="I586" s="19">
        <v>3.7</v>
      </c>
      <c r="J586" s="19">
        <v>3.7</v>
      </c>
      <c r="K586" s="19">
        <v>3.9</v>
      </c>
      <c r="L586" s="17">
        <f t="shared" si="32"/>
        <v>3.76666666666667</v>
      </c>
      <c r="M586" s="23">
        <v>23.8757732456118</v>
      </c>
      <c r="N586" s="23">
        <v>24.1688456731655</v>
      </c>
      <c r="O586" s="23">
        <v>24.4481563513193</v>
      </c>
      <c r="P586" s="17">
        <f t="shared" si="30"/>
        <v>24.1642584233655</v>
      </c>
      <c r="Q586" s="30" t="s">
        <v>18</v>
      </c>
      <c r="R586" s="30" t="s">
        <v>18</v>
      </c>
      <c r="S586" s="30" t="s">
        <v>18</v>
      </c>
      <c r="T586" s="17" t="e">
        <f t="shared" si="31"/>
        <v>#DIV/0!</v>
      </c>
    </row>
    <row r="587" spans="1:20">
      <c r="A587" s="12">
        <v>30</v>
      </c>
      <c r="B587" s="11">
        <v>10</v>
      </c>
      <c r="C587" s="12">
        <v>2002</v>
      </c>
      <c r="D587" s="9">
        <v>37559</v>
      </c>
      <c r="E587" t="s">
        <v>20</v>
      </c>
      <c r="F587" s="61">
        <f t="shared" si="29"/>
        <v>17.5</v>
      </c>
      <c r="G587" t="s">
        <v>17</v>
      </c>
      <c r="H587">
        <v>586</v>
      </c>
      <c r="I587" s="19">
        <v>2.8</v>
      </c>
      <c r="J587" s="19">
        <v>2.9</v>
      </c>
      <c r="K587" s="19">
        <v>2.7</v>
      </c>
      <c r="L587" s="17">
        <f t="shared" si="32"/>
        <v>2.8</v>
      </c>
      <c r="M587" s="23">
        <v>24.2654637505384</v>
      </c>
      <c r="N587" s="23">
        <v>24.6119540789661</v>
      </c>
      <c r="O587" s="23">
        <v>24.8617110634056</v>
      </c>
      <c r="P587" s="17">
        <f t="shared" si="30"/>
        <v>24.57970963097</v>
      </c>
      <c r="Q587" s="30" t="s">
        <v>18</v>
      </c>
      <c r="R587" s="30" t="s">
        <v>18</v>
      </c>
      <c r="S587" s="30" t="s">
        <v>18</v>
      </c>
      <c r="T587" s="17" t="e">
        <f t="shared" si="31"/>
        <v>#DIV/0!</v>
      </c>
    </row>
    <row r="588" spans="1:20">
      <c r="A588" s="12">
        <v>14</v>
      </c>
      <c r="B588" s="11">
        <v>11</v>
      </c>
      <c r="C588" s="12">
        <v>2002</v>
      </c>
      <c r="D588" s="9">
        <v>37574</v>
      </c>
      <c r="E588" t="s">
        <v>20</v>
      </c>
      <c r="F588" s="61">
        <f t="shared" si="29"/>
        <v>17.5</v>
      </c>
      <c r="G588" t="s">
        <v>17</v>
      </c>
      <c r="H588">
        <v>587</v>
      </c>
      <c r="I588" s="19">
        <v>0.5</v>
      </c>
      <c r="J588" s="19">
        <v>0.6</v>
      </c>
      <c r="K588" s="19">
        <v>0.7</v>
      </c>
      <c r="L588" s="17">
        <f t="shared" si="32"/>
        <v>0.6</v>
      </c>
      <c r="M588" s="23">
        <v>22.7808292120242</v>
      </c>
      <c r="N588" s="23">
        <v>24.8424480074967</v>
      </c>
      <c r="O588" s="23">
        <v>25.3548502718522</v>
      </c>
      <c r="P588" s="17">
        <f t="shared" si="30"/>
        <v>24.3260424971244</v>
      </c>
      <c r="Q588" s="30" t="s">
        <v>18</v>
      </c>
      <c r="R588" s="30" t="s">
        <v>18</v>
      </c>
      <c r="S588" s="30" t="s">
        <v>18</v>
      </c>
      <c r="T588" s="17" t="e">
        <f t="shared" si="31"/>
        <v>#DIV/0!</v>
      </c>
    </row>
    <row r="589" spans="1:20">
      <c r="A589" s="12">
        <v>31</v>
      </c>
      <c r="B589" s="11">
        <v>1</v>
      </c>
      <c r="C589" s="12">
        <v>2003</v>
      </c>
      <c r="D589" s="9">
        <v>37652</v>
      </c>
      <c r="E589" t="s">
        <v>20</v>
      </c>
      <c r="F589" s="61">
        <f t="shared" si="29"/>
        <v>17.5</v>
      </c>
      <c r="G589" t="s">
        <v>17</v>
      </c>
      <c r="H589">
        <v>588</v>
      </c>
      <c r="I589" s="19">
        <v>-1</v>
      </c>
      <c r="J589" s="19">
        <v>-1</v>
      </c>
      <c r="K589" s="19">
        <v>-0.9</v>
      </c>
      <c r="L589" s="17">
        <f t="shared" si="32"/>
        <v>-0.966666666666667</v>
      </c>
      <c r="M589" s="23">
        <v>25.7564020237172</v>
      </c>
      <c r="N589" s="23">
        <v>25.8399275950858</v>
      </c>
      <c r="O589" s="23">
        <v>25.9386837721089</v>
      </c>
      <c r="P589" s="17">
        <f t="shared" si="30"/>
        <v>25.8450044636373</v>
      </c>
      <c r="Q589" s="30" t="s">
        <v>18</v>
      </c>
      <c r="R589" s="30" t="s">
        <v>18</v>
      </c>
      <c r="S589" s="30" t="s">
        <v>18</v>
      </c>
      <c r="T589" s="17" t="e">
        <f t="shared" si="31"/>
        <v>#DIV/0!</v>
      </c>
    </row>
    <row r="590" spans="1:20">
      <c r="A590" s="10">
        <v>18</v>
      </c>
      <c r="B590" s="11">
        <v>2</v>
      </c>
      <c r="C590" s="10">
        <v>2003</v>
      </c>
      <c r="D590" s="9">
        <v>37670</v>
      </c>
      <c r="E590" t="s">
        <v>20</v>
      </c>
      <c r="F590" s="61">
        <f t="shared" si="29"/>
        <v>17.5</v>
      </c>
      <c r="G590" t="s">
        <v>17</v>
      </c>
      <c r="H590">
        <v>589</v>
      </c>
      <c r="I590" s="19">
        <v>-0.8</v>
      </c>
      <c r="J590" s="19">
        <v>-0.8</v>
      </c>
      <c r="K590" s="19">
        <v>-0.7</v>
      </c>
      <c r="L590" s="17">
        <f t="shared" si="32"/>
        <v>-0.766666666666667</v>
      </c>
      <c r="M590" s="23">
        <v>25.6193973355899</v>
      </c>
      <c r="N590" s="23">
        <v>25.7711903234112</v>
      </c>
      <c r="O590" s="23">
        <v>25.9154985641424</v>
      </c>
      <c r="P590" s="17">
        <f t="shared" si="30"/>
        <v>25.7686954077145</v>
      </c>
      <c r="Q590" s="30" t="s">
        <v>18</v>
      </c>
      <c r="R590" s="30" t="s">
        <v>18</v>
      </c>
      <c r="S590" s="30" t="s">
        <v>18</v>
      </c>
      <c r="T590" s="17" t="e">
        <f t="shared" si="31"/>
        <v>#DIV/0!</v>
      </c>
    </row>
    <row r="591" spans="1:20">
      <c r="A591" s="10">
        <v>31</v>
      </c>
      <c r="B591" s="11">
        <v>3</v>
      </c>
      <c r="C591" s="10">
        <v>2003</v>
      </c>
      <c r="D591" s="9">
        <v>37711</v>
      </c>
      <c r="E591" t="s">
        <v>20</v>
      </c>
      <c r="F591" s="61">
        <f t="shared" si="29"/>
        <v>17.5</v>
      </c>
      <c r="G591" t="s">
        <v>17</v>
      </c>
      <c r="H591">
        <v>590</v>
      </c>
      <c r="I591" s="19">
        <v>-1.1</v>
      </c>
      <c r="J591" s="19">
        <v>-1.1</v>
      </c>
      <c r="K591" s="19">
        <v>-1</v>
      </c>
      <c r="L591" s="17">
        <f t="shared" si="32"/>
        <v>-1.06666666666667</v>
      </c>
      <c r="M591" s="23">
        <v>25.8999128748287</v>
      </c>
      <c r="N591" s="23">
        <v>26.3562744818327</v>
      </c>
      <c r="O591" s="23">
        <v>26.8365506203132</v>
      </c>
      <c r="P591" s="17">
        <f t="shared" si="30"/>
        <v>26.3642459923249</v>
      </c>
      <c r="Q591" s="30" t="s">
        <v>18</v>
      </c>
      <c r="R591" s="30" t="s">
        <v>18</v>
      </c>
      <c r="S591" s="30" t="s">
        <v>18</v>
      </c>
      <c r="T591" s="17" t="e">
        <f t="shared" si="31"/>
        <v>#DIV/0!</v>
      </c>
    </row>
    <row r="592" spans="1:20">
      <c r="A592" s="10">
        <v>10</v>
      </c>
      <c r="B592" s="11">
        <v>4</v>
      </c>
      <c r="C592" s="10">
        <v>2003</v>
      </c>
      <c r="D592" s="9">
        <v>37721</v>
      </c>
      <c r="E592" t="s">
        <v>20</v>
      </c>
      <c r="F592" s="61">
        <f t="shared" si="29"/>
        <v>17.5</v>
      </c>
      <c r="G592" t="s">
        <v>17</v>
      </c>
      <c r="H592">
        <v>591</v>
      </c>
      <c r="I592" s="19">
        <v>-1.1</v>
      </c>
      <c r="J592" s="19">
        <v>-1.1</v>
      </c>
      <c r="K592" s="19">
        <v>-1</v>
      </c>
      <c r="L592" s="17">
        <f t="shared" si="32"/>
        <v>-1.06666666666667</v>
      </c>
      <c r="M592" s="23">
        <v>26.1279662948403</v>
      </c>
      <c r="N592" s="23">
        <v>26.2801434509694</v>
      </c>
      <c r="O592" s="23">
        <v>26.6911829749808</v>
      </c>
      <c r="P592" s="17">
        <f t="shared" si="30"/>
        <v>26.3664309069302</v>
      </c>
      <c r="Q592" s="30" t="s">
        <v>18</v>
      </c>
      <c r="R592" s="30" t="s">
        <v>18</v>
      </c>
      <c r="S592" s="30" t="s">
        <v>18</v>
      </c>
      <c r="T592" s="17" t="e">
        <f t="shared" si="31"/>
        <v>#DIV/0!</v>
      </c>
    </row>
    <row r="593" spans="1:20">
      <c r="A593" s="10">
        <v>12</v>
      </c>
      <c r="B593" s="11">
        <v>5</v>
      </c>
      <c r="C593" s="10">
        <v>2003</v>
      </c>
      <c r="D593" s="9">
        <v>37753</v>
      </c>
      <c r="E593" t="s">
        <v>20</v>
      </c>
      <c r="F593" s="61">
        <f t="shared" si="29"/>
        <v>17.5</v>
      </c>
      <c r="G593" t="s">
        <v>17</v>
      </c>
      <c r="H593">
        <v>592</v>
      </c>
      <c r="I593" s="19">
        <v>0.8</v>
      </c>
      <c r="J593" s="19">
        <v>0.2</v>
      </c>
      <c r="K593" s="19">
        <v>-0.8</v>
      </c>
      <c r="L593" s="17">
        <f t="shared" si="32"/>
        <v>0.0666666666666667</v>
      </c>
      <c r="M593" s="23">
        <v>24.8398812831742</v>
      </c>
      <c r="N593" s="23">
        <v>25.1122850374078</v>
      </c>
      <c r="O593" s="23">
        <v>25.4305581806593</v>
      </c>
      <c r="P593" s="17">
        <f t="shared" si="30"/>
        <v>25.1275748337471</v>
      </c>
      <c r="Q593" s="30" t="s">
        <v>18</v>
      </c>
      <c r="R593" s="30" t="s">
        <v>18</v>
      </c>
      <c r="S593" s="30" t="s">
        <v>18</v>
      </c>
      <c r="T593" s="17" t="e">
        <f t="shared" si="31"/>
        <v>#DIV/0!</v>
      </c>
    </row>
    <row r="594" spans="1:20">
      <c r="A594" s="10">
        <v>20</v>
      </c>
      <c r="B594" s="11">
        <v>5</v>
      </c>
      <c r="C594" s="10">
        <v>2003</v>
      </c>
      <c r="D594" s="9">
        <v>37761</v>
      </c>
      <c r="E594" t="s">
        <v>20</v>
      </c>
      <c r="F594" s="61">
        <f t="shared" si="29"/>
        <v>17.5</v>
      </c>
      <c r="G594" t="s">
        <v>17</v>
      </c>
      <c r="H594">
        <v>593</v>
      </c>
      <c r="I594" s="19">
        <v>2</v>
      </c>
      <c r="J594" s="19">
        <v>1.2</v>
      </c>
      <c r="K594" s="19">
        <v>-0.8</v>
      </c>
      <c r="L594" s="17">
        <f t="shared" si="32"/>
        <v>0.8</v>
      </c>
      <c r="M594" s="23">
        <v>24.9452711710643</v>
      </c>
      <c r="N594" s="23">
        <v>24.9755370394726</v>
      </c>
      <c r="O594" s="23">
        <v>25.5358041840376</v>
      </c>
      <c r="P594" s="17">
        <f t="shared" si="30"/>
        <v>25.1522041315248</v>
      </c>
      <c r="Q594" s="30" t="s">
        <v>18</v>
      </c>
      <c r="R594" s="30" t="s">
        <v>18</v>
      </c>
      <c r="S594" s="30" t="s">
        <v>18</v>
      </c>
      <c r="T594" s="17" t="e">
        <f t="shared" si="31"/>
        <v>#DIV/0!</v>
      </c>
    </row>
    <row r="595" spans="1:20">
      <c r="A595" s="10">
        <v>31</v>
      </c>
      <c r="B595" s="11">
        <v>5</v>
      </c>
      <c r="C595" s="10">
        <v>2003</v>
      </c>
      <c r="D595" s="9">
        <v>37772</v>
      </c>
      <c r="E595" t="s">
        <v>20</v>
      </c>
      <c r="F595" s="61">
        <f t="shared" si="29"/>
        <v>17.5</v>
      </c>
      <c r="G595" t="s">
        <v>17</v>
      </c>
      <c r="H595">
        <v>594</v>
      </c>
      <c r="I595" s="19">
        <v>4.2</v>
      </c>
      <c r="J595" s="19">
        <v>3.5</v>
      </c>
      <c r="K595" s="19">
        <v>0.1</v>
      </c>
      <c r="L595" s="17">
        <f t="shared" si="32"/>
        <v>2.6</v>
      </c>
      <c r="M595" s="23">
        <v>24.3619952733247</v>
      </c>
      <c r="N595" s="23">
        <v>24.6267378158659</v>
      </c>
      <c r="O595" s="23">
        <v>24.7476444879486</v>
      </c>
      <c r="P595" s="17">
        <f t="shared" si="30"/>
        <v>24.5787925257131</v>
      </c>
      <c r="Q595" s="30" t="s">
        <v>18</v>
      </c>
      <c r="R595" s="30" t="s">
        <v>18</v>
      </c>
      <c r="S595" s="30" t="s">
        <v>18</v>
      </c>
      <c r="T595" s="17" t="e">
        <f t="shared" si="31"/>
        <v>#DIV/0!</v>
      </c>
    </row>
    <row r="596" spans="1:20">
      <c r="A596" s="10">
        <v>10</v>
      </c>
      <c r="B596" s="11">
        <v>6</v>
      </c>
      <c r="C596" s="10">
        <v>2003</v>
      </c>
      <c r="D596" s="9">
        <v>37782</v>
      </c>
      <c r="E596" t="s">
        <v>20</v>
      </c>
      <c r="F596" s="61">
        <f t="shared" si="29"/>
        <v>17.5</v>
      </c>
      <c r="G596" t="s">
        <v>17</v>
      </c>
      <c r="H596">
        <v>595</v>
      </c>
      <c r="I596" s="19">
        <v>4.9</v>
      </c>
      <c r="J596" s="19">
        <v>3.4</v>
      </c>
      <c r="K596" s="19">
        <v>0.9</v>
      </c>
      <c r="L596" s="17">
        <f t="shared" si="32"/>
        <v>3.06666666666667</v>
      </c>
      <c r="M596" s="23">
        <v>25.5176715369364</v>
      </c>
      <c r="N596" s="23">
        <v>25.5404562526498</v>
      </c>
      <c r="O596" s="23">
        <v>26.2480751625639</v>
      </c>
      <c r="P596" s="17">
        <f t="shared" si="30"/>
        <v>25.7687343173834</v>
      </c>
      <c r="Q596" s="30" t="s">
        <v>18</v>
      </c>
      <c r="R596" s="30" t="s">
        <v>18</v>
      </c>
      <c r="S596" s="30" t="s">
        <v>18</v>
      </c>
      <c r="T596" s="17" t="e">
        <f t="shared" si="31"/>
        <v>#DIV/0!</v>
      </c>
    </row>
    <row r="597" spans="1:20">
      <c r="A597" s="10">
        <v>19</v>
      </c>
      <c r="B597" s="11">
        <v>6</v>
      </c>
      <c r="C597" s="10">
        <v>2003</v>
      </c>
      <c r="D597" s="9">
        <v>37791</v>
      </c>
      <c r="E597" t="s">
        <v>20</v>
      </c>
      <c r="F597" s="61">
        <f t="shared" si="29"/>
        <v>17.5</v>
      </c>
      <c r="G597" t="s">
        <v>17</v>
      </c>
      <c r="H597">
        <v>596</v>
      </c>
      <c r="I597" s="19">
        <v>6.6</v>
      </c>
      <c r="J597" s="19">
        <v>4.5</v>
      </c>
      <c r="K597" s="19">
        <v>2.2</v>
      </c>
      <c r="L597" s="17">
        <f t="shared" si="32"/>
        <v>4.43333333333333</v>
      </c>
      <c r="M597" s="23">
        <v>24.8580500209735</v>
      </c>
      <c r="N597" s="23">
        <v>25.1837954206273</v>
      </c>
      <c r="O597" s="23">
        <v>25.9205853090621</v>
      </c>
      <c r="P597" s="17">
        <f t="shared" si="30"/>
        <v>25.320810250221</v>
      </c>
      <c r="Q597" s="30" t="s">
        <v>18</v>
      </c>
      <c r="R597" s="30" t="s">
        <v>18</v>
      </c>
      <c r="S597" s="30" t="s">
        <v>18</v>
      </c>
      <c r="T597" s="17" t="e">
        <f t="shared" si="31"/>
        <v>#DIV/0!</v>
      </c>
    </row>
    <row r="598" spans="1:20">
      <c r="A598" s="10">
        <v>30</v>
      </c>
      <c r="B598" s="11">
        <v>6</v>
      </c>
      <c r="C598" s="10">
        <v>2003</v>
      </c>
      <c r="D598" s="9">
        <v>37802</v>
      </c>
      <c r="E598" t="s">
        <v>20</v>
      </c>
      <c r="F598" s="61">
        <f t="shared" si="29"/>
        <v>17.5</v>
      </c>
      <c r="G598" t="s">
        <v>17</v>
      </c>
      <c r="H598">
        <v>597</v>
      </c>
      <c r="I598" s="19">
        <v>10.5</v>
      </c>
      <c r="J598" s="19">
        <v>5.8</v>
      </c>
      <c r="K598" s="19">
        <v>2.9</v>
      </c>
      <c r="L598" s="17">
        <f t="shared" si="32"/>
        <v>6.4</v>
      </c>
      <c r="M598" s="23">
        <v>24.5265558966571</v>
      </c>
      <c r="N598" s="23">
        <v>24.896729528759</v>
      </c>
      <c r="O598" s="23">
        <v>26.2764146857137</v>
      </c>
      <c r="P598" s="17">
        <f t="shared" si="30"/>
        <v>25.2332333703766</v>
      </c>
      <c r="Q598" s="30" t="s">
        <v>18</v>
      </c>
      <c r="R598" s="30" t="s">
        <v>18</v>
      </c>
      <c r="S598" s="30" t="s">
        <v>18</v>
      </c>
      <c r="T598" s="17" t="e">
        <f t="shared" si="31"/>
        <v>#DIV/0!</v>
      </c>
    </row>
    <row r="599" spans="1:20">
      <c r="A599" s="10">
        <v>10</v>
      </c>
      <c r="B599" s="11">
        <v>7</v>
      </c>
      <c r="C599" s="10">
        <v>2003</v>
      </c>
      <c r="D599" s="9">
        <v>37812</v>
      </c>
      <c r="E599" t="s">
        <v>20</v>
      </c>
      <c r="F599" s="61">
        <f t="shared" si="29"/>
        <v>17.5</v>
      </c>
      <c r="G599" t="s">
        <v>17</v>
      </c>
      <c r="H599">
        <v>598</v>
      </c>
      <c r="I599" s="23">
        <v>12.5</v>
      </c>
      <c r="J599" s="23">
        <v>9.2</v>
      </c>
      <c r="K599" s="23">
        <v>4.2</v>
      </c>
      <c r="L599" s="17">
        <f t="shared" si="32"/>
        <v>8.63333333333333</v>
      </c>
      <c r="M599" s="23">
        <v>23.5987910255641</v>
      </c>
      <c r="N599" s="23">
        <v>23.7717487751949</v>
      </c>
      <c r="O599" s="23">
        <v>24.8964113446063</v>
      </c>
      <c r="P599" s="17">
        <f t="shared" si="30"/>
        <v>24.0889837151218</v>
      </c>
      <c r="Q599" s="30" t="s">
        <v>18</v>
      </c>
      <c r="R599" s="30" t="s">
        <v>18</v>
      </c>
      <c r="S599" s="30" t="s">
        <v>18</v>
      </c>
      <c r="T599" s="17" t="e">
        <f t="shared" si="31"/>
        <v>#DIV/0!</v>
      </c>
    </row>
    <row r="600" spans="1:20">
      <c r="A600" s="10">
        <v>20</v>
      </c>
      <c r="B600" s="11">
        <v>7</v>
      </c>
      <c r="C600" s="10">
        <v>2003</v>
      </c>
      <c r="D600" s="9">
        <v>37822</v>
      </c>
      <c r="E600" t="s">
        <v>20</v>
      </c>
      <c r="F600" s="61">
        <f t="shared" si="29"/>
        <v>17.5</v>
      </c>
      <c r="G600" t="s">
        <v>17</v>
      </c>
      <c r="H600">
        <v>599</v>
      </c>
      <c r="I600" s="23">
        <v>12.5</v>
      </c>
      <c r="J600" s="23">
        <v>9.4</v>
      </c>
      <c r="K600" s="23">
        <v>4.5</v>
      </c>
      <c r="L600" s="17">
        <f t="shared" si="32"/>
        <v>8.8</v>
      </c>
      <c r="M600" s="23">
        <v>23.8815965092562</v>
      </c>
      <c r="N600" s="23">
        <v>24.4469138279578</v>
      </c>
      <c r="O600" s="23">
        <v>25.5973630707479</v>
      </c>
      <c r="P600" s="17">
        <f t="shared" si="30"/>
        <v>24.641957802654</v>
      </c>
      <c r="Q600" s="30" t="s">
        <v>18</v>
      </c>
      <c r="R600" s="30" t="s">
        <v>18</v>
      </c>
      <c r="S600" s="30" t="s">
        <v>18</v>
      </c>
      <c r="T600" s="17" t="e">
        <f t="shared" si="31"/>
        <v>#DIV/0!</v>
      </c>
    </row>
    <row r="601" spans="1:20">
      <c r="A601" s="10">
        <v>29</v>
      </c>
      <c r="B601" s="11">
        <v>7</v>
      </c>
      <c r="C601" s="10">
        <v>2003</v>
      </c>
      <c r="D601" s="9">
        <v>37831</v>
      </c>
      <c r="E601" t="s">
        <v>20</v>
      </c>
      <c r="F601" s="61">
        <f t="shared" si="29"/>
        <v>17.5</v>
      </c>
      <c r="G601" t="s">
        <v>17</v>
      </c>
      <c r="H601">
        <v>600</v>
      </c>
      <c r="I601" s="23">
        <v>12.5</v>
      </c>
      <c r="J601" s="23">
        <v>9.5</v>
      </c>
      <c r="K601" s="23">
        <v>6</v>
      </c>
      <c r="L601" s="17">
        <f t="shared" si="32"/>
        <v>9.33333333333333</v>
      </c>
      <c r="M601" s="23">
        <v>24.2642739840655</v>
      </c>
      <c r="N601" s="23">
        <v>24.5891372193712</v>
      </c>
      <c r="O601" s="23">
        <v>25.795061905943</v>
      </c>
      <c r="P601" s="17">
        <f t="shared" si="30"/>
        <v>24.8828243697932</v>
      </c>
      <c r="Q601" s="30" t="s">
        <v>18</v>
      </c>
      <c r="R601" s="30" t="s">
        <v>18</v>
      </c>
      <c r="S601" s="30" t="s">
        <v>18</v>
      </c>
      <c r="T601" s="17" t="e">
        <f t="shared" si="31"/>
        <v>#DIV/0!</v>
      </c>
    </row>
    <row r="602" spans="1:20">
      <c r="A602" s="10">
        <v>11</v>
      </c>
      <c r="B602" s="11">
        <v>8</v>
      </c>
      <c r="C602" s="10">
        <v>2003</v>
      </c>
      <c r="D602" s="9">
        <v>37844</v>
      </c>
      <c r="E602" t="s">
        <v>20</v>
      </c>
      <c r="F602" s="61">
        <f t="shared" si="29"/>
        <v>17.5</v>
      </c>
      <c r="G602" t="s">
        <v>17</v>
      </c>
      <c r="H602">
        <v>601</v>
      </c>
      <c r="I602" s="23">
        <v>16.7</v>
      </c>
      <c r="J602" s="23">
        <v>15.5</v>
      </c>
      <c r="K602" s="23">
        <v>5.6</v>
      </c>
      <c r="L602" s="17">
        <f t="shared" si="32"/>
        <v>12.6</v>
      </c>
      <c r="M602" s="24">
        <v>23.6</v>
      </c>
      <c r="N602" s="24">
        <v>23.8</v>
      </c>
      <c r="O602" s="24">
        <v>25.3</v>
      </c>
      <c r="P602" s="17">
        <f t="shared" si="30"/>
        <v>24.2333333333333</v>
      </c>
      <c r="Q602" s="30" t="s">
        <v>18</v>
      </c>
      <c r="R602" s="30" t="s">
        <v>18</v>
      </c>
      <c r="S602" s="30" t="s">
        <v>18</v>
      </c>
      <c r="T602" s="17" t="e">
        <f t="shared" si="31"/>
        <v>#DIV/0!</v>
      </c>
    </row>
    <row r="603" spans="1:20">
      <c r="A603" s="10">
        <v>20</v>
      </c>
      <c r="B603" s="11">
        <v>8</v>
      </c>
      <c r="C603" s="10">
        <v>2003</v>
      </c>
      <c r="D603" s="9">
        <v>37853</v>
      </c>
      <c r="E603" t="s">
        <v>20</v>
      </c>
      <c r="F603" s="61">
        <f t="shared" si="29"/>
        <v>17.5</v>
      </c>
      <c r="G603" t="s">
        <v>17</v>
      </c>
      <c r="H603">
        <v>602</v>
      </c>
      <c r="I603" s="22">
        <v>15.2</v>
      </c>
      <c r="J603" s="22">
        <v>11.5</v>
      </c>
      <c r="K603" s="22">
        <v>5.6</v>
      </c>
      <c r="L603" s="17">
        <f t="shared" si="32"/>
        <v>10.7666666666667</v>
      </c>
      <c r="M603" s="33">
        <v>24.9</v>
      </c>
      <c r="N603" s="33">
        <v>25.7</v>
      </c>
      <c r="O603" s="33">
        <v>27.1</v>
      </c>
      <c r="P603" s="17">
        <f t="shared" si="30"/>
        <v>25.9</v>
      </c>
      <c r="Q603" s="30" t="s">
        <v>18</v>
      </c>
      <c r="R603" s="30" t="s">
        <v>18</v>
      </c>
      <c r="S603" s="30" t="s">
        <v>18</v>
      </c>
      <c r="T603" s="17" t="e">
        <f t="shared" si="31"/>
        <v>#DIV/0!</v>
      </c>
    </row>
    <row r="604" spans="1:20">
      <c r="A604" s="10">
        <v>1</v>
      </c>
      <c r="B604" s="11">
        <v>9</v>
      </c>
      <c r="C604" s="10">
        <v>2003</v>
      </c>
      <c r="D604" s="9">
        <v>37865</v>
      </c>
      <c r="E604" t="s">
        <v>20</v>
      </c>
      <c r="F604" s="61">
        <f t="shared" si="29"/>
        <v>17.5</v>
      </c>
      <c r="G604" t="s">
        <v>17</v>
      </c>
      <c r="H604">
        <v>603</v>
      </c>
      <c r="I604" s="26">
        <v>13.2</v>
      </c>
      <c r="J604" s="26">
        <v>13.1</v>
      </c>
      <c r="K604" s="26">
        <v>4.7</v>
      </c>
      <c r="L604" s="17">
        <f t="shared" si="32"/>
        <v>10.3333333333333</v>
      </c>
      <c r="M604" s="25">
        <v>24.1</v>
      </c>
      <c r="N604" s="25">
        <v>24.1</v>
      </c>
      <c r="O604" s="25">
        <v>25.3</v>
      </c>
      <c r="P604" s="17">
        <f t="shared" si="30"/>
        <v>24.5</v>
      </c>
      <c r="Q604" s="30" t="s">
        <v>18</v>
      </c>
      <c r="R604" s="30" t="s">
        <v>18</v>
      </c>
      <c r="S604" s="30" t="s">
        <v>18</v>
      </c>
      <c r="T604" s="17" t="e">
        <f t="shared" si="31"/>
        <v>#DIV/0!</v>
      </c>
    </row>
    <row r="605" spans="1:20">
      <c r="A605" s="10">
        <v>10</v>
      </c>
      <c r="B605" s="11">
        <v>9</v>
      </c>
      <c r="C605" s="10">
        <v>2003</v>
      </c>
      <c r="D605" s="9">
        <v>37874</v>
      </c>
      <c r="E605" t="s">
        <v>20</v>
      </c>
      <c r="F605" s="61">
        <f t="shared" si="29"/>
        <v>17.5</v>
      </c>
      <c r="G605" t="s">
        <v>17</v>
      </c>
      <c r="H605">
        <v>604</v>
      </c>
      <c r="I605" s="26">
        <v>8.2</v>
      </c>
      <c r="J605" s="26">
        <v>5.8</v>
      </c>
      <c r="K605" s="26">
        <v>4.2</v>
      </c>
      <c r="L605" s="17">
        <f t="shared" si="32"/>
        <v>6.06666666666667</v>
      </c>
      <c r="M605" s="16">
        <v>25.4285978594343</v>
      </c>
      <c r="N605" s="16">
        <v>26.4448475633354</v>
      </c>
      <c r="O605" s="16">
        <v>27.1929556598231</v>
      </c>
      <c r="P605" s="17">
        <f t="shared" si="30"/>
        <v>26.3554670275309</v>
      </c>
      <c r="Q605" s="30" t="s">
        <v>18</v>
      </c>
      <c r="R605" s="30" t="s">
        <v>18</v>
      </c>
      <c r="S605" s="30" t="s">
        <v>18</v>
      </c>
      <c r="T605" s="17" t="e">
        <f t="shared" si="31"/>
        <v>#DIV/0!</v>
      </c>
    </row>
    <row r="606" spans="1:20">
      <c r="A606" s="10">
        <v>21</v>
      </c>
      <c r="B606" s="11">
        <v>9</v>
      </c>
      <c r="C606" s="10">
        <v>2003</v>
      </c>
      <c r="D606" s="9">
        <v>37885</v>
      </c>
      <c r="E606" t="s">
        <v>20</v>
      </c>
      <c r="F606" s="61">
        <f t="shared" si="29"/>
        <v>17.5</v>
      </c>
      <c r="G606" t="s">
        <v>17</v>
      </c>
      <c r="H606">
        <v>605</v>
      </c>
      <c r="I606" s="16">
        <v>8.3</v>
      </c>
      <c r="J606" s="16">
        <v>6.5</v>
      </c>
      <c r="K606" s="16">
        <v>3.9</v>
      </c>
      <c r="L606" s="17">
        <f t="shared" si="32"/>
        <v>6.23333333333333</v>
      </c>
      <c r="M606" s="24">
        <v>26.1155666462465</v>
      </c>
      <c r="N606" s="24">
        <v>27.0995108690367</v>
      </c>
      <c r="O606" s="24">
        <v>27.7045551719258</v>
      </c>
      <c r="P606" s="17">
        <f t="shared" si="30"/>
        <v>26.9732108957363</v>
      </c>
      <c r="Q606" s="30" t="s">
        <v>18</v>
      </c>
      <c r="R606" s="30" t="s">
        <v>18</v>
      </c>
      <c r="S606" s="30" t="s">
        <v>18</v>
      </c>
      <c r="T606" s="17" t="e">
        <f t="shared" si="31"/>
        <v>#DIV/0!</v>
      </c>
    </row>
    <row r="607" spans="1:20">
      <c r="A607" s="10">
        <v>30</v>
      </c>
      <c r="B607" s="11">
        <v>9</v>
      </c>
      <c r="C607" s="10">
        <v>2003</v>
      </c>
      <c r="D607" s="9">
        <v>37894</v>
      </c>
      <c r="E607" t="s">
        <v>20</v>
      </c>
      <c r="F607" s="61">
        <f t="shared" si="29"/>
        <v>17.5</v>
      </c>
      <c r="G607" t="s">
        <v>17</v>
      </c>
      <c r="H607">
        <v>606</v>
      </c>
      <c r="I607" s="16">
        <v>5.2</v>
      </c>
      <c r="J607" s="16">
        <v>5.1</v>
      </c>
      <c r="K607" s="16">
        <v>3.5</v>
      </c>
      <c r="L607" s="17">
        <f t="shared" si="32"/>
        <v>4.6</v>
      </c>
      <c r="M607" s="24">
        <v>27.4650123932023</v>
      </c>
      <c r="N607" s="24">
        <v>27.5417512761846</v>
      </c>
      <c r="O607" s="24">
        <v>27.7970535583447</v>
      </c>
      <c r="P607" s="17">
        <f t="shared" si="30"/>
        <v>27.6012724092439</v>
      </c>
      <c r="Q607" s="30" t="s">
        <v>18</v>
      </c>
      <c r="R607" s="30" t="s">
        <v>18</v>
      </c>
      <c r="S607" s="30" t="s">
        <v>18</v>
      </c>
      <c r="T607" s="17" t="e">
        <f t="shared" si="31"/>
        <v>#DIV/0!</v>
      </c>
    </row>
    <row r="608" spans="1:20">
      <c r="A608" s="11">
        <v>11</v>
      </c>
      <c r="B608" s="10">
        <v>10</v>
      </c>
      <c r="C608" s="31">
        <v>2003</v>
      </c>
      <c r="D608" s="9">
        <v>37905</v>
      </c>
      <c r="E608" t="s">
        <v>20</v>
      </c>
      <c r="F608" s="61">
        <f t="shared" si="29"/>
        <v>17.5</v>
      </c>
      <c r="G608" t="s">
        <v>17</v>
      </c>
      <c r="H608">
        <v>607</v>
      </c>
      <c r="I608" s="16">
        <v>5.3</v>
      </c>
      <c r="J608" s="16">
        <v>5.2</v>
      </c>
      <c r="K608" s="16">
        <v>4</v>
      </c>
      <c r="L608" s="17">
        <f t="shared" si="32"/>
        <v>4.83333333333333</v>
      </c>
      <c r="M608" s="24">
        <v>27.3836386195373</v>
      </c>
      <c r="N608" s="24">
        <v>27.4689152843364</v>
      </c>
      <c r="O608" s="24">
        <v>27.7591170958323</v>
      </c>
      <c r="P608" s="17">
        <f t="shared" si="30"/>
        <v>27.5372236665687</v>
      </c>
      <c r="Q608" s="30" t="s">
        <v>18</v>
      </c>
      <c r="R608" s="30" t="s">
        <v>18</v>
      </c>
      <c r="S608" s="30" t="s">
        <v>18</v>
      </c>
      <c r="T608" s="17" t="e">
        <f t="shared" si="31"/>
        <v>#DIV/0!</v>
      </c>
    </row>
    <row r="609" spans="1:20">
      <c r="A609" s="11">
        <v>20</v>
      </c>
      <c r="B609" s="10">
        <v>10</v>
      </c>
      <c r="C609" s="31">
        <v>2003</v>
      </c>
      <c r="D609" s="9">
        <v>37914</v>
      </c>
      <c r="E609" t="s">
        <v>20</v>
      </c>
      <c r="F609" s="61">
        <f t="shared" si="29"/>
        <v>17.5</v>
      </c>
      <c r="G609" t="s">
        <v>17</v>
      </c>
      <c r="H609">
        <v>608</v>
      </c>
      <c r="I609" s="16">
        <v>5.7</v>
      </c>
      <c r="J609" s="16">
        <v>5.6</v>
      </c>
      <c r="K609" s="16">
        <v>5.7</v>
      </c>
      <c r="L609" s="17">
        <f t="shared" si="32"/>
        <v>5.66666666666667</v>
      </c>
      <c r="M609" s="24">
        <v>27.1617224730324</v>
      </c>
      <c r="N609" s="24">
        <v>27.1872754879843</v>
      </c>
      <c r="O609" s="24">
        <v>27.3580624273076</v>
      </c>
      <c r="P609" s="17">
        <f t="shared" si="30"/>
        <v>27.2356867961081</v>
      </c>
      <c r="Q609" s="30" t="s">
        <v>18</v>
      </c>
      <c r="R609" s="30" t="s">
        <v>18</v>
      </c>
      <c r="S609" s="30" t="s">
        <v>18</v>
      </c>
      <c r="T609" s="17" t="e">
        <f t="shared" si="31"/>
        <v>#DIV/0!</v>
      </c>
    </row>
    <row r="610" spans="1:20">
      <c r="A610" s="11">
        <v>30</v>
      </c>
      <c r="B610" s="10">
        <v>10</v>
      </c>
      <c r="C610" s="31">
        <v>2003</v>
      </c>
      <c r="D610" s="9">
        <v>37924</v>
      </c>
      <c r="E610" t="s">
        <v>20</v>
      </c>
      <c r="F610" s="61">
        <f t="shared" si="29"/>
        <v>17.5</v>
      </c>
      <c r="G610" t="s">
        <v>17</v>
      </c>
      <c r="H610">
        <v>609</v>
      </c>
      <c r="I610" s="16">
        <v>3.3</v>
      </c>
      <c r="J610" s="16">
        <v>3.4</v>
      </c>
      <c r="K610" s="16">
        <v>2.6</v>
      </c>
      <c r="L610" s="17">
        <f t="shared" si="32"/>
        <v>3.1</v>
      </c>
      <c r="M610" s="24">
        <v>27.4589935839777</v>
      </c>
      <c r="N610" s="24">
        <v>27.5269037668954</v>
      </c>
      <c r="O610" s="24">
        <v>28.7161331506042</v>
      </c>
      <c r="P610" s="17">
        <f t="shared" si="30"/>
        <v>27.9006768338258</v>
      </c>
      <c r="Q610" s="30" t="s">
        <v>18</v>
      </c>
      <c r="R610" s="30" t="s">
        <v>18</v>
      </c>
      <c r="S610" s="30" t="s">
        <v>18</v>
      </c>
      <c r="T610" s="17" t="e">
        <f t="shared" si="31"/>
        <v>#DIV/0!</v>
      </c>
    </row>
    <row r="611" spans="1:20">
      <c r="A611" s="11">
        <v>16</v>
      </c>
      <c r="B611" s="10">
        <v>11</v>
      </c>
      <c r="C611" s="31">
        <v>2003</v>
      </c>
      <c r="D611" s="9">
        <v>37941</v>
      </c>
      <c r="E611" t="s">
        <v>20</v>
      </c>
      <c r="F611" s="61">
        <f t="shared" si="29"/>
        <v>17.5</v>
      </c>
      <c r="G611" t="s">
        <v>17</v>
      </c>
      <c r="H611">
        <v>610</v>
      </c>
      <c r="I611" s="16">
        <v>2.8</v>
      </c>
      <c r="J611" s="16">
        <v>3</v>
      </c>
      <c r="K611" s="16">
        <v>3.4</v>
      </c>
      <c r="L611" s="17">
        <f t="shared" si="32"/>
        <v>3.06666666666667</v>
      </c>
      <c r="M611" s="24">
        <v>26.6336725243376</v>
      </c>
      <c r="N611" s="24">
        <v>26.7699670538972</v>
      </c>
      <c r="O611" s="24">
        <v>26.8684594754788</v>
      </c>
      <c r="P611" s="17">
        <f t="shared" si="30"/>
        <v>26.7573663512379</v>
      </c>
      <c r="Q611" s="30" t="s">
        <v>18</v>
      </c>
      <c r="R611" s="30" t="s">
        <v>18</v>
      </c>
      <c r="S611" s="30" t="s">
        <v>18</v>
      </c>
      <c r="T611" s="17" t="e">
        <f t="shared" si="31"/>
        <v>#DIV/0!</v>
      </c>
    </row>
    <row r="612" spans="1:20">
      <c r="A612" s="11">
        <v>2</v>
      </c>
      <c r="B612" s="10">
        <v>12</v>
      </c>
      <c r="C612" s="31">
        <v>2003</v>
      </c>
      <c r="D612" s="9">
        <v>37957</v>
      </c>
      <c r="E612" t="s">
        <v>20</v>
      </c>
      <c r="F612" s="61">
        <f t="shared" si="29"/>
        <v>17.5</v>
      </c>
      <c r="G612" t="s">
        <v>17</v>
      </c>
      <c r="H612">
        <v>611</v>
      </c>
      <c r="I612" s="16">
        <v>1.9</v>
      </c>
      <c r="J612" s="16">
        <v>2</v>
      </c>
      <c r="K612" s="16">
        <v>2.3</v>
      </c>
      <c r="L612" s="17">
        <f t="shared" si="32"/>
        <v>2.06666666666667</v>
      </c>
      <c r="M612" s="24">
        <v>26.1649211073699</v>
      </c>
      <c r="N612" s="24">
        <v>26.2026829830007</v>
      </c>
      <c r="O612" s="24">
        <v>26.3462431681563</v>
      </c>
      <c r="P612" s="17">
        <f t="shared" si="30"/>
        <v>26.2379490861756</v>
      </c>
      <c r="Q612" s="30" t="s">
        <v>18</v>
      </c>
      <c r="R612" s="30" t="s">
        <v>18</v>
      </c>
      <c r="S612" s="30" t="s">
        <v>18</v>
      </c>
      <c r="T612" s="17" t="e">
        <f t="shared" si="31"/>
        <v>#DIV/0!</v>
      </c>
    </row>
    <row r="613" spans="1:20">
      <c r="A613" s="11">
        <v>23</v>
      </c>
      <c r="B613" s="10">
        <v>2</v>
      </c>
      <c r="C613" s="32">
        <v>2004</v>
      </c>
      <c r="D613" s="9">
        <v>38040</v>
      </c>
      <c r="E613" t="s">
        <v>20</v>
      </c>
      <c r="F613" s="61">
        <f t="shared" si="29"/>
        <v>17.5</v>
      </c>
      <c r="G613" t="s">
        <v>17</v>
      </c>
      <c r="H613">
        <v>612</v>
      </c>
      <c r="I613" s="16">
        <v>-0.9</v>
      </c>
      <c r="J613" s="16">
        <v>-0.9</v>
      </c>
      <c r="K613" s="16">
        <v>-0.5</v>
      </c>
      <c r="L613" s="17">
        <f t="shared" si="32"/>
        <v>-0.766666666666667</v>
      </c>
      <c r="M613" s="24">
        <v>26.3689199814562</v>
      </c>
      <c r="N613" s="24">
        <v>26.5731268466267</v>
      </c>
      <c r="O613" s="24">
        <v>26.8154191037136</v>
      </c>
      <c r="P613" s="17">
        <f t="shared" si="30"/>
        <v>26.5858219772655</v>
      </c>
      <c r="Q613" s="30" t="s">
        <v>18</v>
      </c>
      <c r="R613" s="30" t="s">
        <v>18</v>
      </c>
      <c r="S613" s="30" t="s">
        <v>18</v>
      </c>
      <c r="T613" s="17" t="e">
        <f t="shared" si="31"/>
        <v>#DIV/0!</v>
      </c>
    </row>
    <row r="614" spans="1:20">
      <c r="A614" s="11">
        <v>28</v>
      </c>
      <c r="B614" s="10">
        <v>3</v>
      </c>
      <c r="C614" s="35">
        <v>2004</v>
      </c>
      <c r="D614" s="9">
        <v>38074</v>
      </c>
      <c r="E614" t="s">
        <v>20</v>
      </c>
      <c r="F614" s="61">
        <f t="shared" si="29"/>
        <v>17.5</v>
      </c>
      <c r="G614" t="s">
        <v>17</v>
      </c>
      <c r="H614">
        <v>613</v>
      </c>
      <c r="I614" s="39">
        <v>-0.96</v>
      </c>
      <c r="J614" s="39">
        <v>-1.11</v>
      </c>
      <c r="K614" s="39">
        <v>-1.11</v>
      </c>
      <c r="L614" s="17">
        <f t="shared" si="32"/>
        <v>-1.06</v>
      </c>
      <c r="M614" s="24">
        <v>27.5</v>
      </c>
      <c r="N614" s="24">
        <v>27.7</v>
      </c>
      <c r="O614" s="24">
        <v>27.7</v>
      </c>
      <c r="P614" s="17">
        <f t="shared" si="30"/>
        <v>27.6333333333333</v>
      </c>
      <c r="Q614" s="30" t="s">
        <v>18</v>
      </c>
      <c r="R614" s="30" t="s">
        <v>18</v>
      </c>
      <c r="S614" s="30" t="s">
        <v>18</v>
      </c>
      <c r="T614" s="17" t="e">
        <f t="shared" si="31"/>
        <v>#DIV/0!</v>
      </c>
    </row>
    <row r="615" spans="1:20">
      <c r="A615" s="11">
        <v>7</v>
      </c>
      <c r="B615" s="10">
        <v>4</v>
      </c>
      <c r="C615" s="35">
        <v>2004</v>
      </c>
      <c r="D615" s="9">
        <v>38084</v>
      </c>
      <c r="E615" t="s">
        <v>20</v>
      </c>
      <c r="F615" s="61">
        <f t="shared" ref="F615:F678" si="33">35/2</f>
        <v>17.5</v>
      </c>
      <c r="G615" t="s">
        <v>17</v>
      </c>
      <c r="H615">
        <v>614</v>
      </c>
      <c r="I615" s="39">
        <v>-1.4</v>
      </c>
      <c r="J615" s="39">
        <v>-1.48</v>
      </c>
      <c r="K615" s="39">
        <v>-1.44</v>
      </c>
      <c r="L615" s="17">
        <f t="shared" si="32"/>
        <v>-1.44</v>
      </c>
      <c r="M615" s="24">
        <v>27.3</v>
      </c>
      <c r="N615" s="24">
        <v>27.3</v>
      </c>
      <c r="O615" s="24">
        <v>27.4</v>
      </c>
      <c r="P615" s="17">
        <f t="shared" si="30"/>
        <v>27.3333333333333</v>
      </c>
      <c r="Q615" s="30" t="s">
        <v>18</v>
      </c>
      <c r="R615" s="30" t="s">
        <v>18</v>
      </c>
      <c r="S615" s="30" t="s">
        <v>18</v>
      </c>
      <c r="T615" s="17" t="e">
        <f t="shared" si="31"/>
        <v>#DIV/0!</v>
      </c>
    </row>
    <row r="616" spans="1:20">
      <c r="A616" s="11">
        <v>19</v>
      </c>
      <c r="B616" s="10">
        <v>5</v>
      </c>
      <c r="C616" s="35">
        <v>2004</v>
      </c>
      <c r="D616" s="9">
        <v>38126</v>
      </c>
      <c r="E616" t="s">
        <v>20</v>
      </c>
      <c r="F616" s="61">
        <f t="shared" si="33"/>
        <v>17.5</v>
      </c>
      <c r="G616" t="s">
        <v>17</v>
      </c>
      <c r="H616">
        <v>615</v>
      </c>
      <c r="I616" s="23">
        <v>-0.6</v>
      </c>
      <c r="J616" s="23">
        <v>-0.7</v>
      </c>
      <c r="K616" s="23">
        <v>-0.9</v>
      </c>
      <c r="L616" s="17">
        <f t="shared" si="32"/>
        <v>-0.733333333333333</v>
      </c>
      <c r="M616" s="24">
        <v>25.9690844964354</v>
      </c>
      <c r="N616" s="24">
        <v>26.1426714309005</v>
      </c>
      <c r="O616" s="24">
        <v>26.5886495747175</v>
      </c>
      <c r="P616" s="17">
        <f t="shared" si="30"/>
        <v>26.2334685006845</v>
      </c>
      <c r="Q616" s="30" t="s">
        <v>18</v>
      </c>
      <c r="R616" s="30" t="s">
        <v>18</v>
      </c>
      <c r="S616" s="30" t="s">
        <v>18</v>
      </c>
      <c r="T616" s="17" t="e">
        <f t="shared" si="31"/>
        <v>#DIV/0!</v>
      </c>
    </row>
    <row r="617" spans="1:20">
      <c r="A617" s="11">
        <v>30</v>
      </c>
      <c r="B617" s="10">
        <v>5</v>
      </c>
      <c r="C617" s="35">
        <v>2004</v>
      </c>
      <c r="D617" s="9">
        <v>38137</v>
      </c>
      <c r="E617" t="s">
        <v>20</v>
      </c>
      <c r="F617" s="61">
        <f t="shared" si="33"/>
        <v>17.5</v>
      </c>
      <c r="G617" t="s">
        <v>17</v>
      </c>
      <c r="H617">
        <v>616</v>
      </c>
      <c r="I617" s="23">
        <v>3.6</v>
      </c>
      <c r="J617" s="23">
        <v>1.3</v>
      </c>
      <c r="K617" s="23">
        <v>-0.4</v>
      </c>
      <c r="L617" s="17">
        <f t="shared" si="32"/>
        <v>1.5</v>
      </c>
      <c r="M617" s="24">
        <v>21.9765015590481</v>
      </c>
      <c r="N617" s="24">
        <v>23.3422478380047</v>
      </c>
      <c r="O617" s="24">
        <v>25.8820520222392</v>
      </c>
      <c r="P617" s="17">
        <f t="shared" si="30"/>
        <v>23.7336004730973</v>
      </c>
      <c r="Q617" s="30" t="s">
        <v>18</v>
      </c>
      <c r="R617" s="30" t="s">
        <v>18</v>
      </c>
      <c r="S617" s="30" t="s">
        <v>18</v>
      </c>
      <c r="T617" s="17" t="e">
        <f t="shared" si="31"/>
        <v>#DIV/0!</v>
      </c>
    </row>
    <row r="618" spans="1:20">
      <c r="A618" s="11">
        <v>10</v>
      </c>
      <c r="B618" s="10">
        <v>6</v>
      </c>
      <c r="C618" s="35">
        <v>2004</v>
      </c>
      <c r="D618" s="9">
        <v>38148</v>
      </c>
      <c r="E618" t="s">
        <v>20</v>
      </c>
      <c r="F618" s="61">
        <f t="shared" si="33"/>
        <v>17.5</v>
      </c>
      <c r="G618" t="s">
        <v>17</v>
      </c>
      <c r="H618">
        <v>617</v>
      </c>
      <c r="I618" s="23">
        <v>3.6</v>
      </c>
      <c r="J618" s="23">
        <v>1.3</v>
      </c>
      <c r="K618" s="23">
        <v>-0.4</v>
      </c>
      <c r="L618" s="17">
        <f t="shared" si="32"/>
        <v>1.5</v>
      </c>
      <c r="M618" s="24">
        <v>22.4995087166622</v>
      </c>
      <c r="N618" s="24">
        <v>24.4470727276839</v>
      </c>
      <c r="O618" s="24">
        <v>25.8304620464553</v>
      </c>
      <c r="P618" s="17">
        <f t="shared" si="30"/>
        <v>24.2590144969338</v>
      </c>
      <c r="Q618" s="30" t="s">
        <v>18</v>
      </c>
      <c r="R618" s="30" t="s">
        <v>18</v>
      </c>
      <c r="S618" s="30" t="s">
        <v>18</v>
      </c>
      <c r="T618" s="17" t="e">
        <f t="shared" si="31"/>
        <v>#DIV/0!</v>
      </c>
    </row>
    <row r="619" spans="1:20">
      <c r="A619" s="11">
        <v>21</v>
      </c>
      <c r="B619" s="10">
        <v>6</v>
      </c>
      <c r="C619" s="35">
        <v>2004</v>
      </c>
      <c r="D619" s="9">
        <v>38159</v>
      </c>
      <c r="E619" t="s">
        <v>20</v>
      </c>
      <c r="F619" s="61">
        <f t="shared" si="33"/>
        <v>17.5</v>
      </c>
      <c r="G619" t="s">
        <v>17</v>
      </c>
      <c r="H619">
        <v>618</v>
      </c>
      <c r="I619" s="23">
        <v>4</v>
      </c>
      <c r="J619" s="23">
        <v>1.6</v>
      </c>
      <c r="K619" s="23">
        <v>-0.4</v>
      </c>
      <c r="L619" s="17">
        <f t="shared" si="32"/>
        <v>1.73333333333333</v>
      </c>
      <c r="M619" s="24">
        <v>24.323649362599</v>
      </c>
      <c r="N619" s="24">
        <v>25.2154471214784</v>
      </c>
      <c r="O619" s="24">
        <v>26.7233734075589</v>
      </c>
      <c r="P619" s="17">
        <f t="shared" si="30"/>
        <v>25.4208232972121</v>
      </c>
      <c r="Q619" s="30" t="s">
        <v>18</v>
      </c>
      <c r="R619" s="30" t="s">
        <v>18</v>
      </c>
      <c r="S619" s="30" t="s">
        <v>18</v>
      </c>
      <c r="T619" s="17" t="e">
        <f t="shared" si="31"/>
        <v>#DIV/0!</v>
      </c>
    </row>
    <row r="620" spans="1:20">
      <c r="A620" s="11">
        <v>30</v>
      </c>
      <c r="B620" s="10">
        <v>6</v>
      </c>
      <c r="C620" s="35">
        <v>2004</v>
      </c>
      <c r="D620" s="9">
        <v>38168</v>
      </c>
      <c r="E620" t="s">
        <v>20</v>
      </c>
      <c r="F620" s="61">
        <f t="shared" si="33"/>
        <v>17.5</v>
      </c>
      <c r="G620" t="s">
        <v>17</v>
      </c>
      <c r="H620">
        <v>619</v>
      </c>
      <c r="I620" s="19">
        <v>8</v>
      </c>
      <c r="J620" s="19">
        <v>3</v>
      </c>
      <c r="K620" s="19">
        <v>0.5</v>
      </c>
      <c r="L620" s="17">
        <f t="shared" si="32"/>
        <v>3.83333333333333</v>
      </c>
      <c r="M620" s="16">
        <v>23.2617771865535</v>
      </c>
      <c r="N620" s="16">
        <v>24.7795988064217</v>
      </c>
      <c r="O620" s="16">
        <v>25.9280172819831</v>
      </c>
      <c r="P620" s="17">
        <f t="shared" si="30"/>
        <v>24.6564644249861</v>
      </c>
      <c r="Q620" s="30" t="s">
        <v>18</v>
      </c>
      <c r="R620" s="30" t="s">
        <v>18</v>
      </c>
      <c r="S620" s="30" t="s">
        <v>18</v>
      </c>
      <c r="T620" s="17" t="e">
        <f t="shared" si="31"/>
        <v>#DIV/0!</v>
      </c>
    </row>
    <row r="621" spans="1:20">
      <c r="A621" s="11">
        <v>10</v>
      </c>
      <c r="B621" s="10">
        <v>7</v>
      </c>
      <c r="C621" s="35">
        <v>2004</v>
      </c>
      <c r="D621" s="9">
        <v>38178</v>
      </c>
      <c r="E621" t="s">
        <v>20</v>
      </c>
      <c r="F621" s="61">
        <f t="shared" si="33"/>
        <v>17.5</v>
      </c>
      <c r="G621" t="s">
        <v>17</v>
      </c>
      <c r="H621">
        <v>620</v>
      </c>
      <c r="I621" s="23">
        <v>13.2</v>
      </c>
      <c r="J621" s="23">
        <v>10.4</v>
      </c>
      <c r="K621" s="23">
        <v>5.3</v>
      </c>
      <c r="L621" s="17">
        <f t="shared" si="32"/>
        <v>9.63333333333333</v>
      </c>
      <c r="M621" s="24">
        <v>24.5451830130059</v>
      </c>
      <c r="N621" s="24">
        <v>24.6756066463566</v>
      </c>
      <c r="O621" s="24">
        <v>25.1951662890769</v>
      </c>
      <c r="P621" s="17">
        <f t="shared" si="30"/>
        <v>24.8053186494798</v>
      </c>
      <c r="Q621" s="30" t="s">
        <v>18</v>
      </c>
      <c r="R621" s="30" t="s">
        <v>18</v>
      </c>
      <c r="S621" s="30" t="s">
        <v>18</v>
      </c>
      <c r="T621" s="17" t="e">
        <f t="shared" si="31"/>
        <v>#DIV/0!</v>
      </c>
    </row>
    <row r="622" spans="1:20">
      <c r="A622" s="11">
        <v>20</v>
      </c>
      <c r="B622" s="10">
        <v>7</v>
      </c>
      <c r="C622" s="35">
        <v>2004</v>
      </c>
      <c r="D622" s="9">
        <v>38188</v>
      </c>
      <c r="E622" t="s">
        <v>20</v>
      </c>
      <c r="F622" s="61">
        <f t="shared" si="33"/>
        <v>17.5</v>
      </c>
      <c r="G622" t="s">
        <v>17</v>
      </c>
      <c r="H622">
        <v>621</v>
      </c>
      <c r="I622" s="23">
        <v>12.4</v>
      </c>
      <c r="J622" s="23">
        <v>9.6</v>
      </c>
      <c r="K622" s="23">
        <v>3</v>
      </c>
      <c r="L622" s="17">
        <f t="shared" si="32"/>
        <v>8.33333333333333</v>
      </c>
      <c r="M622" s="24">
        <v>24.4398379262149</v>
      </c>
      <c r="N622" s="24">
        <v>24.5803102760734</v>
      </c>
      <c r="O622" s="24">
        <v>26.0611642085004</v>
      </c>
      <c r="P622" s="17">
        <f t="shared" si="30"/>
        <v>25.0271041369296</v>
      </c>
      <c r="Q622" s="30" t="s">
        <v>18</v>
      </c>
      <c r="R622" s="30" t="s">
        <v>18</v>
      </c>
      <c r="S622" s="30" t="s">
        <v>18</v>
      </c>
      <c r="T622" s="17" t="e">
        <f t="shared" si="31"/>
        <v>#DIV/0!</v>
      </c>
    </row>
    <row r="623" spans="1:20">
      <c r="A623" s="11">
        <v>29</v>
      </c>
      <c r="B623" s="10">
        <v>7</v>
      </c>
      <c r="C623" s="35">
        <v>2004</v>
      </c>
      <c r="D623" s="9">
        <v>38197</v>
      </c>
      <c r="E623" t="s">
        <v>20</v>
      </c>
      <c r="F623" s="61">
        <f t="shared" si="33"/>
        <v>17.5</v>
      </c>
      <c r="G623" t="s">
        <v>17</v>
      </c>
      <c r="H623">
        <v>622</v>
      </c>
      <c r="I623" s="23">
        <v>8.7</v>
      </c>
      <c r="J623" s="23">
        <v>5.8</v>
      </c>
      <c r="K623" s="23">
        <v>2.5</v>
      </c>
      <c r="L623" s="17">
        <f t="shared" si="32"/>
        <v>5.66666666666667</v>
      </c>
      <c r="M623" s="24">
        <v>24.4915740120632</v>
      </c>
      <c r="N623" s="24">
        <v>25.6764950958387</v>
      </c>
      <c r="O623" s="24">
        <v>26.3130178482957</v>
      </c>
      <c r="P623" s="17">
        <f t="shared" si="30"/>
        <v>25.4936956520659</v>
      </c>
      <c r="Q623" s="30" t="s">
        <v>18</v>
      </c>
      <c r="R623" s="30" t="s">
        <v>18</v>
      </c>
      <c r="S623" s="30" t="s">
        <v>18</v>
      </c>
      <c r="T623" s="17" t="e">
        <f t="shared" si="31"/>
        <v>#DIV/0!</v>
      </c>
    </row>
    <row r="624" spans="1:20">
      <c r="A624" s="11">
        <v>10</v>
      </c>
      <c r="B624" s="10">
        <v>8</v>
      </c>
      <c r="C624" s="35">
        <v>2004</v>
      </c>
      <c r="D624" s="9">
        <v>38209</v>
      </c>
      <c r="E624" t="s">
        <v>20</v>
      </c>
      <c r="F624" s="61">
        <f t="shared" si="33"/>
        <v>17.5</v>
      </c>
      <c r="G624" t="s">
        <v>17</v>
      </c>
      <c r="H624">
        <v>623</v>
      </c>
      <c r="I624" s="22">
        <v>15.1</v>
      </c>
      <c r="J624" s="22">
        <v>12.6</v>
      </c>
      <c r="K624" s="22">
        <v>4.5</v>
      </c>
      <c r="L624" s="17">
        <f t="shared" si="32"/>
        <v>10.7333333333333</v>
      </c>
      <c r="M624" s="24">
        <v>24.1338231332327</v>
      </c>
      <c r="N624" s="24">
        <v>24.5539642554299</v>
      </c>
      <c r="O624" s="24">
        <v>25.6899434163019</v>
      </c>
      <c r="P624" s="17">
        <f t="shared" si="30"/>
        <v>24.7925769349882</v>
      </c>
      <c r="Q624" s="30" t="s">
        <v>18</v>
      </c>
      <c r="R624" s="30" t="s">
        <v>18</v>
      </c>
      <c r="S624" s="30" t="s">
        <v>18</v>
      </c>
      <c r="T624" s="17" t="e">
        <f t="shared" si="31"/>
        <v>#DIV/0!</v>
      </c>
    </row>
    <row r="625" spans="1:20">
      <c r="A625" s="10">
        <v>19</v>
      </c>
      <c r="B625" s="10">
        <v>8</v>
      </c>
      <c r="C625" s="35">
        <v>2004</v>
      </c>
      <c r="D625" s="9">
        <v>38218</v>
      </c>
      <c r="E625" t="s">
        <v>20</v>
      </c>
      <c r="F625" s="61">
        <f t="shared" si="33"/>
        <v>17.5</v>
      </c>
      <c r="G625" t="s">
        <v>17</v>
      </c>
      <c r="H625">
        <v>624</v>
      </c>
      <c r="I625" s="19">
        <v>14.6</v>
      </c>
      <c r="J625" s="19">
        <v>13.4</v>
      </c>
      <c r="K625" s="19">
        <v>2.9</v>
      </c>
      <c r="L625" s="17">
        <f t="shared" si="32"/>
        <v>10.3</v>
      </c>
      <c r="M625" s="16">
        <v>24.0490817551364</v>
      </c>
      <c r="N625" s="16">
        <v>24.0915127216996</v>
      </c>
      <c r="O625" s="16">
        <v>26.1599767369527</v>
      </c>
      <c r="P625" s="17">
        <f t="shared" si="30"/>
        <v>24.7668570712629</v>
      </c>
      <c r="Q625" s="30" t="s">
        <v>18</v>
      </c>
      <c r="R625" s="30" t="s">
        <v>18</v>
      </c>
      <c r="S625" s="30" t="s">
        <v>18</v>
      </c>
      <c r="T625" s="17" t="e">
        <f t="shared" si="31"/>
        <v>#DIV/0!</v>
      </c>
    </row>
    <row r="626" spans="1:20">
      <c r="A626" s="10">
        <v>31</v>
      </c>
      <c r="B626" s="36">
        <v>8</v>
      </c>
      <c r="C626" s="35">
        <v>2004</v>
      </c>
      <c r="D626" s="9">
        <v>38230</v>
      </c>
      <c r="E626" t="s">
        <v>20</v>
      </c>
      <c r="F626" s="61">
        <f t="shared" si="33"/>
        <v>17.5</v>
      </c>
      <c r="G626" t="s">
        <v>17</v>
      </c>
      <c r="H626">
        <v>625</v>
      </c>
      <c r="I626" s="19">
        <v>13.7</v>
      </c>
      <c r="J626" s="19">
        <v>13.1</v>
      </c>
      <c r="K626" s="19">
        <v>8</v>
      </c>
      <c r="L626" s="17">
        <f t="shared" si="32"/>
        <v>11.6</v>
      </c>
      <c r="M626" s="16">
        <v>24.3327302479823</v>
      </c>
      <c r="N626" s="16">
        <v>24.5960889422821</v>
      </c>
      <c r="O626" s="16">
        <v>25.4235093552002</v>
      </c>
      <c r="P626" s="17">
        <f t="shared" si="30"/>
        <v>24.7841095151549</v>
      </c>
      <c r="Q626" s="30" t="s">
        <v>18</v>
      </c>
      <c r="R626" s="30" t="s">
        <v>18</v>
      </c>
      <c r="S626" s="30" t="s">
        <v>18</v>
      </c>
      <c r="T626" s="17" t="e">
        <f t="shared" si="31"/>
        <v>#DIV/0!</v>
      </c>
    </row>
    <row r="627" spans="1:20">
      <c r="A627" s="10">
        <v>9</v>
      </c>
      <c r="B627" s="36">
        <v>9</v>
      </c>
      <c r="C627" s="35">
        <v>2004</v>
      </c>
      <c r="D627" s="9">
        <v>38239</v>
      </c>
      <c r="E627" t="s">
        <v>20</v>
      </c>
      <c r="F627" s="61">
        <f t="shared" si="33"/>
        <v>17.5</v>
      </c>
      <c r="G627" t="s">
        <v>17</v>
      </c>
      <c r="H627">
        <v>626</v>
      </c>
      <c r="I627" s="40">
        <v>12.4</v>
      </c>
      <c r="J627" s="40">
        <v>12.4</v>
      </c>
      <c r="K627" s="40">
        <v>11</v>
      </c>
      <c r="L627" s="17">
        <f t="shared" si="32"/>
        <v>11.9333333333333</v>
      </c>
      <c r="M627" s="41">
        <v>24.3572179490723</v>
      </c>
      <c r="N627" s="41">
        <v>24.4065192589997</v>
      </c>
      <c r="O627" s="41">
        <v>25.0202274078198</v>
      </c>
      <c r="P627" s="17">
        <f t="shared" si="30"/>
        <v>24.5946548719639</v>
      </c>
      <c r="Q627" s="30" t="s">
        <v>18</v>
      </c>
      <c r="R627" s="30" t="s">
        <v>18</v>
      </c>
      <c r="S627" s="30" t="s">
        <v>18</v>
      </c>
      <c r="T627" s="17" t="e">
        <f t="shared" si="31"/>
        <v>#DIV/0!</v>
      </c>
    </row>
    <row r="628" spans="1:20">
      <c r="A628" s="10">
        <v>20</v>
      </c>
      <c r="B628" s="36">
        <v>9</v>
      </c>
      <c r="C628" s="35">
        <v>2004</v>
      </c>
      <c r="D628" s="9">
        <v>38250</v>
      </c>
      <c r="E628" t="s">
        <v>20</v>
      </c>
      <c r="F628" s="61">
        <f t="shared" si="33"/>
        <v>17.5</v>
      </c>
      <c r="G628" t="s">
        <v>17</v>
      </c>
      <c r="H628">
        <v>627</v>
      </c>
      <c r="I628" s="40">
        <v>5.6</v>
      </c>
      <c r="J628" s="40">
        <v>4.7</v>
      </c>
      <c r="K628" s="40">
        <v>1.7</v>
      </c>
      <c r="L628" s="17">
        <f t="shared" si="32"/>
        <v>4</v>
      </c>
      <c r="M628" s="41">
        <v>25.8883430538195</v>
      </c>
      <c r="N628" s="41">
        <v>26.355864601489</v>
      </c>
      <c r="O628" s="41">
        <v>27.3458320946722</v>
      </c>
      <c r="P628" s="17">
        <f t="shared" si="30"/>
        <v>26.5300132499936</v>
      </c>
      <c r="Q628" s="30" t="s">
        <v>18</v>
      </c>
      <c r="R628" s="30" t="s">
        <v>18</v>
      </c>
      <c r="S628" s="30" t="s">
        <v>18</v>
      </c>
      <c r="T628" s="17" t="e">
        <f t="shared" si="31"/>
        <v>#DIV/0!</v>
      </c>
    </row>
    <row r="629" spans="1:20">
      <c r="A629" s="10">
        <v>30</v>
      </c>
      <c r="B629" s="36">
        <v>9</v>
      </c>
      <c r="C629" s="35">
        <v>2004</v>
      </c>
      <c r="D629" s="9">
        <v>38260</v>
      </c>
      <c r="E629" t="s">
        <v>20</v>
      </c>
      <c r="F629" s="61">
        <f t="shared" si="33"/>
        <v>17.5</v>
      </c>
      <c r="G629" t="s">
        <v>17</v>
      </c>
      <c r="H629">
        <v>628</v>
      </c>
      <c r="I629" s="40">
        <v>7.6</v>
      </c>
      <c r="J629" s="40">
        <v>6.9</v>
      </c>
      <c r="K629" s="40">
        <v>5.3</v>
      </c>
      <c r="L629" s="17">
        <f t="shared" si="32"/>
        <v>6.6</v>
      </c>
      <c r="M629" s="41">
        <v>25.362796681533</v>
      </c>
      <c r="N629" s="41">
        <v>25.6959146873543</v>
      </c>
      <c r="O629" s="41">
        <v>26.2048299625866</v>
      </c>
      <c r="P629" s="17">
        <f t="shared" si="30"/>
        <v>25.754513777158</v>
      </c>
      <c r="Q629" s="30" t="s">
        <v>18</v>
      </c>
      <c r="R629" s="30" t="s">
        <v>18</v>
      </c>
      <c r="S629" s="30" t="s">
        <v>18</v>
      </c>
      <c r="T629" s="17" t="e">
        <f t="shared" si="31"/>
        <v>#DIV/0!</v>
      </c>
    </row>
    <row r="630" spans="1:20">
      <c r="A630" s="10">
        <v>9</v>
      </c>
      <c r="B630" s="36">
        <v>10</v>
      </c>
      <c r="C630" s="35">
        <v>2004</v>
      </c>
      <c r="D630" s="9">
        <v>38269</v>
      </c>
      <c r="E630" t="s">
        <v>20</v>
      </c>
      <c r="F630" s="61">
        <f t="shared" si="33"/>
        <v>17.5</v>
      </c>
      <c r="G630" t="s">
        <v>17</v>
      </c>
      <c r="H630">
        <v>629</v>
      </c>
      <c r="I630" s="40">
        <v>7.1</v>
      </c>
      <c r="J630" s="40">
        <v>6.6</v>
      </c>
      <c r="K630" s="40">
        <v>4.4</v>
      </c>
      <c r="L630" s="17">
        <f t="shared" si="32"/>
        <v>6.03333333333333</v>
      </c>
      <c r="M630" s="41">
        <v>24.988236045504</v>
      </c>
      <c r="N630" s="41">
        <v>25.5707755319716</v>
      </c>
      <c r="O630" s="41">
        <v>26.489488976164</v>
      </c>
      <c r="P630" s="17">
        <f t="shared" si="30"/>
        <v>25.6828335178799</v>
      </c>
      <c r="Q630" s="30" t="s">
        <v>18</v>
      </c>
      <c r="R630" s="30" t="s">
        <v>18</v>
      </c>
      <c r="S630" s="30" t="s">
        <v>18</v>
      </c>
      <c r="T630" s="17" t="e">
        <f t="shared" si="31"/>
        <v>#DIV/0!</v>
      </c>
    </row>
    <row r="631" spans="1:20">
      <c r="A631" s="10">
        <v>20</v>
      </c>
      <c r="B631" s="36">
        <v>10</v>
      </c>
      <c r="C631" s="35">
        <v>2004</v>
      </c>
      <c r="D631" s="9">
        <v>38280</v>
      </c>
      <c r="E631" t="s">
        <v>20</v>
      </c>
      <c r="F631" s="61">
        <f t="shared" si="33"/>
        <v>17.5</v>
      </c>
      <c r="G631" t="s">
        <v>17</v>
      </c>
      <c r="H631">
        <v>630</v>
      </c>
      <c r="I631" s="40">
        <v>5.6</v>
      </c>
      <c r="J631" s="40">
        <v>5.1</v>
      </c>
      <c r="K631" s="40">
        <v>3</v>
      </c>
      <c r="L631" s="17">
        <f t="shared" si="32"/>
        <v>4.56666666666667</v>
      </c>
      <c r="M631" s="41">
        <v>25.4369661046888</v>
      </c>
      <c r="N631" s="41">
        <v>26.5473960857548</v>
      </c>
      <c r="O631" s="41">
        <v>27.5127997751907</v>
      </c>
      <c r="P631" s="17">
        <f t="shared" si="30"/>
        <v>26.4990539885448</v>
      </c>
      <c r="Q631" s="30" t="s">
        <v>18</v>
      </c>
      <c r="R631" s="30" t="s">
        <v>18</v>
      </c>
      <c r="S631" s="30" t="s">
        <v>18</v>
      </c>
      <c r="T631" s="17" t="e">
        <f t="shared" si="31"/>
        <v>#DIV/0!</v>
      </c>
    </row>
    <row r="632" spans="1:20">
      <c r="A632" s="10">
        <v>30</v>
      </c>
      <c r="B632" s="37">
        <v>10</v>
      </c>
      <c r="C632" s="5">
        <v>2004</v>
      </c>
      <c r="D632" s="9">
        <v>38290</v>
      </c>
      <c r="E632" t="s">
        <v>20</v>
      </c>
      <c r="F632" s="61">
        <f t="shared" si="33"/>
        <v>17.5</v>
      </c>
      <c r="G632" t="s">
        <v>17</v>
      </c>
      <c r="H632">
        <v>631</v>
      </c>
      <c r="I632" s="40">
        <v>3.8</v>
      </c>
      <c r="J632" s="40">
        <v>4.1</v>
      </c>
      <c r="K632" s="40">
        <v>4</v>
      </c>
      <c r="L632" s="17">
        <f t="shared" si="32"/>
        <v>3.96666666666667</v>
      </c>
      <c r="M632" s="41">
        <v>25.4519997102444</v>
      </c>
      <c r="N632" s="41">
        <v>26.1032918304045</v>
      </c>
      <c r="O632" s="41">
        <v>26.9325685435836</v>
      </c>
      <c r="P632" s="17">
        <f t="shared" si="30"/>
        <v>26.1626200280775</v>
      </c>
      <c r="Q632" s="30" t="s">
        <v>18</v>
      </c>
      <c r="R632" s="30" t="s">
        <v>18</v>
      </c>
      <c r="S632" s="30" t="s">
        <v>18</v>
      </c>
      <c r="T632" s="17" t="e">
        <f t="shared" si="31"/>
        <v>#DIV/0!</v>
      </c>
    </row>
    <row r="633" spans="1:20">
      <c r="A633" s="10">
        <v>11</v>
      </c>
      <c r="B633" s="37">
        <v>11</v>
      </c>
      <c r="C633" s="5">
        <v>2004</v>
      </c>
      <c r="D633" s="9">
        <v>38302</v>
      </c>
      <c r="E633" t="s">
        <v>20</v>
      </c>
      <c r="F633" s="61">
        <f t="shared" si="33"/>
        <v>17.5</v>
      </c>
      <c r="G633" t="s">
        <v>17</v>
      </c>
      <c r="H633">
        <v>632</v>
      </c>
      <c r="I633" s="40">
        <v>3.3</v>
      </c>
      <c r="J633" s="40">
        <v>3.3</v>
      </c>
      <c r="K633" s="40">
        <v>3.3</v>
      </c>
      <c r="L633" s="17">
        <f t="shared" si="32"/>
        <v>3.3</v>
      </c>
      <c r="M633" s="41">
        <v>25.9786650555302</v>
      </c>
      <c r="N633" s="41">
        <v>26.4049672056009</v>
      </c>
      <c r="O633" s="41">
        <v>27.386524091323</v>
      </c>
      <c r="P633" s="17">
        <f t="shared" si="30"/>
        <v>26.5900521174847</v>
      </c>
      <c r="Q633" s="30" t="s">
        <v>18</v>
      </c>
      <c r="R633" s="30" t="s">
        <v>18</v>
      </c>
      <c r="S633" s="30" t="s">
        <v>18</v>
      </c>
      <c r="T633" s="17" t="e">
        <f t="shared" si="31"/>
        <v>#DIV/0!</v>
      </c>
    </row>
    <row r="634" spans="1:20">
      <c r="A634" s="10">
        <v>5</v>
      </c>
      <c r="B634" s="37">
        <v>4</v>
      </c>
      <c r="C634" s="5">
        <v>2005</v>
      </c>
      <c r="D634" s="9">
        <v>38447</v>
      </c>
      <c r="E634" t="s">
        <v>20</v>
      </c>
      <c r="F634" s="61">
        <f t="shared" si="33"/>
        <v>17.5</v>
      </c>
      <c r="G634" t="s">
        <v>17</v>
      </c>
      <c r="H634">
        <v>633</v>
      </c>
      <c r="I634" s="40">
        <v>-1.1</v>
      </c>
      <c r="J634" s="40">
        <v>-1.1</v>
      </c>
      <c r="K634" s="40">
        <v>-0.9</v>
      </c>
      <c r="L634" s="17">
        <f t="shared" si="32"/>
        <v>-1.03333333333333</v>
      </c>
      <c r="M634" s="41">
        <v>26.6094515320418</v>
      </c>
      <c r="N634" s="41">
        <v>26.7516016138794</v>
      </c>
      <c r="O634" s="41">
        <v>27.1374021834926</v>
      </c>
      <c r="P634" s="17">
        <f t="shared" si="30"/>
        <v>26.8328184431379</v>
      </c>
      <c r="Q634" s="30" t="s">
        <v>18</v>
      </c>
      <c r="R634" s="30" t="s">
        <v>18</v>
      </c>
      <c r="S634" s="30" t="s">
        <v>18</v>
      </c>
      <c r="T634" s="17" t="e">
        <f t="shared" si="31"/>
        <v>#DIV/0!</v>
      </c>
    </row>
    <row r="635" spans="1:20">
      <c r="A635" s="10">
        <v>1</v>
      </c>
      <c r="B635" s="37">
        <v>6</v>
      </c>
      <c r="C635" s="5">
        <v>2005</v>
      </c>
      <c r="D635" s="9">
        <v>38504</v>
      </c>
      <c r="E635" t="s">
        <v>20</v>
      </c>
      <c r="F635" s="61">
        <f t="shared" si="33"/>
        <v>17.5</v>
      </c>
      <c r="G635" t="s">
        <v>17</v>
      </c>
      <c r="H635">
        <v>634</v>
      </c>
      <c r="I635" s="40" t="s">
        <v>18</v>
      </c>
      <c r="J635" s="40" t="s">
        <v>18</v>
      </c>
      <c r="K635" s="40" t="s">
        <v>18</v>
      </c>
      <c r="L635" s="17" t="e">
        <f t="shared" si="32"/>
        <v>#DIV/0!</v>
      </c>
      <c r="M635" s="41">
        <v>25.1891850854983</v>
      </c>
      <c r="N635" s="41">
        <v>25.9810394706622</v>
      </c>
      <c r="O635" s="41">
        <v>26.9526204064905</v>
      </c>
      <c r="P635" s="17">
        <f t="shared" si="30"/>
        <v>26.0409483208837</v>
      </c>
      <c r="Q635" s="30" t="s">
        <v>18</v>
      </c>
      <c r="R635" s="30" t="s">
        <v>18</v>
      </c>
      <c r="S635" s="30" t="s">
        <v>18</v>
      </c>
      <c r="T635" s="17" t="e">
        <f t="shared" si="31"/>
        <v>#DIV/0!</v>
      </c>
    </row>
    <row r="636" spans="1:20">
      <c r="A636" s="1">
        <v>11</v>
      </c>
      <c r="B636" s="37">
        <v>6</v>
      </c>
      <c r="C636" s="5">
        <v>2005</v>
      </c>
      <c r="D636" s="9">
        <v>38514</v>
      </c>
      <c r="E636" t="s">
        <v>20</v>
      </c>
      <c r="F636" s="61">
        <f t="shared" si="33"/>
        <v>17.5</v>
      </c>
      <c r="G636" t="s">
        <v>17</v>
      </c>
      <c r="H636">
        <v>635</v>
      </c>
      <c r="I636" s="40">
        <v>1.1</v>
      </c>
      <c r="J636" s="40">
        <v>0.3</v>
      </c>
      <c r="K636" s="40">
        <v>-0.2</v>
      </c>
      <c r="L636" s="17">
        <f t="shared" si="32"/>
        <v>0.4</v>
      </c>
      <c r="M636" s="41">
        <v>26.2406285825662</v>
      </c>
      <c r="N636" s="41">
        <v>26.2904429775202</v>
      </c>
      <c r="O636" s="41">
        <v>26.9274356473989</v>
      </c>
      <c r="P636" s="17">
        <f t="shared" si="30"/>
        <v>26.4861690691618</v>
      </c>
      <c r="Q636" s="30" t="s">
        <v>18</v>
      </c>
      <c r="R636" s="30" t="s">
        <v>18</v>
      </c>
      <c r="S636" s="30" t="s">
        <v>18</v>
      </c>
      <c r="T636" s="17" t="e">
        <f t="shared" si="31"/>
        <v>#DIV/0!</v>
      </c>
    </row>
    <row r="637" spans="1:20">
      <c r="A637" s="10">
        <v>20</v>
      </c>
      <c r="B637" s="37">
        <v>6</v>
      </c>
      <c r="C637" s="5">
        <v>2005</v>
      </c>
      <c r="D637" s="9">
        <v>38523</v>
      </c>
      <c r="E637" t="s">
        <v>20</v>
      </c>
      <c r="F637" s="61">
        <f t="shared" si="33"/>
        <v>17.5</v>
      </c>
      <c r="G637" t="s">
        <v>17</v>
      </c>
      <c r="H637">
        <v>636</v>
      </c>
      <c r="I637" s="40">
        <v>5.5</v>
      </c>
      <c r="J637" s="40">
        <v>3.5</v>
      </c>
      <c r="K637" s="40">
        <v>1.4</v>
      </c>
      <c r="L637" s="17">
        <f t="shared" si="32"/>
        <v>3.46666666666667</v>
      </c>
      <c r="M637" s="41">
        <v>25.1896103739574</v>
      </c>
      <c r="N637" s="41">
        <v>25.8473877116245</v>
      </c>
      <c r="O637" s="41">
        <v>26.7424680758602</v>
      </c>
      <c r="P637" s="17">
        <f t="shared" si="30"/>
        <v>25.9264887204807</v>
      </c>
      <c r="Q637" s="30" t="s">
        <v>18</v>
      </c>
      <c r="R637" s="30" t="s">
        <v>18</v>
      </c>
      <c r="S637" s="30" t="s">
        <v>18</v>
      </c>
      <c r="T637" s="17" t="e">
        <f t="shared" si="31"/>
        <v>#DIV/0!</v>
      </c>
    </row>
    <row r="638" spans="1:20">
      <c r="A638" s="10">
        <v>30</v>
      </c>
      <c r="B638" s="37">
        <v>6</v>
      </c>
      <c r="C638" s="5">
        <v>2005</v>
      </c>
      <c r="D638" s="9">
        <v>38533</v>
      </c>
      <c r="E638" t="s">
        <v>20</v>
      </c>
      <c r="F638" s="61">
        <f t="shared" si="33"/>
        <v>17.5</v>
      </c>
      <c r="G638" t="s">
        <v>17</v>
      </c>
      <c r="H638">
        <v>637</v>
      </c>
      <c r="I638" s="40" t="s">
        <v>18</v>
      </c>
      <c r="J638" s="40" t="s">
        <v>18</v>
      </c>
      <c r="K638" s="40" t="s">
        <v>18</v>
      </c>
      <c r="L638" s="17" t="e">
        <f t="shared" si="32"/>
        <v>#DIV/0!</v>
      </c>
      <c r="M638" s="41">
        <v>25.1134370606271</v>
      </c>
      <c r="N638" s="41">
        <v>25.2374467457771</v>
      </c>
      <c r="O638" s="41">
        <v>26.3219947283319</v>
      </c>
      <c r="P638" s="17">
        <f t="shared" si="30"/>
        <v>25.5576261782454</v>
      </c>
      <c r="Q638" s="30" t="s">
        <v>18</v>
      </c>
      <c r="R638" s="30" t="s">
        <v>18</v>
      </c>
      <c r="S638" s="30" t="s">
        <v>18</v>
      </c>
      <c r="T638" s="17" t="e">
        <f t="shared" si="31"/>
        <v>#DIV/0!</v>
      </c>
    </row>
    <row r="639" spans="1:20">
      <c r="A639" s="10">
        <v>10</v>
      </c>
      <c r="B639" s="37">
        <v>7</v>
      </c>
      <c r="C639" s="5">
        <v>2005</v>
      </c>
      <c r="D639" s="9">
        <v>38543</v>
      </c>
      <c r="E639" t="s">
        <v>20</v>
      </c>
      <c r="F639" s="61">
        <f t="shared" si="33"/>
        <v>17.5</v>
      </c>
      <c r="G639" t="s">
        <v>17</v>
      </c>
      <c r="H639">
        <v>638</v>
      </c>
      <c r="I639" s="40">
        <v>6.5</v>
      </c>
      <c r="J639" s="40">
        <v>4.2</v>
      </c>
      <c r="K639" s="40">
        <v>1.1</v>
      </c>
      <c r="L639" s="17">
        <f t="shared" si="32"/>
        <v>3.93333333333333</v>
      </c>
      <c r="M639" s="41">
        <v>26.557257652164</v>
      </c>
      <c r="N639" s="41">
        <v>27.1460298643895</v>
      </c>
      <c r="O639" s="41">
        <v>27.8199643247586</v>
      </c>
      <c r="P639" s="17">
        <f t="shared" si="30"/>
        <v>27.1744172804374</v>
      </c>
      <c r="Q639" s="30" t="s">
        <v>18</v>
      </c>
      <c r="R639" s="30" t="s">
        <v>18</v>
      </c>
      <c r="S639" s="30" t="s">
        <v>18</v>
      </c>
      <c r="T639" s="17" t="e">
        <f t="shared" si="31"/>
        <v>#DIV/0!</v>
      </c>
    </row>
    <row r="640" spans="1:20">
      <c r="A640" s="10">
        <v>21</v>
      </c>
      <c r="B640" s="37">
        <v>7</v>
      </c>
      <c r="C640" s="5">
        <v>2005</v>
      </c>
      <c r="D640" s="9">
        <v>38554</v>
      </c>
      <c r="E640" t="s">
        <v>20</v>
      </c>
      <c r="F640" s="61">
        <f t="shared" si="33"/>
        <v>17.5</v>
      </c>
      <c r="G640" t="s">
        <v>17</v>
      </c>
      <c r="H640">
        <v>639</v>
      </c>
      <c r="I640" s="40">
        <v>16.8</v>
      </c>
      <c r="J640" s="40">
        <v>12</v>
      </c>
      <c r="K640" s="40">
        <v>2.6</v>
      </c>
      <c r="L640" s="17">
        <f t="shared" si="32"/>
        <v>10.4666666666667</v>
      </c>
      <c r="M640" s="41">
        <v>25.6628496508082</v>
      </c>
      <c r="N640" s="41">
        <v>25.8444093449305</v>
      </c>
      <c r="O640" s="41">
        <v>27.0328115712403</v>
      </c>
      <c r="P640" s="17">
        <f t="shared" si="30"/>
        <v>26.1800235223263</v>
      </c>
      <c r="Q640" s="30" t="s">
        <v>18</v>
      </c>
      <c r="R640" s="30" t="s">
        <v>18</v>
      </c>
      <c r="S640" s="30" t="s">
        <v>18</v>
      </c>
      <c r="T640" s="17" t="e">
        <f t="shared" si="31"/>
        <v>#DIV/0!</v>
      </c>
    </row>
    <row r="641" spans="1:20">
      <c r="A641" s="10">
        <v>31</v>
      </c>
      <c r="B641" s="37">
        <v>7</v>
      </c>
      <c r="C641" s="5">
        <v>2005</v>
      </c>
      <c r="D641" s="9">
        <v>38564</v>
      </c>
      <c r="E641" t="s">
        <v>20</v>
      </c>
      <c r="F641" s="61">
        <f t="shared" si="33"/>
        <v>17.5</v>
      </c>
      <c r="G641" t="s">
        <v>17</v>
      </c>
      <c r="H641">
        <v>640</v>
      </c>
      <c r="I641" s="40">
        <v>16.2</v>
      </c>
      <c r="J641" s="40">
        <v>15.2</v>
      </c>
      <c r="K641" s="40">
        <v>9.8</v>
      </c>
      <c r="L641" s="17">
        <f t="shared" si="32"/>
        <v>13.7333333333333</v>
      </c>
      <c r="M641" s="41">
        <v>25.7221163203272</v>
      </c>
      <c r="N641" s="41">
        <v>25.9915039395675</v>
      </c>
      <c r="O641" s="41">
        <v>26.2249447431313</v>
      </c>
      <c r="P641" s="17">
        <f t="shared" si="30"/>
        <v>25.9795216676753</v>
      </c>
      <c r="Q641" s="30" t="s">
        <v>18</v>
      </c>
      <c r="R641" s="30" t="s">
        <v>18</v>
      </c>
      <c r="S641" s="30" t="s">
        <v>18</v>
      </c>
      <c r="T641" s="17" t="e">
        <f t="shared" si="31"/>
        <v>#DIV/0!</v>
      </c>
    </row>
    <row r="642" spans="1:20">
      <c r="A642" s="10">
        <v>9</v>
      </c>
      <c r="B642" s="37">
        <v>8</v>
      </c>
      <c r="C642" s="5">
        <v>2005</v>
      </c>
      <c r="D642" s="9">
        <v>38573</v>
      </c>
      <c r="E642" t="s">
        <v>20</v>
      </c>
      <c r="F642" s="61">
        <f t="shared" si="33"/>
        <v>17.5</v>
      </c>
      <c r="G642" t="s">
        <v>17</v>
      </c>
      <c r="H642">
        <v>641</v>
      </c>
      <c r="I642" s="40">
        <v>10</v>
      </c>
      <c r="J642" s="40">
        <v>5</v>
      </c>
      <c r="K642" s="40">
        <v>2.3</v>
      </c>
      <c r="L642" s="17">
        <f t="shared" si="32"/>
        <v>5.76666666666667</v>
      </c>
      <c r="M642" s="41">
        <v>26.12567303927</v>
      </c>
      <c r="N642" s="41">
        <v>27.1066997412087</v>
      </c>
      <c r="O642" s="41">
        <v>27.6323990945553</v>
      </c>
      <c r="P642" s="17">
        <f t="shared" ref="P642:P705" si="34">AVERAGE(M642:O642)</f>
        <v>26.9549239583447</v>
      </c>
      <c r="Q642" s="30" t="s">
        <v>18</v>
      </c>
      <c r="R642" s="30" t="s">
        <v>18</v>
      </c>
      <c r="S642" s="30" t="s">
        <v>18</v>
      </c>
      <c r="T642" s="17" t="e">
        <f t="shared" ref="T642:T705" si="35">AVERAGE(Q642:S642)</f>
        <v>#DIV/0!</v>
      </c>
    </row>
    <row r="643" spans="1:20">
      <c r="A643" s="10">
        <v>20</v>
      </c>
      <c r="B643" s="37">
        <v>8</v>
      </c>
      <c r="C643" s="5">
        <v>2005</v>
      </c>
      <c r="D643" s="9">
        <v>38584</v>
      </c>
      <c r="E643" t="s">
        <v>20</v>
      </c>
      <c r="F643" s="61">
        <f t="shared" si="33"/>
        <v>17.5</v>
      </c>
      <c r="G643" t="s">
        <v>17</v>
      </c>
      <c r="H643">
        <v>642</v>
      </c>
      <c r="I643" s="40">
        <v>15.1</v>
      </c>
      <c r="J643" s="40">
        <v>14</v>
      </c>
      <c r="K643" s="40">
        <v>4.2</v>
      </c>
      <c r="L643" s="17">
        <f t="shared" ref="L643:L706" si="36">AVERAGE(I643:K643)</f>
        <v>11.1</v>
      </c>
      <c r="M643" s="41">
        <v>25.8488142898067</v>
      </c>
      <c r="N643" s="41">
        <v>26.0055258469337</v>
      </c>
      <c r="O643" s="41">
        <v>26.8188490711361</v>
      </c>
      <c r="P643" s="17">
        <f t="shared" si="34"/>
        <v>26.2243964026255</v>
      </c>
      <c r="Q643" s="30" t="s">
        <v>18</v>
      </c>
      <c r="R643" s="30" t="s">
        <v>18</v>
      </c>
      <c r="S643" s="30" t="s">
        <v>18</v>
      </c>
      <c r="T643" s="17" t="e">
        <f t="shared" si="35"/>
        <v>#DIV/0!</v>
      </c>
    </row>
    <row r="644" spans="1:20">
      <c r="A644" s="10">
        <v>31</v>
      </c>
      <c r="B644" s="37">
        <v>8</v>
      </c>
      <c r="C644" s="5">
        <v>2005</v>
      </c>
      <c r="D644" s="9">
        <v>38595</v>
      </c>
      <c r="E644" t="s">
        <v>20</v>
      </c>
      <c r="F644" s="61">
        <f t="shared" si="33"/>
        <v>17.5</v>
      </c>
      <c r="G644" t="s">
        <v>17</v>
      </c>
      <c r="H644">
        <v>643</v>
      </c>
      <c r="I644" s="41">
        <v>12.1</v>
      </c>
      <c r="J644" s="41">
        <v>7.1</v>
      </c>
      <c r="K644" s="41">
        <v>4.2</v>
      </c>
      <c r="L644" s="17">
        <f t="shared" si="36"/>
        <v>7.8</v>
      </c>
      <c r="M644" s="41">
        <v>25.9533271538083</v>
      </c>
      <c r="N644" s="41">
        <v>26.490888870985</v>
      </c>
      <c r="O644" s="41">
        <v>26.6598209664434</v>
      </c>
      <c r="P644" s="17">
        <f t="shared" si="34"/>
        <v>26.3680123304122</v>
      </c>
      <c r="Q644" s="30" t="s">
        <v>18</v>
      </c>
      <c r="R644" s="30" t="s">
        <v>18</v>
      </c>
      <c r="S644" s="30" t="s">
        <v>18</v>
      </c>
      <c r="T644" s="17" t="e">
        <f t="shared" si="35"/>
        <v>#DIV/0!</v>
      </c>
    </row>
    <row r="645" spans="1:20">
      <c r="A645" s="10">
        <v>10</v>
      </c>
      <c r="B645" s="37">
        <v>9</v>
      </c>
      <c r="C645" s="5">
        <v>2005</v>
      </c>
      <c r="D645" s="9">
        <v>38605</v>
      </c>
      <c r="E645" t="s">
        <v>20</v>
      </c>
      <c r="F645" s="61">
        <f t="shared" si="33"/>
        <v>17.5</v>
      </c>
      <c r="G645" t="s">
        <v>17</v>
      </c>
      <c r="H645">
        <v>644</v>
      </c>
      <c r="I645" s="41">
        <v>12.7</v>
      </c>
      <c r="J645" s="41">
        <v>12.5</v>
      </c>
      <c r="K645" s="41">
        <v>4.1</v>
      </c>
      <c r="L645" s="17">
        <f t="shared" si="36"/>
        <v>9.76666666666667</v>
      </c>
      <c r="M645" s="41">
        <v>25.0417924275021</v>
      </c>
      <c r="N645" s="41">
        <v>26.5894034695781</v>
      </c>
      <c r="O645" s="41">
        <v>27.798781926434</v>
      </c>
      <c r="P645" s="17">
        <f t="shared" si="34"/>
        <v>26.4766592745047</v>
      </c>
      <c r="Q645" s="30" t="s">
        <v>18</v>
      </c>
      <c r="R645" s="30" t="s">
        <v>18</v>
      </c>
      <c r="S645" s="30" t="s">
        <v>18</v>
      </c>
      <c r="T645" s="17" t="e">
        <f t="shared" si="35"/>
        <v>#DIV/0!</v>
      </c>
    </row>
    <row r="646" spans="1:20">
      <c r="A646" s="10">
        <v>20</v>
      </c>
      <c r="B646" s="37">
        <v>9</v>
      </c>
      <c r="C646" s="5">
        <v>2005</v>
      </c>
      <c r="D646" s="9">
        <v>38615</v>
      </c>
      <c r="E646" t="s">
        <v>20</v>
      </c>
      <c r="F646" s="61">
        <f t="shared" si="33"/>
        <v>17.5</v>
      </c>
      <c r="G646" t="s">
        <v>17</v>
      </c>
      <c r="H646">
        <v>645</v>
      </c>
      <c r="I646" s="41">
        <v>7</v>
      </c>
      <c r="J646" s="41">
        <v>4.5</v>
      </c>
      <c r="K646" s="41">
        <v>2</v>
      </c>
      <c r="L646" s="17">
        <f t="shared" si="36"/>
        <v>4.5</v>
      </c>
      <c r="M646" s="41">
        <v>26.0537323837318</v>
      </c>
      <c r="N646" s="41">
        <v>26.4501845469728</v>
      </c>
      <c r="O646" s="41">
        <v>27.5315233437109</v>
      </c>
      <c r="P646" s="17">
        <f t="shared" si="34"/>
        <v>26.6784800914718</v>
      </c>
      <c r="Q646" s="30" t="s">
        <v>18</v>
      </c>
      <c r="R646" s="30" t="s">
        <v>18</v>
      </c>
      <c r="S646" s="30" t="s">
        <v>18</v>
      </c>
      <c r="T646" s="17" t="e">
        <f t="shared" si="35"/>
        <v>#DIV/0!</v>
      </c>
    </row>
    <row r="647" spans="1:20">
      <c r="A647" s="10">
        <v>1</v>
      </c>
      <c r="B647" s="37">
        <v>10</v>
      </c>
      <c r="C647" s="5">
        <v>2005</v>
      </c>
      <c r="D647" s="9">
        <v>38626</v>
      </c>
      <c r="E647" t="s">
        <v>20</v>
      </c>
      <c r="F647" s="61">
        <f t="shared" si="33"/>
        <v>17.5</v>
      </c>
      <c r="G647" t="s">
        <v>17</v>
      </c>
      <c r="H647">
        <v>646</v>
      </c>
      <c r="I647" s="41">
        <v>4.7</v>
      </c>
      <c r="J647" s="41">
        <v>3.5</v>
      </c>
      <c r="K647" s="41">
        <v>2.3</v>
      </c>
      <c r="L647" s="17">
        <f t="shared" si="36"/>
        <v>3.5</v>
      </c>
      <c r="M647" s="41">
        <v>25.7481549133119</v>
      </c>
      <c r="N647" s="41" t="s">
        <v>18</v>
      </c>
      <c r="O647" s="41">
        <v>26.2859401864149</v>
      </c>
      <c r="P647" s="17">
        <f t="shared" si="34"/>
        <v>26.0170475498634</v>
      </c>
      <c r="Q647" s="30" t="s">
        <v>18</v>
      </c>
      <c r="R647" s="30" t="s">
        <v>18</v>
      </c>
      <c r="S647" s="30" t="s">
        <v>18</v>
      </c>
      <c r="T647" s="17" t="e">
        <f t="shared" si="35"/>
        <v>#DIV/0!</v>
      </c>
    </row>
    <row r="648" spans="1:20">
      <c r="A648" s="10">
        <v>11</v>
      </c>
      <c r="B648" s="37">
        <v>10</v>
      </c>
      <c r="C648" s="5">
        <v>2005</v>
      </c>
      <c r="D648" s="9">
        <v>38636</v>
      </c>
      <c r="E648" t="s">
        <v>20</v>
      </c>
      <c r="F648" s="61">
        <f t="shared" si="33"/>
        <v>17.5</v>
      </c>
      <c r="G648" t="s">
        <v>17</v>
      </c>
      <c r="H648">
        <v>647</v>
      </c>
      <c r="I648" s="41">
        <v>4.7</v>
      </c>
      <c r="J648" s="41">
        <v>4.6</v>
      </c>
      <c r="K648" s="41">
        <v>2.4</v>
      </c>
      <c r="L648" s="17">
        <f t="shared" si="36"/>
        <v>3.9</v>
      </c>
      <c r="M648" s="41">
        <v>25.6096093110469</v>
      </c>
      <c r="N648" s="41">
        <v>25.7785797536145</v>
      </c>
      <c r="O648" s="41">
        <v>26.0228911678027</v>
      </c>
      <c r="P648" s="17">
        <f t="shared" si="34"/>
        <v>25.8036934108214</v>
      </c>
      <c r="Q648" s="30" t="s">
        <v>18</v>
      </c>
      <c r="R648" s="30" t="s">
        <v>18</v>
      </c>
      <c r="S648" s="30" t="s">
        <v>18</v>
      </c>
      <c r="T648" s="17" t="e">
        <f t="shared" si="35"/>
        <v>#DIV/0!</v>
      </c>
    </row>
    <row r="649" spans="1:20">
      <c r="A649" s="10">
        <v>20</v>
      </c>
      <c r="B649" s="37">
        <v>10</v>
      </c>
      <c r="C649" s="5">
        <v>2005</v>
      </c>
      <c r="D649" s="9">
        <v>38645</v>
      </c>
      <c r="E649" t="s">
        <v>20</v>
      </c>
      <c r="F649" s="61">
        <f t="shared" si="33"/>
        <v>17.5</v>
      </c>
      <c r="G649" t="s">
        <v>17</v>
      </c>
      <c r="H649">
        <v>648</v>
      </c>
      <c r="I649" s="41">
        <v>4.5</v>
      </c>
      <c r="J649" s="41">
        <v>4.4</v>
      </c>
      <c r="K649" s="41">
        <v>3.9</v>
      </c>
      <c r="L649" s="17">
        <f t="shared" si="36"/>
        <v>4.26666666666667</v>
      </c>
      <c r="M649" s="41">
        <v>24.4390747257818</v>
      </c>
      <c r="N649" s="41" t="s">
        <v>18</v>
      </c>
      <c r="O649" s="41">
        <v>25.7507840444319</v>
      </c>
      <c r="P649" s="17">
        <f t="shared" si="34"/>
        <v>25.0949293851069</v>
      </c>
      <c r="Q649" s="30" t="s">
        <v>18</v>
      </c>
      <c r="R649" s="30" t="s">
        <v>18</v>
      </c>
      <c r="S649" s="30" t="s">
        <v>18</v>
      </c>
      <c r="T649" s="17" t="e">
        <f t="shared" si="35"/>
        <v>#DIV/0!</v>
      </c>
    </row>
    <row r="650" spans="1:20">
      <c r="A650" s="10">
        <v>31</v>
      </c>
      <c r="B650" s="37">
        <v>10</v>
      </c>
      <c r="C650" s="5">
        <v>2005</v>
      </c>
      <c r="D650" s="9">
        <v>38656</v>
      </c>
      <c r="E650" t="s">
        <v>20</v>
      </c>
      <c r="F650" s="61">
        <f t="shared" si="33"/>
        <v>17.5</v>
      </c>
      <c r="G650" t="s">
        <v>17</v>
      </c>
      <c r="H650">
        <v>649</v>
      </c>
      <c r="I650" s="41">
        <v>3.5</v>
      </c>
      <c r="J650" s="41">
        <v>3.5</v>
      </c>
      <c r="K650" s="41">
        <v>3.2</v>
      </c>
      <c r="L650" s="17">
        <f t="shared" si="36"/>
        <v>3.4</v>
      </c>
      <c r="M650" s="41">
        <v>24.9884234008061</v>
      </c>
      <c r="N650" s="41" t="s">
        <v>18</v>
      </c>
      <c r="O650" s="41">
        <v>25.6863799219683</v>
      </c>
      <c r="P650" s="17">
        <f t="shared" si="34"/>
        <v>25.3374016613872</v>
      </c>
      <c r="Q650" s="30" t="s">
        <v>18</v>
      </c>
      <c r="R650" s="30" t="s">
        <v>18</v>
      </c>
      <c r="S650" s="30" t="s">
        <v>18</v>
      </c>
      <c r="T650" s="17" t="e">
        <f t="shared" si="35"/>
        <v>#DIV/0!</v>
      </c>
    </row>
    <row r="651" spans="1:20">
      <c r="A651" s="10">
        <v>9</v>
      </c>
      <c r="B651" s="37">
        <v>11</v>
      </c>
      <c r="C651" s="5">
        <v>2005</v>
      </c>
      <c r="D651" s="9">
        <v>38665</v>
      </c>
      <c r="E651" t="s">
        <v>20</v>
      </c>
      <c r="F651" s="61">
        <f t="shared" si="33"/>
        <v>17.5</v>
      </c>
      <c r="G651" t="s">
        <v>17</v>
      </c>
      <c r="H651">
        <v>650</v>
      </c>
      <c r="I651" s="41">
        <v>3.4</v>
      </c>
      <c r="J651" s="41">
        <v>3.3</v>
      </c>
      <c r="K651" s="41">
        <v>2.5</v>
      </c>
      <c r="L651" s="17">
        <f t="shared" si="36"/>
        <v>3.06666666666667</v>
      </c>
      <c r="M651" s="41">
        <v>25.3376688758011</v>
      </c>
      <c r="N651" s="41">
        <v>25.4032769215448</v>
      </c>
      <c r="O651" s="41">
        <v>26.0416962438359</v>
      </c>
      <c r="P651" s="17">
        <f t="shared" si="34"/>
        <v>25.5942140137273</v>
      </c>
      <c r="Q651" s="30" t="s">
        <v>18</v>
      </c>
      <c r="R651" s="30" t="s">
        <v>18</v>
      </c>
      <c r="S651" s="30" t="s">
        <v>18</v>
      </c>
      <c r="T651" s="17" t="e">
        <f t="shared" si="35"/>
        <v>#DIV/0!</v>
      </c>
    </row>
    <row r="652" spans="1:20">
      <c r="A652" s="10">
        <v>5</v>
      </c>
      <c r="B652" s="37">
        <v>12</v>
      </c>
      <c r="C652" s="5">
        <v>2005</v>
      </c>
      <c r="D652" s="9">
        <v>38691</v>
      </c>
      <c r="E652" t="s">
        <v>20</v>
      </c>
      <c r="F652" s="61">
        <f t="shared" si="33"/>
        <v>17.5</v>
      </c>
      <c r="G652" t="s">
        <v>17</v>
      </c>
      <c r="H652">
        <v>651</v>
      </c>
      <c r="I652" s="41">
        <v>1.9</v>
      </c>
      <c r="J652" s="41">
        <v>2</v>
      </c>
      <c r="K652" s="41">
        <v>2.9</v>
      </c>
      <c r="L652" s="17">
        <f t="shared" si="36"/>
        <v>2.26666666666667</v>
      </c>
      <c r="M652" s="41">
        <v>25.0286547258836</v>
      </c>
      <c r="N652" s="41">
        <v>25.5157963481742</v>
      </c>
      <c r="O652" s="41">
        <v>26.0228911678027</v>
      </c>
      <c r="P652" s="17">
        <f t="shared" si="34"/>
        <v>25.5224474139535</v>
      </c>
      <c r="Q652" s="30" t="s">
        <v>18</v>
      </c>
      <c r="R652" s="30" t="s">
        <v>18</v>
      </c>
      <c r="S652" s="30" t="s">
        <v>18</v>
      </c>
      <c r="T652" s="17" t="e">
        <f t="shared" si="35"/>
        <v>#DIV/0!</v>
      </c>
    </row>
    <row r="653" spans="1:20">
      <c r="A653" s="10">
        <v>19</v>
      </c>
      <c r="B653" s="37">
        <v>2</v>
      </c>
      <c r="C653" s="5">
        <v>2006</v>
      </c>
      <c r="D653" s="9">
        <v>38767</v>
      </c>
      <c r="E653" t="s">
        <v>20</v>
      </c>
      <c r="F653" s="61">
        <f t="shared" si="33"/>
        <v>17.5</v>
      </c>
      <c r="G653" t="s">
        <v>17</v>
      </c>
      <c r="H653">
        <v>652</v>
      </c>
      <c r="I653" s="41">
        <v>-0.1</v>
      </c>
      <c r="J653" s="41">
        <v>0.4</v>
      </c>
      <c r="K653" s="41">
        <v>1.1</v>
      </c>
      <c r="L653" s="17">
        <f t="shared" si="36"/>
        <v>0.466666666666667</v>
      </c>
      <c r="M653" s="41">
        <v>26.5529027993809</v>
      </c>
      <c r="N653" s="41">
        <v>26.6730245227028</v>
      </c>
      <c r="O653" s="41">
        <v>27.3859259779733</v>
      </c>
      <c r="P653" s="17">
        <f t="shared" si="34"/>
        <v>26.8706177666857</v>
      </c>
      <c r="Q653" s="30" t="s">
        <v>18</v>
      </c>
      <c r="R653" s="30" t="s">
        <v>18</v>
      </c>
      <c r="S653" s="30" t="s">
        <v>18</v>
      </c>
      <c r="T653" s="17" t="e">
        <f t="shared" si="35"/>
        <v>#DIV/0!</v>
      </c>
    </row>
    <row r="654" spans="1:20">
      <c r="A654" s="10">
        <v>19</v>
      </c>
      <c r="B654" s="37">
        <v>3</v>
      </c>
      <c r="C654" s="5">
        <v>2006</v>
      </c>
      <c r="D654" s="9">
        <v>38795</v>
      </c>
      <c r="E654" t="s">
        <v>20</v>
      </c>
      <c r="F654" s="61">
        <f t="shared" si="33"/>
        <v>17.5</v>
      </c>
      <c r="G654" t="s">
        <v>17</v>
      </c>
      <c r="H654">
        <v>653</v>
      </c>
      <c r="I654" s="41">
        <v>0.2</v>
      </c>
      <c r="J654" s="41">
        <v>0.7</v>
      </c>
      <c r="K654" s="41">
        <v>1</v>
      </c>
      <c r="L654" s="17">
        <f t="shared" si="36"/>
        <v>0.633333333333333</v>
      </c>
      <c r="M654" s="41">
        <v>28.0665186026641</v>
      </c>
      <c r="N654" s="41">
        <v>28.3133269360117</v>
      </c>
      <c r="O654" s="41">
        <v>28.9593032878155</v>
      </c>
      <c r="P654" s="17">
        <f t="shared" si="34"/>
        <v>28.4463829421638</v>
      </c>
      <c r="Q654" s="30" t="s">
        <v>18</v>
      </c>
      <c r="R654" s="30" t="s">
        <v>18</v>
      </c>
      <c r="S654" s="30" t="s">
        <v>18</v>
      </c>
      <c r="T654" s="17" t="e">
        <f t="shared" si="35"/>
        <v>#DIV/0!</v>
      </c>
    </row>
    <row r="655" spans="1:20">
      <c r="A655" s="10">
        <v>3</v>
      </c>
      <c r="B655" s="37">
        <v>4</v>
      </c>
      <c r="C655" s="5">
        <v>2006</v>
      </c>
      <c r="D655" s="9">
        <v>38810</v>
      </c>
      <c r="E655" t="s">
        <v>20</v>
      </c>
      <c r="F655" s="61">
        <f t="shared" si="33"/>
        <v>17.5</v>
      </c>
      <c r="G655" t="s">
        <v>17</v>
      </c>
      <c r="H655">
        <v>654</v>
      </c>
      <c r="I655" s="41">
        <v>-0.4</v>
      </c>
      <c r="J655" s="41">
        <v>0.1</v>
      </c>
      <c r="K655" s="41">
        <v>0.6</v>
      </c>
      <c r="L655" s="17">
        <f t="shared" si="36"/>
        <v>0.1</v>
      </c>
      <c r="M655" s="41">
        <v>27.8905125680475</v>
      </c>
      <c r="N655" s="41">
        <v>28.6671836115216</v>
      </c>
      <c r="O655" s="41">
        <v>29.2338088399642</v>
      </c>
      <c r="P655" s="17">
        <f t="shared" si="34"/>
        <v>28.5971683398444</v>
      </c>
      <c r="Q655" s="30" t="s">
        <v>18</v>
      </c>
      <c r="R655" s="30" t="s">
        <v>18</v>
      </c>
      <c r="S655" s="30" t="s">
        <v>18</v>
      </c>
      <c r="T655" s="17" t="e">
        <f t="shared" si="35"/>
        <v>#DIV/0!</v>
      </c>
    </row>
    <row r="656" spans="1:20">
      <c r="A656" s="10">
        <v>20</v>
      </c>
      <c r="B656" s="37">
        <v>5</v>
      </c>
      <c r="C656" s="5">
        <v>2006</v>
      </c>
      <c r="D656" s="9">
        <v>38857</v>
      </c>
      <c r="E656" t="s">
        <v>20</v>
      </c>
      <c r="F656" s="61">
        <f t="shared" si="33"/>
        <v>17.5</v>
      </c>
      <c r="G656" t="s">
        <v>17</v>
      </c>
      <c r="H656">
        <v>655</v>
      </c>
      <c r="I656" s="41">
        <v>2.5</v>
      </c>
      <c r="J656" s="41">
        <v>1.6</v>
      </c>
      <c r="K656" s="41">
        <v>0</v>
      </c>
      <c r="L656" s="17">
        <f t="shared" si="36"/>
        <v>1.36666666666667</v>
      </c>
      <c r="M656" s="41">
        <v>26.9317463349444</v>
      </c>
      <c r="N656" s="41">
        <v>27.7844479014533</v>
      </c>
      <c r="O656" s="41">
        <v>28.8261753403747</v>
      </c>
      <c r="P656" s="17">
        <f t="shared" si="34"/>
        <v>27.8474565255908</v>
      </c>
      <c r="Q656" s="30" t="s">
        <v>18</v>
      </c>
      <c r="R656" s="30" t="s">
        <v>18</v>
      </c>
      <c r="S656" s="30" t="s">
        <v>18</v>
      </c>
      <c r="T656" s="17" t="e">
        <f t="shared" si="35"/>
        <v>#DIV/0!</v>
      </c>
    </row>
    <row r="657" spans="1:20">
      <c r="A657" s="10">
        <v>31</v>
      </c>
      <c r="B657" s="37">
        <v>5</v>
      </c>
      <c r="C657" s="5">
        <v>2006</v>
      </c>
      <c r="D657" s="9">
        <v>38868</v>
      </c>
      <c r="E657" t="s">
        <v>20</v>
      </c>
      <c r="F657" s="61">
        <f t="shared" si="33"/>
        <v>17.5</v>
      </c>
      <c r="G657" t="s">
        <v>17</v>
      </c>
      <c r="H657">
        <v>656</v>
      </c>
      <c r="I657" s="41">
        <v>4.4</v>
      </c>
      <c r="J657" s="41">
        <v>2.7</v>
      </c>
      <c r="K657" s="41">
        <v>1.2</v>
      </c>
      <c r="L657" s="17">
        <f t="shared" si="36"/>
        <v>2.76666666666667</v>
      </c>
      <c r="M657" s="41">
        <v>26.5285943321958</v>
      </c>
      <c r="N657" s="41">
        <v>27.072157382926</v>
      </c>
      <c r="O657" s="41">
        <v>27.8634089308934</v>
      </c>
      <c r="P657" s="17">
        <f t="shared" si="34"/>
        <v>27.1547202153384</v>
      </c>
      <c r="Q657" s="30" t="s">
        <v>18</v>
      </c>
      <c r="R657" s="30" t="s">
        <v>18</v>
      </c>
      <c r="S657" s="30" t="s">
        <v>18</v>
      </c>
      <c r="T657" s="17" t="e">
        <f t="shared" si="35"/>
        <v>#DIV/0!</v>
      </c>
    </row>
    <row r="658" spans="1:20">
      <c r="A658" s="10">
        <v>10</v>
      </c>
      <c r="B658" s="37">
        <v>6</v>
      </c>
      <c r="C658" s="5">
        <v>2006</v>
      </c>
      <c r="D658" s="9">
        <v>38878</v>
      </c>
      <c r="E658" t="s">
        <v>20</v>
      </c>
      <c r="F658" s="61">
        <f t="shared" si="33"/>
        <v>17.5</v>
      </c>
      <c r="G658" t="s">
        <v>17</v>
      </c>
      <c r="H658">
        <v>657</v>
      </c>
      <c r="I658" s="41">
        <v>4.4</v>
      </c>
      <c r="J658" s="41">
        <v>2.8</v>
      </c>
      <c r="K658" s="41">
        <v>1.2</v>
      </c>
      <c r="L658" s="17">
        <f t="shared" si="36"/>
        <v>2.8</v>
      </c>
      <c r="M658" s="41">
        <v>26.3976872721653</v>
      </c>
      <c r="N658" s="41">
        <v>27.1950950644768</v>
      </c>
      <c r="O658" s="41">
        <v>27.7492158316972</v>
      </c>
      <c r="P658" s="17">
        <f t="shared" si="34"/>
        <v>27.1139993894464</v>
      </c>
      <c r="Q658" s="30" t="s">
        <v>18</v>
      </c>
      <c r="R658" s="30" t="s">
        <v>18</v>
      </c>
      <c r="S658" s="30" t="s">
        <v>18</v>
      </c>
      <c r="T658" s="17" t="e">
        <f t="shared" si="35"/>
        <v>#DIV/0!</v>
      </c>
    </row>
    <row r="659" spans="1:20">
      <c r="A659" s="10">
        <v>20</v>
      </c>
      <c r="B659" s="37">
        <v>6</v>
      </c>
      <c r="C659" s="5">
        <v>2006</v>
      </c>
      <c r="D659" s="9">
        <v>38888</v>
      </c>
      <c r="E659" t="s">
        <v>20</v>
      </c>
      <c r="F659" s="61">
        <f t="shared" si="33"/>
        <v>17.5</v>
      </c>
      <c r="G659" t="s">
        <v>17</v>
      </c>
      <c r="H659">
        <v>658</v>
      </c>
      <c r="I659" s="41">
        <v>5</v>
      </c>
      <c r="J659" s="41">
        <v>2.9</v>
      </c>
      <c r="K659" s="41">
        <v>1.2</v>
      </c>
      <c r="L659" s="17">
        <f t="shared" si="36"/>
        <v>3.03333333333333</v>
      </c>
      <c r="M659" s="41">
        <v>26.1077002736478</v>
      </c>
      <c r="N659" s="41">
        <v>26.6147679852289</v>
      </c>
      <c r="O659" s="41">
        <v>27.4999895482053</v>
      </c>
      <c r="P659" s="17">
        <f t="shared" si="34"/>
        <v>26.7408192690273</v>
      </c>
      <c r="Q659" s="30" t="s">
        <v>18</v>
      </c>
      <c r="R659" s="30" t="s">
        <v>18</v>
      </c>
      <c r="S659" s="30" t="s">
        <v>18</v>
      </c>
      <c r="T659" s="17" t="e">
        <f t="shared" si="35"/>
        <v>#DIV/0!</v>
      </c>
    </row>
    <row r="660" spans="1:20">
      <c r="A660" s="10">
        <v>29</v>
      </c>
      <c r="B660" s="37">
        <v>6</v>
      </c>
      <c r="C660" s="5">
        <v>2006</v>
      </c>
      <c r="D660" s="9">
        <v>38897</v>
      </c>
      <c r="E660" t="s">
        <v>20</v>
      </c>
      <c r="F660" s="61">
        <f t="shared" si="33"/>
        <v>17.5</v>
      </c>
      <c r="G660" t="s">
        <v>17</v>
      </c>
      <c r="H660">
        <v>659</v>
      </c>
      <c r="I660" s="41">
        <v>8</v>
      </c>
      <c r="J660" s="41">
        <v>4.2</v>
      </c>
      <c r="K660" s="41">
        <v>1.7</v>
      </c>
      <c r="L660" s="17">
        <f t="shared" si="36"/>
        <v>4.63333333333333</v>
      </c>
      <c r="M660" s="41">
        <v>24.8975251981373</v>
      </c>
      <c r="N660" s="41">
        <v>26.1060519489025</v>
      </c>
      <c r="O660" s="41">
        <v>27.173484898955</v>
      </c>
      <c r="P660" s="17">
        <f t="shared" si="34"/>
        <v>26.0590206819983</v>
      </c>
      <c r="Q660" s="30" t="s">
        <v>18</v>
      </c>
      <c r="R660" s="30" t="s">
        <v>18</v>
      </c>
      <c r="S660" s="30" t="s">
        <v>18</v>
      </c>
      <c r="T660" s="17" t="e">
        <f t="shared" si="35"/>
        <v>#DIV/0!</v>
      </c>
    </row>
    <row r="661" spans="1:20">
      <c r="A661" s="10">
        <v>10</v>
      </c>
      <c r="B661" s="37">
        <v>7</v>
      </c>
      <c r="C661" s="5">
        <v>2006</v>
      </c>
      <c r="D661" s="9">
        <v>38908</v>
      </c>
      <c r="E661" t="s">
        <v>20</v>
      </c>
      <c r="F661" s="61">
        <f t="shared" si="33"/>
        <v>17.5</v>
      </c>
      <c r="G661" t="s">
        <v>17</v>
      </c>
      <c r="H661">
        <v>660</v>
      </c>
      <c r="I661" s="41">
        <v>10</v>
      </c>
      <c r="J661" s="41">
        <v>7.2</v>
      </c>
      <c r="K661" s="41">
        <v>2</v>
      </c>
      <c r="L661" s="17">
        <f t="shared" si="36"/>
        <v>6.4</v>
      </c>
      <c r="M661" s="41">
        <v>25.8450655245888</v>
      </c>
      <c r="N661" s="41">
        <v>26.1671924441708</v>
      </c>
      <c r="O661" s="41">
        <v>27.70086783552</v>
      </c>
      <c r="P661" s="17">
        <f t="shared" si="34"/>
        <v>26.5710419347599</v>
      </c>
      <c r="Q661" s="30" t="s">
        <v>18</v>
      </c>
      <c r="R661" s="30" t="s">
        <v>18</v>
      </c>
      <c r="S661" s="30" t="s">
        <v>18</v>
      </c>
      <c r="T661" s="17" t="e">
        <f t="shared" si="35"/>
        <v>#DIV/0!</v>
      </c>
    </row>
    <row r="662" spans="1:20">
      <c r="A662" s="10">
        <v>20</v>
      </c>
      <c r="B662" s="37">
        <v>7</v>
      </c>
      <c r="C662" s="5">
        <v>2006</v>
      </c>
      <c r="D662" s="9">
        <v>38918</v>
      </c>
      <c r="E662" t="s">
        <v>20</v>
      </c>
      <c r="F662" s="61">
        <f t="shared" si="33"/>
        <v>17.5</v>
      </c>
      <c r="G662" t="s">
        <v>17</v>
      </c>
      <c r="H662">
        <v>661</v>
      </c>
      <c r="I662" s="41">
        <v>11.7145</v>
      </c>
      <c r="J662" s="41">
        <v>11.408</v>
      </c>
      <c r="K662" s="41">
        <v>3.866</v>
      </c>
      <c r="L662" s="17">
        <f t="shared" si="36"/>
        <v>8.99616666666667</v>
      </c>
      <c r="M662" s="41">
        <v>26.0603333333333</v>
      </c>
      <c r="N662" s="41">
        <v>26.325</v>
      </c>
      <c r="O662" s="41">
        <v>27.185</v>
      </c>
      <c r="P662" s="17">
        <f t="shared" si="34"/>
        <v>26.5234444444444</v>
      </c>
      <c r="Q662" s="30" t="s">
        <v>18</v>
      </c>
      <c r="R662" s="30" t="s">
        <v>18</v>
      </c>
      <c r="S662" s="30" t="s">
        <v>18</v>
      </c>
      <c r="T662" s="17" t="e">
        <f t="shared" si="35"/>
        <v>#DIV/0!</v>
      </c>
    </row>
    <row r="663" spans="1:20">
      <c r="A663" s="10">
        <v>31</v>
      </c>
      <c r="B663" s="37">
        <v>7</v>
      </c>
      <c r="C663" s="5">
        <v>2006</v>
      </c>
      <c r="D663" s="9">
        <v>38929</v>
      </c>
      <c r="E663" t="s">
        <v>20</v>
      </c>
      <c r="F663" s="61">
        <f t="shared" si="33"/>
        <v>17.5</v>
      </c>
      <c r="G663" t="s">
        <v>17</v>
      </c>
      <c r="H663">
        <v>662</v>
      </c>
      <c r="I663" s="41">
        <v>8.313</v>
      </c>
      <c r="J663" s="41">
        <v>2.277</v>
      </c>
      <c r="K663" s="41">
        <v>1.1435</v>
      </c>
      <c r="L663" s="17">
        <f t="shared" si="36"/>
        <v>3.91116666666667</v>
      </c>
      <c r="M663" s="41">
        <v>27.2105</v>
      </c>
      <c r="N663" s="41">
        <v>27.8003333333333</v>
      </c>
      <c r="O663" s="41">
        <v>28.07825</v>
      </c>
      <c r="P663" s="17">
        <f t="shared" si="34"/>
        <v>27.6963611111111</v>
      </c>
      <c r="Q663" s="30" t="s">
        <v>18</v>
      </c>
      <c r="R663" s="30" t="s">
        <v>18</v>
      </c>
      <c r="S663" s="30" t="s">
        <v>18</v>
      </c>
      <c r="T663" s="17" t="e">
        <f t="shared" si="35"/>
        <v>#DIV/0!</v>
      </c>
    </row>
    <row r="664" spans="1:20">
      <c r="A664" s="10">
        <v>10</v>
      </c>
      <c r="B664" s="37">
        <v>8</v>
      </c>
      <c r="C664" s="5">
        <v>2006</v>
      </c>
      <c r="D664" s="9">
        <v>38939</v>
      </c>
      <c r="E664" t="s">
        <v>20</v>
      </c>
      <c r="F664" s="61">
        <f t="shared" si="33"/>
        <v>17.5</v>
      </c>
      <c r="G664" t="s">
        <v>17</v>
      </c>
      <c r="H664">
        <v>663</v>
      </c>
      <c r="I664" s="41">
        <v>3.078</v>
      </c>
      <c r="J664" s="41">
        <v>2.437</v>
      </c>
      <c r="K664" s="41">
        <v>1.6135</v>
      </c>
      <c r="L664" s="17">
        <f t="shared" si="36"/>
        <v>2.37616666666667</v>
      </c>
      <c r="M664" s="41">
        <v>27.6626666666667</v>
      </c>
      <c r="N664" s="41">
        <v>27.87325</v>
      </c>
      <c r="O664" s="41">
        <v>28.069</v>
      </c>
      <c r="P664" s="17">
        <f t="shared" si="34"/>
        <v>27.8683055555556</v>
      </c>
      <c r="Q664" s="30" t="s">
        <v>18</v>
      </c>
      <c r="R664" s="30" t="s">
        <v>18</v>
      </c>
      <c r="S664" s="30" t="s">
        <v>18</v>
      </c>
      <c r="T664" s="17" t="e">
        <f t="shared" si="35"/>
        <v>#DIV/0!</v>
      </c>
    </row>
    <row r="665" spans="1:20">
      <c r="A665" s="10">
        <v>20</v>
      </c>
      <c r="B665" s="37">
        <v>8</v>
      </c>
      <c r="C665" s="5">
        <v>2006</v>
      </c>
      <c r="D665" s="9">
        <v>38949</v>
      </c>
      <c r="E665" t="s">
        <v>20</v>
      </c>
      <c r="F665" s="61">
        <f t="shared" si="33"/>
        <v>17.5</v>
      </c>
      <c r="G665" t="s">
        <v>17</v>
      </c>
      <c r="H665">
        <v>664</v>
      </c>
      <c r="I665" s="41">
        <v>11.5445</v>
      </c>
      <c r="J665" s="41">
        <v>10.75</v>
      </c>
      <c r="K665" s="41">
        <v>6.1345</v>
      </c>
      <c r="L665" s="17">
        <f t="shared" si="36"/>
        <v>9.47633333333333</v>
      </c>
      <c r="M665" s="41">
        <v>26.6651176470588</v>
      </c>
      <c r="N665" s="41">
        <v>26.85</v>
      </c>
      <c r="O665" s="41">
        <v>27.14775</v>
      </c>
      <c r="P665" s="17">
        <f t="shared" si="34"/>
        <v>26.8876225490196</v>
      </c>
      <c r="Q665" s="30" t="s">
        <v>18</v>
      </c>
      <c r="R665" s="30" t="s">
        <v>18</v>
      </c>
      <c r="S665" s="30" t="s">
        <v>18</v>
      </c>
      <c r="T665" s="17" t="e">
        <f t="shared" si="35"/>
        <v>#DIV/0!</v>
      </c>
    </row>
    <row r="666" spans="1:20">
      <c r="A666" s="10">
        <v>30</v>
      </c>
      <c r="B666" s="37">
        <v>8</v>
      </c>
      <c r="C666" s="5">
        <v>2006</v>
      </c>
      <c r="D666" s="9">
        <v>38959</v>
      </c>
      <c r="E666" t="s">
        <v>20</v>
      </c>
      <c r="F666" s="61">
        <f t="shared" si="33"/>
        <v>17.5</v>
      </c>
      <c r="G666" t="s">
        <v>17</v>
      </c>
      <c r="H666">
        <v>665</v>
      </c>
      <c r="I666" s="41">
        <v>12.146</v>
      </c>
      <c r="J666" s="41">
        <v>9.663</v>
      </c>
      <c r="K666" s="41">
        <v>5.6405</v>
      </c>
      <c r="L666" s="17">
        <f t="shared" si="36"/>
        <v>9.14983333333333</v>
      </c>
      <c r="M666" s="41">
        <v>26.6742727272727</v>
      </c>
      <c r="N666" s="41">
        <v>26.7795</v>
      </c>
      <c r="O666" s="41">
        <v>27.35975</v>
      </c>
      <c r="P666" s="17">
        <f t="shared" si="34"/>
        <v>26.9378409090909</v>
      </c>
      <c r="Q666" s="30" t="s">
        <v>18</v>
      </c>
      <c r="R666" s="30" t="s">
        <v>18</v>
      </c>
      <c r="S666" s="30" t="s">
        <v>18</v>
      </c>
      <c r="T666" s="17" t="e">
        <f t="shared" si="35"/>
        <v>#DIV/0!</v>
      </c>
    </row>
    <row r="667" spans="1:20">
      <c r="A667" s="10">
        <v>10</v>
      </c>
      <c r="B667" s="37">
        <v>9</v>
      </c>
      <c r="C667" s="5">
        <v>2006</v>
      </c>
      <c r="D667" s="9">
        <v>38970</v>
      </c>
      <c r="E667" t="s">
        <v>20</v>
      </c>
      <c r="F667" s="61">
        <f t="shared" si="33"/>
        <v>17.5</v>
      </c>
      <c r="G667" t="s">
        <v>17</v>
      </c>
      <c r="H667">
        <v>666</v>
      </c>
      <c r="I667" s="41">
        <v>11.982</v>
      </c>
      <c r="J667" s="41">
        <v>12.0385</v>
      </c>
      <c r="K667" s="41">
        <v>12.048</v>
      </c>
      <c r="L667" s="17">
        <f t="shared" si="36"/>
        <v>12.0228333333333</v>
      </c>
      <c r="M667" s="41">
        <v>26.6065</v>
      </c>
      <c r="N667" s="41">
        <v>26.633</v>
      </c>
      <c r="O667" s="41">
        <v>26.6396666666667</v>
      </c>
      <c r="P667" s="17">
        <f t="shared" si="34"/>
        <v>26.6263888888889</v>
      </c>
      <c r="Q667" s="30" t="s">
        <v>18</v>
      </c>
      <c r="R667" s="30" t="s">
        <v>18</v>
      </c>
      <c r="S667" s="30" t="s">
        <v>18</v>
      </c>
      <c r="T667" s="17" t="e">
        <f t="shared" si="35"/>
        <v>#DIV/0!</v>
      </c>
    </row>
    <row r="668" spans="1:20">
      <c r="A668" s="10">
        <v>20</v>
      </c>
      <c r="B668" s="37">
        <v>9</v>
      </c>
      <c r="C668" s="5">
        <v>2006</v>
      </c>
      <c r="D668" s="9">
        <v>38980</v>
      </c>
      <c r="E668" t="s">
        <v>20</v>
      </c>
      <c r="F668" s="61">
        <f t="shared" si="33"/>
        <v>17.5</v>
      </c>
      <c r="G668" t="s">
        <v>17</v>
      </c>
      <c r="H668">
        <v>667</v>
      </c>
      <c r="I668" s="41">
        <v>11.191</v>
      </c>
      <c r="J668" s="41">
        <v>11.1095</v>
      </c>
      <c r="K668" s="41">
        <v>9.668</v>
      </c>
      <c r="L668" s="17">
        <f t="shared" si="36"/>
        <v>10.6561666666667</v>
      </c>
      <c r="M668" s="41">
        <v>26.4596666666667</v>
      </c>
      <c r="N668" s="41">
        <v>26.5273333333333</v>
      </c>
      <c r="O668" s="41">
        <v>27.1153333333333</v>
      </c>
      <c r="P668" s="17">
        <f t="shared" si="34"/>
        <v>26.7007777777778</v>
      </c>
      <c r="Q668" s="30" t="s">
        <v>18</v>
      </c>
      <c r="R668" s="30" t="s">
        <v>18</v>
      </c>
      <c r="S668" s="30" t="s">
        <v>18</v>
      </c>
      <c r="T668" s="17" t="e">
        <f t="shared" si="35"/>
        <v>#DIV/0!</v>
      </c>
    </row>
    <row r="669" spans="1:20">
      <c r="A669" s="10">
        <v>29</v>
      </c>
      <c r="B669" s="37">
        <v>9</v>
      </c>
      <c r="C669" s="5">
        <v>2006</v>
      </c>
      <c r="D669" s="9">
        <v>38989</v>
      </c>
      <c r="E669" t="s">
        <v>20</v>
      </c>
      <c r="F669" s="61">
        <f t="shared" si="33"/>
        <v>17.5</v>
      </c>
      <c r="G669" t="s">
        <v>17</v>
      </c>
      <c r="H669">
        <v>668</v>
      </c>
      <c r="I669" s="41">
        <v>9.31366666666667</v>
      </c>
      <c r="J669" s="41">
        <v>9.315</v>
      </c>
      <c r="K669" s="41">
        <v>8.823</v>
      </c>
      <c r="L669" s="17">
        <f t="shared" si="36"/>
        <v>9.15055555555556</v>
      </c>
      <c r="M669" s="41">
        <v>26.5545</v>
      </c>
      <c r="N669" s="41">
        <v>26.5545</v>
      </c>
      <c r="O669" s="41">
        <v>27.3145</v>
      </c>
      <c r="P669" s="17">
        <f t="shared" si="34"/>
        <v>26.8078333333333</v>
      </c>
      <c r="Q669" s="30" t="s">
        <v>18</v>
      </c>
      <c r="R669" s="30" t="s">
        <v>18</v>
      </c>
      <c r="S669" s="30" t="s">
        <v>18</v>
      </c>
      <c r="T669" s="17" t="e">
        <f t="shared" si="35"/>
        <v>#DIV/0!</v>
      </c>
    </row>
    <row r="670" spans="1:20">
      <c r="A670" s="10">
        <v>10</v>
      </c>
      <c r="B670" s="37">
        <v>10</v>
      </c>
      <c r="C670" s="5">
        <v>2006</v>
      </c>
      <c r="D670" s="9">
        <v>39000</v>
      </c>
      <c r="E670" t="s">
        <v>20</v>
      </c>
      <c r="F670" s="61">
        <f t="shared" si="33"/>
        <v>17.5</v>
      </c>
      <c r="G670" t="s">
        <v>17</v>
      </c>
      <c r="H670">
        <v>669</v>
      </c>
      <c r="I670" s="41">
        <v>7.3215</v>
      </c>
      <c r="J670" s="41">
        <v>7.219</v>
      </c>
      <c r="K670" s="41">
        <v>6.58</v>
      </c>
      <c r="L670" s="17">
        <f t="shared" si="36"/>
        <v>7.04016666666667</v>
      </c>
      <c r="M670" s="41">
        <v>26.564</v>
      </c>
      <c r="N670" s="41">
        <v>26.647</v>
      </c>
      <c r="O670" s="41">
        <v>27.01275</v>
      </c>
      <c r="P670" s="17">
        <f t="shared" si="34"/>
        <v>26.74125</v>
      </c>
      <c r="Q670" s="30" t="s">
        <v>18</v>
      </c>
      <c r="R670" s="30" t="s">
        <v>18</v>
      </c>
      <c r="S670" s="30" t="s">
        <v>18</v>
      </c>
      <c r="T670" s="17" t="e">
        <f t="shared" si="35"/>
        <v>#DIV/0!</v>
      </c>
    </row>
    <row r="671" spans="1:20">
      <c r="A671" s="10">
        <v>19</v>
      </c>
      <c r="B671" s="37">
        <v>10</v>
      </c>
      <c r="C671" s="5">
        <v>2006</v>
      </c>
      <c r="D671" s="9">
        <v>39009</v>
      </c>
      <c r="E671" t="s">
        <v>20</v>
      </c>
      <c r="F671" s="61">
        <f t="shared" si="33"/>
        <v>17.5</v>
      </c>
      <c r="G671" t="s">
        <v>17</v>
      </c>
      <c r="H671">
        <v>670</v>
      </c>
      <c r="I671" s="41">
        <v>6.358</v>
      </c>
      <c r="J671" s="41">
        <v>6.354</v>
      </c>
      <c r="K671" s="41">
        <v>6.4205</v>
      </c>
      <c r="L671" s="17">
        <f t="shared" si="36"/>
        <v>6.3775</v>
      </c>
      <c r="M671" s="41">
        <v>26.5776666666667</v>
      </c>
      <c r="N671" s="41">
        <v>26.5963333333333</v>
      </c>
      <c r="O671" s="41">
        <v>26.68825</v>
      </c>
      <c r="P671" s="17">
        <f t="shared" si="34"/>
        <v>26.62075</v>
      </c>
      <c r="Q671" s="30" t="s">
        <v>18</v>
      </c>
      <c r="R671" s="30" t="s">
        <v>18</v>
      </c>
      <c r="S671" s="30" t="s">
        <v>18</v>
      </c>
      <c r="T671" s="17" t="e">
        <f t="shared" si="35"/>
        <v>#DIV/0!</v>
      </c>
    </row>
    <row r="672" spans="1:20">
      <c r="A672" s="10">
        <v>30</v>
      </c>
      <c r="B672" s="37">
        <v>10</v>
      </c>
      <c r="C672" s="5">
        <v>2006</v>
      </c>
      <c r="D672" s="9">
        <v>39020</v>
      </c>
      <c r="E672" t="s">
        <v>20</v>
      </c>
      <c r="F672" s="61">
        <f t="shared" si="33"/>
        <v>17.5</v>
      </c>
      <c r="G672" t="s">
        <v>17</v>
      </c>
      <c r="H672">
        <v>671</v>
      </c>
      <c r="I672" s="41">
        <v>4.257</v>
      </c>
      <c r="J672" s="41">
        <v>4.2635</v>
      </c>
      <c r="K672" s="41">
        <v>4.309</v>
      </c>
      <c r="L672" s="17">
        <f t="shared" si="36"/>
        <v>4.2765</v>
      </c>
      <c r="M672" s="41">
        <v>26.7943333333333</v>
      </c>
      <c r="N672" s="41">
        <v>26.8</v>
      </c>
      <c r="O672" s="41">
        <v>26.8523333333333</v>
      </c>
      <c r="P672" s="17">
        <f t="shared" si="34"/>
        <v>26.8155555555555</v>
      </c>
      <c r="Q672" s="30" t="s">
        <v>18</v>
      </c>
      <c r="R672" s="30" t="s">
        <v>18</v>
      </c>
      <c r="S672" s="30" t="s">
        <v>18</v>
      </c>
      <c r="T672" s="17" t="e">
        <f t="shared" si="35"/>
        <v>#DIV/0!</v>
      </c>
    </row>
    <row r="673" spans="1:20">
      <c r="A673" s="10">
        <v>14</v>
      </c>
      <c r="B673" s="37">
        <v>11</v>
      </c>
      <c r="C673" s="5">
        <v>2006</v>
      </c>
      <c r="D673" s="9">
        <v>39035</v>
      </c>
      <c r="E673" t="s">
        <v>20</v>
      </c>
      <c r="F673" s="61">
        <f t="shared" si="33"/>
        <v>17.5</v>
      </c>
      <c r="G673" t="s">
        <v>17</v>
      </c>
      <c r="H673">
        <v>672</v>
      </c>
      <c r="I673" s="41">
        <v>2.05666666666667</v>
      </c>
      <c r="J673" s="41">
        <v>2.43</v>
      </c>
      <c r="K673" s="41">
        <v>2.87</v>
      </c>
      <c r="L673" s="17">
        <f t="shared" si="36"/>
        <v>2.45222222222222</v>
      </c>
      <c r="M673" s="41">
        <v>26.9756</v>
      </c>
      <c r="N673" s="41">
        <v>26.989</v>
      </c>
      <c r="O673" s="41">
        <v>27.266</v>
      </c>
      <c r="P673" s="17">
        <f t="shared" si="34"/>
        <v>27.0768666666667</v>
      </c>
      <c r="Q673" s="30" t="s">
        <v>18</v>
      </c>
      <c r="R673" s="30" t="s">
        <v>18</v>
      </c>
      <c r="S673" s="30" t="s">
        <v>18</v>
      </c>
      <c r="T673" s="17" t="e">
        <f t="shared" si="35"/>
        <v>#DIV/0!</v>
      </c>
    </row>
    <row r="674" spans="1:20">
      <c r="A674" s="10">
        <v>18</v>
      </c>
      <c r="B674" s="37">
        <v>3</v>
      </c>
      <c r="C674" s="5">
        <v>2007</v>
      </c>
      <c r="D674" s="9">
        <v>39159</v>
      </c>
      <c r="E674" t="s">
        <v>20</v>
      </c>
      <c r="F674" s="61">
        <f t="shared" si="33"/>
        <v>17.5</v>
      </c>
      <c r="G674" t="s">
        <v>17</v>
      </c>
      <c r="H674">
        <v>673</v>
      </c>
      <c r="I674" s="42">
        <v>-1.00833333333333</v>
      </c>
      <c r="J674" s="42">
        <v>-1.074</v>
      </c>
      <c r="K674" s="42">
        <v>-0.671</v>
      </c>
      <c r="L674" s="17">
        <f t="shared" si="36"/>
        <v>-0.917777777777777</v>
      </c>
      <c r="M674" s="42">
        <v>27.8386666666667</v>
      </c>
      <c r="N674" s="42">
        <v>27.8923333333333</v>
      </c>
      <c r="O674" s="42">
        <v>28.047</v>
      </c>
      <c r="P674" s="17">
        <f t="shared" si="34"/>
        <v>27.926</v>
      </c>
      <c r="Q674" s="30" t="s">
        <v>18</v>
      </c>
      <c r="R674" s="30" t="s">
        <v>18</v>
      </c>
      <c r="S674" s="30" t="s">
        <v>18</v>
      </c>
      <c r="T674" s="17" t="e">
        <f t="shared" si="35"/>
        <v>#DIV/0!</v>
      </c>
    </row>
    <row r="675" spans="1:20">
      <c r="A675" s="10">
        <v>21</v>
      </c>
      <c r="B675" s="37">
        <v>5</v>
      </c>
      <c r="C675" s="5">
        <v>2007</v>
      </c>
      <c r="D675" s="9">
        <v>39223</v>
      </c>
      <c r="E675" t="s">
        <v>20</v>
      </c>
      <c r="F675" s="61">
        <f t="shared" si="33"/>
        <v>17.5</v>
      </c>
      <c r="G675" t="s">
        <v>17</v>
      </c>
      <c r="H675">
        <v>674</v>
      </c>
      <c r="I675" s="41">
        <v>1.3</v>
      </c>
      <c r="J675" s="41">
        <v>1.2</v>
      </c>
      <c r="K675" s="41">
        <v>0.9</v>
      </c>
      <c r="L675" s="17">
        <f t="shared" si="36"/>
        <v>1.13333333333333</v>
      </c>
      <c r="M675" s="41">
        <v>27.4</v>
      </c>
      <c r="N675" s="41">
        <v>27.5</v>
      </c>
      <c r="O675" s="41">
        <v>27.7</v>
      </c>
      <c r="P675" s="17">
        <f t="shared" si="34"/>
        <v>27.5333333333333</v>
      </c>
      <c r="Q675" s="30" t="s">
        <v>18</v>
      </c>
      <c r="R675" s="30" t="s">
        <v>18</v>
      </c>
      <c r="S675" s="30" t="s">
        <v>18</v>
      </c>
      <c r="T675" s="17" t="e">
        <f t="shared" si="35"/>
        <v>#DIV/0!</v>
      </c>
    </row>
    <row r="676" spans="1:20">
      <c r="A676" s="10">
        <v>30</v>
      </c>
      <c r="B676" s="37">
        <v>5</v>
      </c>
      <c r="C676" s="5">
        <v>2007</v>
      </c>
      <c r="D676" s="9">
        <v>39232</v>
      </c>
      <c r="E676" t="s">
        <v>20</v>
      </c>
      <c r="F676" s="61">
        <f t="shared" si="33"/>
        <v>17.5</v>
      </c>
      <c r="G676" t="s">
        <v>17</v>
      </c>
      <c r="H676">
        <v>675</v>
      </c>
      <c r="I676" s="41">
        <v>4.6</v>
      </c>
      <c r="J676" s="41">
        <v>2.8</v>
      </c>
      <c r="K676" s="41">
        <v>1.2</v>
      </c>
      <c r="L676" s="17">
        <f t="shared" si="36"/>
        <v>2.86666666666667</v>
      </c>
      <c r="M676" s="41">
        <v>26.8</v>
      </c>
      <c r="N676" s="41">
        <v>27.2</v>
      </c>
      <c r="O676" s="41">
        <v>27.8</v>
      </c>
      <c r="P676" s="17">
        <f t="shared" si="34"/>
        <v>27.2666666666667</v>
      </c>
      <c r="Q676" s="30" t="s">
        <v>18</v>
      </c>
      <c r="R676" s="30" t="s">
        <v>18</v>
      </c>
      <c r="S676" s="30" t="s">
        <v>18</v>
      </c>
      <c r="T676" s="17" t="e">
        <f t="shared" si="35"/>
        <v>#DIV/0!</v>
      </c>
    </row>
    <row r="677" spans="1:20">
      <c r="A677" s="10">
        <v>10</v>
      </c>
      <c r="B677" s="37">
        <v>6</v>
      </c>
      <c r="C677" s="5">
        <v>2007</v>
      </c>
      <c r="D677" s="9">
        <v>39243</v>
      </c>
      <c r="E677" t="s">
        <v>20</v>
      </c>
      <c r="F677" s="61">
        <f t="shared" si="33"/>
        <v>17.5</v>
      </c>
      <c r="G677" t="s">
        <v>17</v>
      </c>
      <c r="H677">
        <v>676</v>
      </c>
      <c r="I677" s="42">
        <v>7.14</v>
      </c>
      <c r="J677" s="42">
        <v>4.911</v>
      </c>
      <c r="K677" s="42">
        <v>1.346</v>
      </c>
      <c r="L677" s="17">
        <f t="shared" si="36"/>
        <v>4.46566666666667</v>
      </c>
      <c r="M677" s="42">
        <v>25.4905</v>
      </c>
      <c r="N677" s="42">
        <v>25.9975</v>
      </c>
      <c r="O677" s="42">
        <v>27.3805</v>
      </c>
      <c r="P677" s="17">
        <f t="shared" si="34"/>
        <v>26.2895</v>
      </c>
      <c r="Q677" s="30" t="s">
        <v>18</v>
      </c>
      <c r="R677" s="30" t="s">
        <v>18</v>
      </c>
      <c r="S677" s="30" t="s">
        <v>18</v>
      </c>
      <c r="T677" s="17" t="e">
        <f t="shared" si="35"/>
        <v>#DIV/0!</v>
      </c>
    </row>
    <row r="678" spans="1:20">
      <c r="A678" s="10">
        <v>20</v>
      </c>
      <c r="B678" s="37">
        <v>6</v>
      </c>
      <c r="C678" s="5">
        <v>2007</v>
      </c>
      <c r="D678" s="9">
        <v>39253</v>
      </c>
      <c r="E678" t="s">
        <v>20</v>
      </c>
      <c r="F678" s="61">
        <f t="shared" si="33"/>
        <v>17.5</v>
      </c>
      <c r="G678" t="s">
        <v>17</v>
      </c>
      <c r="H678">
        <v>677</v>
      </c>
      <c r="I678" s="42">
        <v>6.421</v>
      </c>
      <c r="J678" s="42">
        <v>2.831</v>
      </c>
      <c r="K678" s="42">
        <v>1.09266666666667</v>
      </c>
      <c r="L678" s="17">
        <f t="shared" si="36"/>
        <v>3.44822222222222</v>
      </c>
      <c r="M678" s="42">
        <v>25.4165</v>
      </c>
      <c r="N678" s="42">
        <v>26.883</v>
      </c>
      <c r="O678" s="42">
        <v>27.627</v>
      </c>
      <c r="P678" s="17">
        <f t="shared" si="34"/>
        <v>26.6421666666667</v>
      </c>
      <c r="Q678" s="30" t="s">
        <v>18</v>
      </c>
      <c r="R678" s="30" t="s">
        <v>18</v>
      </c>
      <c r="S678" s="30" t="s">
        <v>18</v>
      </c>
      <c r="T678" s="17" t="e">
        <f t="shared" si="35"/>
        <v>#DIV/0!</v>
      </c>
    </row>
    <row r="679" spans="1:20">
      <c r="A679" s="10">
        <v>30</v>
      </c>
      <c r="B679" s="37">
        <v>6</v>
      </c>
      <c r="C679" s="5">
        <v>2007</v>
      </c>
      <c r="D679" s="9">
        <v>39263</v>
      </c>
      <c r="E679" t="s">
        <v>20</v>
      </c>
      <c r="F679" s="61">
        <f t="shared" ref="F679:F742" si="37">35/2</f>
        <v>17.5</v>
      </c>
      <c r="G679" t="s">
        <v>17</v>
      </c>
      <c r="H679">
        <v>678</v>
      </c>
      <c r="I679" s="42">
        <v>8.5715</v>
      </c>
      <c r="J679" s="42">
        <v>2.307</v>
      </c>
      <c r="K679" s="42">
        <v>1.164</v>
      </c>
      <c r="L679" s="17">
        <f t="shared" si="36"/>
        <v>4.01416666666667</v>
      </c>
      <c r="M679" s="42">
        <v>24.832</v>
      </c>
      <c r="N679" s="42">
        <v>27.287</v>
      </c>
      <c r="O679" s="42">
        <v>27.708</v>
      </c>
      <c r="P679" s="17">
        <f t="shared" si="34"/>
        <v>26.609</v>
      </c>
      <c r="Q679" s="30" t="s">
        <v>18</v>
      </c>
      <c r="R679" s="30" t="s">
        <v>18</v>
      </c>
      <c r="S679" s="30" t="s">
        <v>18</v>
      </c>
      <c r="T679" s="17" t="e">
        <f t="shared" si="35"/>
        <v>#DIV/0!</v>
      </c>
    </row>
    <row r="680" spans="1:20">
      <c r="A680" s="10">
        <v>9</v>
      </c>
      <c r="B680" s="37">
        <v>7</v>
      </c>
      <c r="C680" s="5">
        <v>2007</v>
      </c>
      <c r="D680" s="9">
        <v>39272</v>
      </c>
      <c r="E680" t="s">
        <v>20</v>
      </c>
      <c r="F680" s="61">
        <f t="shared" si="37"/>
        <v>17.5</v>
      </c>
      <c r="G680" t="s">
        <v>17</v>
      </c>
      <c r="H680">
        <v>679</v>
      </c>
      <c r="I680" s="42">
        <v>12.1875</v>
      </c>
      <c r="J680" s="42">
        <v>12.0565</v>
      </c>
      <c r="K680" s="42">
        <v>6.017</v>
      </c>
      <c r="L680" s="17">
        <f t="shared" si="36"/>
        <v>10.087</v>
      </c>
      <c r="M680" s="42">
        <v>24.461</v>
      </c>
      <c r="N680" s="42">
        <v>24.4745</v>
      </c>
      <c r="O680" s="42">
        <v>26.071</v>
      </c>
      <c r="P680" s="17">
        <f t="shared" si="34"/>
        <v>25.0021666666667</v>
      </c>
      <c r="Q680" s="30" t="s">
        <v>18</v>
      </c>
      <c r="R680" s="30" t="s">
        <v>18</v>
      </c>
      <c r="S680" s="30" t="s">
        <v>18</v>
      </c>
      <c r="T680" s="17" t="e">
        <f t="shared" si="35"/>
        <v>#DIV/0!</v>
      </c>
    </row>
    <row r="681" spans="1:20">
      <c r="A681" s="10">
        <v>20</v>
      </c>
      <c r="B681" s="37">
        <v>7</v>
      </c>
      <c r="C681" s="5">
        <v>2007</v>
      </c>
      <c r="D681" s="9">
        <v>39283</v>
      </c>
      <c r="E681" t="s">
        <v>20</v>
      </c>
      <c r="F681" s="61">
        <f t="shared" si="37"/>
        <v>17.5</v>
      </c>
      <c r="G681" t="s">
        <v>17</v>
      </c>
      <c r="H681">
        <v>680</v>
      </c>
      <c r="I681" s="42">
        <v>13.3</v>
      </c>
      <c r="J681" s="42">
        <v>10.0995</v>
      </c>
      <c r="K681" s="42">
        <v>5.2555</v>
      </c>
      <c r="L681" s="17">
        <f t="shared" si="36"/>
        <v>9.55166666666667</v>
      </c>
      <c r="M681" s="42">
        <v>24.18</v>
      </c>
      <c r="N681" s="42">
        <v>25.07975</v>
      </c>
      <c r="O681" s="42">
        <v>26.483</v>
      </c>
      <c r="P681" s="17">
        <f t="shared" si="34"/>
        <v>25.2475833333333</v>
      </c>
      <c r="Q681" s="30" t="s">
        <v>18</v>
      </c>
      <c r="R681" s="30" t="s">
        <v>18</v>
      </c>
      <c r="S681" s="30" t="s">
        <v>18</v>
      </c>
      <c r="T681" s="17" t="e">
        <f t="shared" si="35"/>
        <v>#DIV/0!</v>
      </c>
    </row>
    <row r="682" spans="1:20">
      <c r="A682" s="10">
        <v>1</v>
      </c>
      <c r="B682" s="37">
        <v>8</v>
      </c>
      <c r="C682" s="5">
        <v>2007</v>
      </c>
      <c r="D682" s="9">
        <v>39295</v>
      </c>
      <c r="E682" t="s">
        <v>20</v>
      </c>
      <c r="F682" s="61">
        <f t="shared" si="37"/>
        <v>17.5</v>
      </c>
      <c r="G682" t="s">
        <v>17</v>
      </c>
      <c r="H682">
        <v>681</v>
      </c>
      <c r="I682" s="41">
        <v>10</v>
      </c>
      <c r="J682" s="41">
        <v>6.9</v>
      </c>
      <c r="K682" s="41">
        <v>3.9</v>
      </c>
      <c r="L682" s="17">
        <f t="shared" si="36"/>
        <v>6.93333333333333</v>
      </c>
      <c r="M682" s="41">
        <v>24.1907742121306</v>
      </c>
      <c r="N682" s="41">
        <v>25.6782286299282</v>
      </c>
      <c r="O682" s="41">
        <v>27.4294686844497</v>
      </c>
      <c r="P682" s="17">
        <f t="shared" si="34"/>
        <v>25.7661571755028</v>
      </c>
      <c r="Q682" s="30" t="s">
        <v>18</v>
      </c>
      <c r="R682" s="30" t="s">
        <v>18</v>
      </c>
      <c r="S682" s="30" t="s">
        <v>18</v>
      </c>
      <c r="T682" s="17" t="e">
        <f t="shared" si="35"/>
        <v>#DIV/0!</v>
      </c>
    </row>
    <row r="683" spans="1:20">
      <c r="A683" s="10">
        <v>11</v>
      </c>
      <c r="B683" s="37">
        <v>8</v>
      </c>
      <c r="C683" s="5">
        <v>2007</v>
      </c>
      <c r="D683" s="9">
        <v>39305</v>
      </c>
      <c r="E683" t="s">
        <v>20</v>
      </c>
      <c r="F683" s="61">
        <f t="shared" si="37"/>
        <v>17.5</v>
      </c>
      <c r="G683" t="s">
        <v>17</v>
      </c>
      <c r="H683">
        <v>682</v>
      </c>
      <c r="I683" s="42">
        <v>16.4115</v>
      </c>
      <c r="J683" s="42">
        <v>16.0625</v>
      </c>
      <c r="K683" s="42">
        <v>10.038</v>
      </c>
      <c r="L683" s="17">
        <f t="shared" si="36"/>
        <v>14.1706666666667</v>
      </c>
      <c r="M683" s="42">
        <v>24.121</v>
      </c>
      <c r="N683" s="42">
        <v>24.247</v>
      </c>
      <c r="O683" s="42">
        <v>25.1695</v>
      </c>
      <c r="P683" s="17">
        <f t="shared" si="34"/>
        <v>24.5125</v>
      </c>
      <c r="Q683" s="30" t="s">
        <v>18</v>
      </c>
      <c r="R683" s="30" t="s">
        <v>18</v>
      </c>
      <c r="S683" s="30" t="s">
        <v>18</v>
      </c>
      <c r="T683" s="17" t="e">
        <f t="shared" si="35"/>
        <v>#DIV/0!</v>
      </c>
    </row>
    <row r="684" spans="1:20">
      <c r="A684" s="10">
        <v>20</v>
      </c>
      <c r="B684" s="37">
        <v>8</v>
      </c>
      <c r="C684" s="5">
        <v>2007</v>
      </c>
      <c r="D684" s="9">
        <v>39314</v>
      </c>
      <c r="E684" t="s">
        <v>20</v>
      </c>
      <c r="F684" s="61">
        <f t="shared" si="37"/>
        <v>17.5</v>
      </c>
      <c r="G684" t="s">
        <v>17</v>
      </c>
      <c r="H684">
        <v>683</v>
      </c>
      <c r="I684" s="42">
        <v>11.981</v>
      </c>
      <c r="J684" s="42">
        <v>10.012</v>
      </c>
      <c r="K684" s="42">
        <v>5.76066666666667</v>
      </c>
      <c r="L684" s="17">
        <f t="shared" si="36"/>
        <v>9.25122222222222</v>
      </c>
      <c r="M684" s="42">
        <v>25.1225</v>
      </c>
      <c r="N684" s="42">
        <v>25.72</v>
      </c>
      <c r="O684" s="42">
        <v>26.6333333333333</v>
      </c>
      <c r="P684" s="17">
        <f t="shared" si="34"/>
        <v>25.8252777777778</v>
      </c>
      <c r="Q684" s="30" t="s">
        <v>18</v>
      </c>
      <c r="R684" s="30" t="s">
        <v>18</v>
      </c>
      <c r="S684" s="30" t="s">
        <v>18</v>
      </c>
      <c r="T684" s="17" t="e">
        <f t="shared" si="35"/>
        <v>#DIV/0!</v>
      </c>
    </row>
    <row r="685" spans="1:20">
      <c r="A685" s="10">
        <v>30</v>
      </c>
      <c r="B685" s="37">
        <v>8</v>
      </c>
      <c r="C685" s="5">
        <v>2007</v>
      </c>
      <c r="D685" s="9">
        <v>39324</v>
      </c>
      <c r="E685" t="s">
        <v>20</v>
      </c>
      <c r="F685" s="61">
        <f t="shared" si="37"/>
        <v>17.5</v>
      </c>
      <c r="G685" t="s">
        <v>17</v>
      </c>
      <c r="H685">
        <v>684</v>
      </c>
      <c r="I685" s="42">
        <v>12.981</v>
      </c>
      <c r="J685" s="42">
        <v>12.2625</v>
      </c>
      <c r="K685" s="42">
        <v>3.8725</v>
      </c>
      <c r="L685" s="17">
        <f t="shared" si="36"/>
        <v>9.70533333333333</v>
      </c>
      <c r="M685" s="42">
        <v>24.273</v>
      </c>
      <c r="N685" s="42">
        <v>24.3855</v>
      </c>
      <c r="O685" s="42">
        <v>27.0795</v>
      </c>
      <c r="P685" s="17">
        <f t="shared" si="34"/>
        <v>25.246</v>
      </c>
      <c r="Q685" s="30" t="s">
        <v>18</v>
      </c>
      <c r="R685" s="30" t="s">
        <v>18</v>
      </c>
      <c r="S685" s="30" t="s">
        <v>18</v>
      </c>
      <c r="T685" s="17" t="e">
        <f t="shared" si="35"/>
        <v>#DIV/0!</v>
      </c>
    </row>
    <row r="686" spans="1:20">
      <c r="A686" s="10">
        <v>10</v>
      </c>
      <c r="B686" s="37">
        <v>9</v>
      </c>
      <c r="C686" s="5">
        <v>2007</v>
      </c>
      <c r="D686" s="9">
        <v>39335</v>
      </c>
      <c r="E686" t="s">
        <v>20</v>
      </c>
      <c r="F686" s="61">
        <f t="shared" si="37"/>
        <v>17.5</v>
      </c>
      <c r="G686" t="s">
        <v>17</v>
      </c>
      <c r="H686">
        <v>685</v>
      </c>
      <c r="I686" s="42">
        <v>11.0125</v>
      </c>
      <c r="J686" s="42">
        <v>9.936</v>
      </c>
      <c r="K686" s="42">
        <v>4.9125</v>
      </c>
      <c r="L686" s="17">
        <f t="shared" si="36"/>
        <v>8.62033333333333</v>
      </c>
      <c r="M686" s="42">
        <v>24.1905</v>
      </c>
      <c r="N686" s="42">
        <v>24.7935</v>
      </c>
      <c r="O686" s="42">
        <v>26.891</v>
      </c>
      <c r="P686" s="17">
        <f t="shared" si="34"/>
        <v>25.2916666666667</v>
      </c>
      <c r="Q686" s="30" t="s">
        <v>18</v>
      </c>
      <c r="R686" s="30" t="s">
        <v>18</v>
      </c>
      <c r="S686" s="30" t="s">
        <v>18</v>
      </c>
      <c r="T686" s="17" t="e">
        <f t="shared" si="35"/>
        <v>#DIV/0!</v>
      </c>
    </row>
    <row r="687" spans="1:20">
      <c r="A687" s="10">
        <v>20</v>
      </c>
      <c r="B687" s="37">
        <v>9</v>
      </c>
      <c r="C687" s="5">
        <v>2007</v>
      </c>
      <c r="D687" s="9">
        <v>39345</v>
      </c>
      <c r="E687" t="s">
        <v>20</v>
      </c>
      <c r="F687" s="61">
        <f t="shared" si="37"/>
        <v>17.5</v>
      </c>
      <c r="G687" t="s">
        <v>17</v>
      </c>
      <c r="H687">
        <v>686</v>
      </c>
      <c r="I687" s="42">
        <v>7.9955</v>
      </c>
      <c r="J687" s="42">
        <v>7.5135</v>
      </c>
      <c r="K687" s="42">
        <v>5.613</v>
      </c>
      <c r="L687" s="17">
        <f t="shared" si="36"/>
        <v>7.04066666666667</v>
      </c>
      <c r="M687" s="42">
        <v>25.2075</v>
      </c>
      <c r="N687" s="42">
        <v>25.935</v>
      </c>
      <c r="O687" s="42">
        <v>26.907</v>
      </c>
      <c r="P687" s="17">
        <f t="shared" si="34"/>
        <v>26.0165</v>
      </c>
      <c r="Q687" s="30" t="s">
        <v>18</v>
      </c>
      <c r="R687" s="30" t="s">
        <v>18</v>
      </c>
      <c r="S687" s="30" t="s">
        <v>18</v>
      </c>
      <c r="T687" s="17" t="e">
        <f t="shared" si="35"/>
        <v>#DIV/0!</v>
      </c>
    </row>
    <row r="688" spans="1:20">
      <c r="A688" s="10">
        <v>30</v>
      </c>
      <c r="B688" s="37">
        <v>9</v>
      </c>
      <c r="C688" s="5">
        <v>2007</v>
      </c>
      <c r="D688" s="9">
        <v>39355</v>
      </c>
      <c r="E688" t="s">
        <v>20</v>
      </c>
      <c r="F688" s="61">
        <f t="shared" si="37"/>
        <v>17.5</v>
      </c>
      <c r="G688" t="s">
        <v>17</v>
      </c>
      <c r="H688">
        <v>687</v>
      </c>
      <c r="I688" s="42">
        <v>8.035</v>
      </c>
      <c r="J688" s="42">
        <v>7.826</v>
      </c>
      <c r="K688" s="42">
        <v>5.248</v>
      </c>
      <c r="L688" s="17">
        <f t="shared" si="36"/>
        <v>7.03633333333333</v>
      </c>
      <c r="M688" s="42">
        <v>25.194</v>
      </c>
      <c r="N688" s="42">
        <v>25.4275</v>
      </c>
      <c r="O688" s="42">
        <v>26.8035</v>
      </c>
      <c r="P688" s="17">
        <f t="shared" si="34"/>
        <v>25.8083333333333</v>
      </c>
      <c r="Q688" s="30" t="s">
        <v>18</v>
      </c>
      <c r="R688" s="30" t="s">
        <v>18</v>
      </c>
      <c r="S688" s="30" t="s">
        <v>18</v>
      </c>
      <c r="T688" s="17" t="e">
        <f t="shared" si="35"/>
        <v>#DIV/0!</v>
      </c>
    </row>
    <row r="689" spans="1:20">
      <c r="A689" s="10">
        <v>10</v>
      </c>
      <c r="B689" s="37">
        <v>10</v>
      </c>
      <c r="C689" s="5">
        <v>2007</v>
      </c>
      <c r="D689" s="9">
        <v>39365</v>
      </c>
      <c r="E689" t="s">
        <v>20</v>
      </c>
      <c r="F689" s="61">
        <f t="shared" si="37"/>
        <v>17.5</v>
      </c>
      <c r="G689" t="s">
        <v>17</v>
      </c>
      <c r="H689">
        <v>688</v>
      </c>
      <c r="I689" s="42">
        <v>7.5655</v>
      </c>
      <c r="J689" s="42">
        <v>7.498</v>
      </c>
      <c r="K689" s="42">
        <v>5.2755</v>
      </c>
      <c r="L689" s="17">
        <f t="shared" si="36"/>
        <v>6.77966666666667</v>
      </c>
      <c r="M689" s="42">
        <v>24.893</v>
      </c>
      <c r="N689" s="42">
        <v>25.1805</v>
      </c>
      <c r="O689" s="42">
        <v>26.8755</v>
      </c>
      <c r="P689" s="17">
        <f t="shared" si="34"/>
        <v>25.6496666666667</v>
      </c>
      <c r="Q689" s="30" t="s">
        <v>18</v>
      </c>
      <c r="R689" s="30" t="s">
        <v>18</v>
      </c>
      <c r="S689" s="30" t="s">
        <v>18</v>
      </c>
      <c r="T689" s="17" t="e">
        <f t="shared" si="35"/>
        <v>#DIV/0!</v>
      </c>
    </row>
    <row r="690" spans="1:20">
      <c r="A690" s="10">
        <v>20</v>
      </c>
      <c r="B690" s="37">
        <v>10</v>
      </c>
      <c r="C690" s="5">
        <v>2007</v>
      </c>
      <c r="D690" s="9">
        <v>39375</v>
      </c>
      <c r="E690" t="s">
        <v>20</v>
      </c>
      <c r="F690" s="61">
        <f t="shared" si="37"/>
        <v>17.5</v>
      </c>
      <c r="G690" t="s">
        <v>17</v>
      </c>
      <c r="H690">
        <v>689</v>
      </c>
      <c r="I690" s="42">
        <v>5.864</v>
      </c>
      <c r="J690" s="42">
        <v>5.93</v>
      </c>
      <c r="K690" s="42">
        <v>5.9185</v>
      </c>
      <c r="L690" s="17">
        <f t="shared" si="36"/>
        <v>5.90416666666667</v>
      </c>
      <c r="M690" s="42">
        <v>25.3125</v>
      </c>
      <c r="N690" s="42">
        <v>25.3415</v>
      </c>
      <c r="O690" s="42">
        <v>25.96</v>
      </c>
      <c r="P690" s="17">
        <f t="shared" si="34"/>
        <v>25.538</v>
      </c>
      <c r="Q690" s="30" t="s">
        <v>18</v>
      </c>
      <c r="R690" s="30" t="s">
        <v>18</v>
      </c>
      <c r="S690" s="30" t="s">
        <v>18</v>
      </c>
      <c r="T690" s="17" t="e">
        <f t="shared" si="35"/>
        <v>#DIV/0!</v>
      </c>
    </row>
    <row r="691" spans="1:20">
      <c r="A691" s="10">
        <v>29</v>
      </c>
      <c r="B691" s="37">
        <v>10</v>
      </c>
      <c r="C691" s="5">
        <v>2007</v>
      </c>
      <c r="D691" s="9">
        <v>39384</v>
      </c>
      <c r="E691" t="s">
        <v>20</v>
      </c>
      <c r="F691" s="61">
        <f t="shared" si="37"/>
        <v>17.5</v>
      </c>
      <c r="G691" t="s">
        <v>17</v>
      </c>
      <c r="H691">
        <v>690</v>
      </c>
      <c r="I691" s="39" t="s">
        <v>18</v>
      </c>
      <c r="J691" s="39" t="s">
        <v>18</v>
      </c>
      <c r="K691" s="39" t="s">
        <v>18</v>
      </c>
      <c r="L691" s="17" t="e">
        <f t="shared" si="36"/>
        <v>#DIV/0!</v>
      </c>
      <c r="M691" s="34" t="s">
        <v>18</v>
      </c>
      <c r="N691" s="34" t="s">
        <v>18</v>
      </c>
      <c r="O691" s="34" t="s">
        <v>18</v>
      </c>
      <c r="P691" s="17" t="e">
        <f t="shared" si="34"/>
        <v>#DIV/0!</v>
      </c>
      <c r="Q691" s="30" t="s">
        <v>18</v>
      </c>
      <c r="R691" s="30" t="s">
        <v>18</v>
      </c>
      <c r="S691" s="30" t="s">
        <v>18</v>
      </c>
      <c r="T691" s="17" t="e">
        <f t="shared" si="35"/>
        <v>#DIV/0!</v>
      </c>
    </row>
    <row r="692" spans="1:20">
      <c r="A692" s="10">
        <v>8</v>
      </c>
      <c r="B692" s="37">
        <v>11</v>
      </c>
      <c r="C692" s="5">
        <v>2007</v>
      </c>
      <c r="D692" s="9">
        <v>39394</v>
      </c>
      <c r="E692" t="s">
        <v>20</v>
      </c>
      <c r="F692" s="61">
        <f t="shared" si="37"/>
        <v>17.5</v>
      </c>
      <c r="G692" t="s">
        <v>17</v>
      </c>
      <c r="H692">
        <v>691</v>
      </c>
      <c r="I692" s="42">
        <v>4.442</v>
      </c>
      <c r="J692" s="42">
        <v>4.5015</v>
      </c>
      <c r="K692" s="42">
        <v>4.7525</v>
      </c>
      <c r="L692" s="17">
        <f t="shared" si="36"/>
        <v>4.56533333333333</v>
      </c>
      <c r="M692" s="42">
        <v>27.4505</v>
      </c>
      <c r="N692" s="42">
        <v>27.6035</v>
      </c>
      <c r="O692" s="42">
        <v>27.8375</v>
      </c>
      <c r="P692" s="17">
        <f t="shared" si="34"/>
        <v>27.6305</v>
      </c>
      <c r="Q692" s="30" t="s">
        <v>18</v>
      </c>
      <c r="R692" s="30" t="s">
        <v>18</v>
      </c>
      <c r="S692" s="30" t="s">
        <v>18</v>
      </c>
      <c r="T692" s="17" t="e">
        <f t="shared" si="35"/>
        <v>#DIV/0!</v>
      </c>
    </row>
    <row r="693" spans="1:20">
      <c r="A693" s="10">
        <v>4</v>
      </c>
      <c r="B693" s="37">
        <v>12</v>
      </c>
      <c r="C693" s="5">
        <v>2007</v>
      </c>
      <c r="D693" s="9">
        <v>39420</v>
      </c>
      <c r="E693" t="s">
        <v>20</v>
      </c>
      <c r="F693" s="61">
        <f t="shared" si="37"/>
        <v>17.5</v>
      </c>
      <c r="G693" t="s">
        <v>17</v>
      </c>
      <c r="H693">
        <v>692</v>
      </c>
      <c r="I693" s="42">
        <v>0.7505</v>
      </c>
      <c r="J693" s="42">
        <v>1.4655</v>
      </c>
      <c r="K693" s="42">
        <v>2.235</v>
      </c>
      <c r="L693" s="17">
        <f t="shared" si="36"/>
        <v>1.48366666666667</v>
      </c>
      <c r="M693" s="42">
        <v>26.836</v>
      </c>
      <c r="N693" s="42">
        <v>27.07</v>
      </c>
      <c r="O693" s="42">
        <v>27.384</v>
      </c>
      <c r="P693" s="17">
        <f t="shared" si="34"/>
        <v>27.0966666666667</v>
      </c>
      <c r="Q693" s="30" t="s">
        <v>18</v>
      </c>
      <c r="R693" s="30" t="s">
        <v>18</v>
      </c>
      <c r="S693" s="30" t="s">
        <v>18</v>
      </c>
      <c r="T693" s="17" t="e">
        <f t="shared" si="35"/>
        <v>#DIV/0!</v>
      </c>
    </row>
    <row r="694" spans="1:20">
      <c r="A694" s="10">
        <v>17</v>
      </c>
      <c r="B694" s="37">
        <v>3</v>
      </c>
      <c r="C694" s="5">
        <v>2008</v>
      </c>
      <c r="D694" s="9">
        <v>39524</v>
      </c>
      <c r="E694" t="s">
        <v>20</v>
      </c>
      <c r="F694" s="61">
        <f t="shared" si="37"/>
        <v>17.5</v>
      </c>
      <c r="G694" t="s">
        <v>17</v>
      </c>
      <c r="H694">
        <v>693</v>
      </c>
      <c r="I694" s="42">
        <v>-0.9288</v>
      </c>
      <c r="J694" s="42">
        <v>-1.0235</v>
      </c>
      <c r="K694" s="42">
        <v>-0.954333333333333</v>
      </c>
      <c r="L694" s="17">
        <f t="shared" si="36"/>
        <v>-0.968877777777778</v>
      </c>
      <c r="M694" s="42">
        <v>27.5828</v>
      </c>
      <c r="N694" s="42">
        <v>27.62</v>
      </c>
      <c r="O694" s="42">
        <v>27.7886666666667</v>
      </c>
      <c r="P694" s="17">
        <f t="shared" si="34"/>
        <v>27.6638222222222</v>
      </c>
      <c r="Q694" s="30" t="s">
        <v>18</v>
      </c>
      <c r="R694" s="30" t="s">
        <v>18</v>
      </c>
      <c r="S694" s="30" t="s">
        <v>18</v>
      </c>
      <c r="T694" s="17" t="e">
        <f t="shared" si="35"/>
        <v>#DIV/0!</v>
      </c>
    </row>
    <row r="695" spans="1:20">
      <c r="A695" s="10">
        <v>22</v>
      </c>
      <c r="B695" s="37">
        <v>3</v>
      </c>
      <c r="C695" s="5">
        <v>2008</v>
      </c>
      <c r="D695" s="9">
        <v>39529</v>
      </c>
      <c r="E695" t="s">
        <v>20</v>
      </c>
      <c r="F695" s="61">
        <f t="shared" si="37"/>
        <v>17.5</v>
      </c>
      <c r="G695" t="s">
        <v>17</v>
      </c>
      <c r="H695">
        <v>694</v>
      </c>
      <c r="I695" s="42" t="s">
        <v>18</v>
      </c>
      <c r="J695" s="42" t="s">
        <v>18</v>
      </c>
      <c r="K695" s="42" t="s">
        <v>18</v>
      </c>
      <c r="L695" s="17" t="e">
        <f t="shared" si="36"/>
        <v>#DIV/0!</v>
      </c>
      <c r="M695" s="42" t="s">
        <v>18</v>
      </c>
      <c r="N695" s="42" t="s">
        <v>18</v>
      </c>
      <c r="O695" s="42" t="s">
        <v>18</v>
      </c>
      <c r="P695" s="17" t="e">
        <f t="shared" si="34"/>
        <v>#DIV/0!</v>
      </c>
      <c r="Q695" s="30" t="s">
        <v>18</v>
      </c>
      <c r="R695" s="30" t="s">
        <v>18</v>
      </c>
      <c r="S695" s="30" t="s">
        <v>18</v>
      </c>
      <c r="T695" s="17" t="e">
        <f t="shared" si="35"/>
        <v>#DIV/0!</v>
      </c>
    </row>
    <row r="696" spans="1:20">
      <c r="A696" s="10">
        <v>27</v>
      </c>
      <c r="B696" s="37">
        <v>3</v>
      </c>
      <c r="C696" s="5">
        <v>2008</v>
      </c>
      <c r="D696" s="9">
        <v>39534</v>
      </c>
      <c r="E696" t="s">
        <v>20</v>
      </c>
      <c r="F696" s="61">
        <f t="shared" si="37"/>
        <v>17.5</v>
      </c>
      <c r="G696" t="s">
        <v>17</v>
      </c>
      <c r="H696">
        <v>695</v>
      </c>
      <c r="I696" s="42" t="s">
        <v>18</v>
      </c>
      <c r="J696" s="42" t="s">
        <v>18</v>
      </c>
      <c r="K696" s="42" t="s">
        <v>18</v>
      </c>
      <c r="L696" s="17" t="e">
        <f t="shared" si="36"/>
        <v>#DIV/0!</v>
      </c>
      <c r="M696" s="42" t="s">
        <v>18</v>
      </c>
      <c r="N696" s="42" t="s">
        <v>18</v>
      </c>
      <c r="O696" s="42" t="s">
        <v>18</v>
      </c>
      <c r="P696" s="17" t="e">
        <f t="shared" si="34"/>
        <v>#DIV/0!</v>
      </c>
      <c r="Q696" s="30" t="s">
        <v>18</v>
      </c>
      <c r="R696" s="30" t="s">
        <v>18</v>
      </c>
      <c r="S696" s="30" t="s">
        <v>18</v>
      </c>
      <c r="T696" s="17" t="e">
        <f t="shared" si="35"/>
        <v>#DIV/0!</v>
      </c>
    </row>
    <row r="697" spans="1:20">
      <c r="A697" s="10">
        <v>21</v>
      </c>
      <c r="B697" s="37">
        <v>5</v>
      </c>
      <c r="C697" s="5">
        <v>2008</v>
      </c>
      <c r="D697" s="9">
        <v>39589</v>
      </c>
      <c r="E697" t="s">
        <v>20</v>
      </c>
      <c r="F697" s="61">
        <f t="shared" si="37"/>
        <v>17.5</v>
      </c>
      <c r="G697" t="s">
        <v>17</v>
      </c>
      <c r="H697">
        <v>696</v>
      </c>
      <c r="I697" s="22">
        <v>1.5</v>
      </c>
      <c r="J697" s="22">
        <v>0.6</v>
      </c>
      <c r="K697" s="22">
        <v>-0.5</v>
      </c>
      <c r="L697" s="17">
        <f t="shared" si="36"/>
        <v>0.533333333333333</v>
      </c>
      <c r="M697" s="24">
        <v>25.4247560806935</v>
      </c>
      <c r="N697" s="24">
        <v>25.8230890784927</v>
      </c>
      <c r="O697" s="24">
        <v>27.8545752657798</v>
      </c>
      <c r="P697" s="17">
        <f t="shared" si="34"/>
        <v>26.3674734749887</v>
      </c>
      <c r="Q697" s="30" t="s">
        <v>18</v>
      </c>
      <c r="R697" s="30" t="s">
        <v>18</v>
      </c>
      <c r="S697" s="30" t="s">
        <v>18</v>
      </c>
      <c r="T697" s="17" t="e">
        <f t="shared" si="35"/>
        <v>#DIV/0!</v>
      </c>
    </row>
    <row r="698" spans="1:20">
      <c r="A698" s="10">
        <v>31</v>
      </c>
      <c r="B698" s="37">
        <v>5</v>
      </c>
      <c r="C698" s="5">
        <v>2008</v>
      </c>
      <c r="D698" s="9">
        <v>39599</v>
      </c>
      <c r="E698" t="s">
        <v>20</v>
      </c>
      <c r="F698" s="61">
        <f t="shared" si="37"/>
        <v>17.5</v>
      </c>
      <c r="G698" t="s">
        <v>17</v>
      </c>
      <c r="H698">
        <v>697</v>
      </c>
      <c r="I698" s="16">
        <v>1.1</v>
      </c>
      <c r="J698" s="23">
        <v>0.1</v>
      </c>
      <c r="K698" s="16">
        <v>-0.6</v>
      </c>
      <c r="L698" s="17">
        <f t="shared" si="36"/>
        <v>0.2</v>
      </c>
      <c r="M698" s="24">
        <v>25.7982979523774</v>
      </c>
      <c r="N698" s="24">
        <v>26.7181745448939</v>
      </c>
      <c r="O698" s="24">
        <v>27.707367538176</v>
      </c>
      <c r="P698" s="17">
        <f t="shared" si="34"/>
        <v>26.7412800118158</v>
      </c>
      <c r="Q698" s="30" t="s">
        <v>18</v>
      </c>
      <c r="R698" s="30" t="s">
        <v>18</v>
      </c>
      <c r="S698" s="30" t="s">
        <v>18</v>
      </c>
      <c r="T698" s="17" t="e">
        <f t="shared" si="35"/>
        <v>#DIV/0!</v>
      </c>
    </row>
    <row r="699" spans="1:20">
      <c r="A699" s="10">
        <v>11</v>
      </c>
      <c r="B699" s="37">
        <v>6</v>
      </c>
      <c r="C699" s="5">
        <v>2008</v>
      </c>
      <c r="D699" s="9">
        <v>39610</v>
      </c>
      <c r="E699" t="s">
        <v>20</v>
      </c>
      <c r="F699" s="61">
        <f t="shared" si="37"/>
        <v>17.5</v>
      </c>
      <c r="G699" t="s">
        <v>17</v>
      </c>
      <c r="H699">
        <v>698</v>
      </c>
      <c r="I699" s="22">
        <v>7.1</v>
      </c>
      <c r="J699" s="22">
        <v>1.7</v>
      </c>
      <c r="K699" s="22">
        <v>-0.3</v>
      </c>
      <c r="L699" s="17">
        <f t="shared" si="36"/>
        <v>2.83333333333333</v>
      </c>
      <c r="M699" s="24">
        <v>24.7694596737742</v>
      </c>
      <c r="N699" s="24">
        <v>26.6855562189706</v>
      </c>
      <c r="O699" s="24">
        <v>27.854932058553</v>
      </c>
      <c r="P699" s="17">
        <f t="shared" si="34"/>
        <v>26.4366493170993</v>
      </c>
      <c r="Q699" s="30" t="s">
        <v>18</v>
      </c>
      <c r="R699" s="30" t="s">
        <v>18</v>
      </c>
      <c r="S699" s="30" t="s">
        <v>18</v>
      </c>
      <c r="T699" s="17" t="e">
        <f t="shared" si="35"/>
        <v>#DIV/0!</v>
      </c>
    </row>
    <row r="700" spans="1:20">
      <c r="A700" s="10">
        <v>21</v>
      </c>
      <c r="B700" s="37">
        <v>6</v>
      </c>
      <c r="C700" s="5">
        <v>2008</v>
      </c>
      <c r="D700" s="9">
        <v>39620</v>
      </c>
      <c r="E700" t="s">
        <v>20</v>
      </c>
      <c r="F700" s="61">
        <f t="shared" si="37"/>
        <v>17.5</v>
      </c>
      <c r="G700" t="s">
        <v>17</v>
      </c>
      <c r="H700">
        <v>699</v>
      </c>
      <c r="I700" s="42">
        <v>4.849</v>
      </c>
      <c r="J700" s="42">
        <v>2.3455</v>
      </c>
      <c r="K700" s="42">
        <v>0.0955</v>
      </c>
      <c r="L700" s="17">
        <f t="shared" si="36"/>
        <v>2.43</v>
      </c>
      <c r="M700" s="42">
        <v>25.3165</v>
      </c>
      <c r="N700" s="42">
        <v>26.087</v>
      </c>
      <c r="O700" s="42">
        <v>27.0435</v>
      </c>
      <c r="P700" s="17">
        <f t="shared" si="34"/>
        <v>26.149</v>
      </c>
      <c r="Q700" s="30" t="s">
        <v>18</v>
      </c>
      <c r="R700" s="30" t="s">
        <v>18</v>
      </c>
      <c r="S700" s="30" t="s">
        <v>18</v>
      </c>
      <c r="T700" s="17" t="e">
        <f t="shared" si="35"/>
        <v>#DIV/0!</v>
      </c>
    </row>
    <row r="701" spans="1:20">
      <c r="A701" s="10">
        <v>30</v>
      </c>
      <c r="B701" s="37">
        <v>6</v>
      </c>
      <c r="C701" s="5">
        <v>2008</v>
      </c>
      <c r="D701" s="9">
        <v>39629</v>
      </c>
      <c r="E701" t="s">
        <v>20</v>
      </c>
      <c r="F701" s="61">
        <f t="shared" si="37"/>
        <v>17.5</v>
      </c>
      <c r="G701" t="s">
        <v>17</v>
      </c>
      <c r="H701">
        <v>700</v>
      </c>
      <c r="I701" s="42">
        <v>10.3125</v>
      </c>
      <c r="J701" s="42">
        <v>7.7945</v>
      </c>
      <c r="K701" s="42">
        <v>3.095</v>
      </c>
      <c r="L701" s="17">
        <f t="shared" si="36"/>
        <v>7.06733333333333</v>
      </c>
      <c r="M701" s="42">
        <v>24.545</v>
      </c>
      <c r="N701" s="42">
        <v>24.7045</v>
      </c>
      <c r="O701" s="42">
        <v>25.8035</v>
      </c>
      <c r="P701" s="17">
        <f t="shared" si="34"/>
        <v>25.0176666666667</v>
      </c>
      <c r="Q701" s="30" t="s">
        <v>18</v>
      </c>
      <c r="R701" s="30" t="s">
        <v>18</v>
      </c>
      <c r="S701" s="30" t="s">
        <v>18</v>
      </c>
      <c r="T701" s="17" t="e">
        <f t="shared" si="35"/>
        <v>#DIV/0!</v>
      </c>
    </row>
    <row r="702" spans="1:20">
      <c r="A702" s="10">
        <v>9</v>
      </c>
      <c r="B702" s="37">
        <v>7</v>
      </c>
      <c r="C702" s="5">
        <v>2008</v>
      </c>
      <c r="D702" s="9">
        <v>39638</v>
      </c>
      <c r="E702" t="s">
        <v>20</v>
      </c>
      <c r="F702" s="61">
        <f t="shared" si="37"/>
        <v>17.5</v>
      </c>
      <c r="G702" t="s">
        <v>17</v>
      </c>
      <c r="H702">
        <v>701</v>
      </c>
      <c r="I702" s="42">
        <v>13.096</v>
      </c>
      <c r="J702" s="42">
        <v>11.391</v>
      </c>
      <c r="K702" s="42">
        <v>3.955</v>
      </c>
      <c r="L702" s="17">
        <f t="shared" si="36"/>
        <v>9.48066666666667</v>
      </c>
      <c r="M702" s="42">
        <v>23.6015</v>
      </c>
      <c r="N702" s="42">
        <v>24.158</v>
      </c>
      <c r="O702" s="42">
        <v>25.719</v>
      </c>
      <c r="P702" s="17">
        <f t="shared" si="34"/>
        <v>24.4928333333333</v>
      </c>
      <c r="Q702" s="30" t="s">
        <v>18</v>
      </c>
      <c r="R702" s="30" t="s">
        <v>18</v>
      </c>
      <c r="S702" s="30" t="s">
        <v>18</v>
      </c>
      <c r="T702" s="17" t="e">
        <f t="shared" si="35"/>
        <v>#DIV/0!</v>
      </c>
    </row>
    <row r="703" spans="1:20">
      <c r="A703" s="10">
        <v>20</v>
      </c>
      <c r="B703" s="37">
        <v>7</v>
      </c>
      <c r="C703" s="5">
        <v>2008</v>
      </c>
      <c r="D703" s="9">
        <v>39649</v>
      </c>
      <c r="E703" t="s">
        <v>20</v>
      </c>
      <c r="F703" s="61">
        <f t="shared" si="37"/>
        <v>17.5</v>
      </c>
      <c r="G703" t="s">
        <v>17</v>
      </c>
      <c r="H703">
        <v>702</v>
      </c>
      <c r="I703" s="22" t="s">
        <v>18</v>
      </c>
      <c r="J703" s="22" t="s">
        <v>18</v>
      </c>
      <c r="K703" s="22" t="s">
        <v>18</v>
      </c>
      <c r="L703" s="17" t="e">
        <f t="shared" si="36"/>
        <v>#DIV/0!</v>
      </c>
      <c r="M703" s="16">
        <v>23.5504965020049</v>
      </c>
      <c r="N703" s="16">
        <v>24.3100724746751</v>
      </c>
      <c r="O703" s="16">
        <v>26.2309167375546</v>
      </c>
      <c r="P703" s="17">
        <f t="shared" si="34"/>
        <v>24.6971619047449</v>
      </c>
      <c r="Q703" s="30" t="s">
        <v>18</v>
      </c>
      <c r="R703" s="30" t="s">
        <v>18</v>
      </c>
      <c r="S703" s="30" t="s">
        <v>18</v>
      </c>
      <c r="T703" s="17" t="e">
        <f t="shared" si="35"/>
        <v>#DIV/0!</v>
      </c>
    </row>
    <row r="704" spans="1:20">
      <c r="A704" s="10">
        <v>31</v>
      </c>
      <c r="B704" s="37">
        <v>7</v>
      </c>
      <c r="C704" s="5">
        <v>2008</v>
      </c>
      <c r="D704" s="9">
        <v>39660</v>
      </c>
      <c r="E704" t="s">
        <v>20</v>
      </c>
      <c r="F704" s="61">
        <f t="shared" si="37"/>
        <v>17.5</v>
      </c>
      <c r="G704" t="s">
        <v>17</v>
      </c>
      <c r="H704">
        <v>703</v>
      </c>
      <c r="I704" s="42">
        <v>8.5485</v>
      </c>
      <c r="J704" s="42">
        <v>1.7595</v>
      </c>
      <c r="K704" s="42">
        <v>0.4015</v>
      </c>
      <c r="L704" s="17">
        <f t="shared" si="36"/>
        <v>3.56983333333333</v>
      </c>
      <c r="M704" s="42">
        <v>24.4775</v>
      </c>
      <c r="N704" s="42">
        <v>26.9025</v>
      </c>
      <c r="O704" s="42">
        <v>27.5465</v>
      </c>
      <c r="P704" s="17">
        <f t="shared" si="34"/>
        <v>26.3088333333333</v>
      </c>
      <c r="Q704" s="30" t="s">
        <v>18</v>
      </c>
      <c r="R704" s="30" t="s">
        <v>18</v>
      </c>
      <c r="S704" s="30" t="s">
        <v>18</v>
      </c>
      <c r="T704" s="17" t="e">
        <f t="shared" si="35"/>
        <v>#DIV/0!</v>
      </c>
    </row>
    <row r="705" spans="1:20">
      <c r="A705" s="10">
        <v>11</v>
      </c>
      <c r="B705" s="37">
        <v>8</v>
      </c>
      <c r="C705" s="5">
        <v>2008</v>
      </c>
      <c r="D705" s="9">
        <v>39671</v>
      </c>
      <c r="E705" t="s">
        <v>20</v>
      </c>
      <c r="F705" s="61">
        <f t="shared" si="37"/>
        <v>17.5</v>
      </c>
      <c r="G705" t="s">
        <v>17</v>
      </c>
      <c r="H705">
        <v>704</v>
      </c>
      <c r="I705" s="42">
        <v>5.938</v>
      </c>
      <c r="J705" s="42">
        <v>3.3105</v>
      </c>
      <c r="K705" s="42">
        <v>0.8405</v>
      </c>
      <c r="L705" s="17">
        <f t="shared" si="36"/>
        <v>3.363</v>
      </c>
      <c r="M705" s="42">
        <v>25.7065</v>
      </c>
      <c r="N705" s="42">
        <v>26.518</v>
      </c>
      <c r="O705" s="42">
        <v>27.3595</v>
      </c>
      <c r="P705" s="17">
        <f t="shared" si="34"/>
        <v>26.528</v>
      </c>
      <c r="Q705" s="30" t="s">
        <v>18</v>
      </c>
      <c r="R705" s="30" t="s">
        <v>18</v>
      </c>
      <c r="S705" s="30" t="s">
        <v>18</v>
      </c>
      <c r="T705" s="17" t="e">
        <f t="shared" si="35"/>
        <v>#DIV/0!</v>
      </c>
    </row>
    <row r="706" spans="1:20">
      <c r="A706" s="10">
        <v>20</v>
      </c>
      <c r="B706" s="37">
        <v>8</v>
      </c>
      <c r="C706" s="5">
        <v>2008</v>
      </c>
      <c r="D706" s="9">
        <v>39680</v>
      </c>
      <c r="E706" t="s">
        <v>20</v>
      </c>
      <c r="F706" s="61">
        <f t="shared" si="37"/>
        <v>17.5</v>
      </c>
      <c r="G706" t="s">
        <v>17</v>
      </c>
      <c r="H706">
        <v>705</v>
      </c>
      <c r="I706" s="42">
        <v>7.226</v>
      </c>
      <c r="J706" s="42">
        <v>6.3325</v>
      </c>
      <c r="K706" s="42">
        <v>1.5445</v>
      </c>
      <c r="L706" s="17">
        <f t="shared" si="36"/>
        <v>5.03433333333333</v>
      </c>
      <c r="M706" s="42">
        <v>25.3985</v>
      </c>
      <c r="N706" s="42">
        <v>25.602</v>
      </c>
      <c r="O706" s="42">
        <v>27.1905</v>
      </c>
      <c r="P706" s="17">
        <f t="shared" ref="P706:P769" si="38">AVERAGE(M706:O706)</f>
        <v>26.0636666666667</v>
      </c>
      <c r="Q706" s="30" t="s">
        <v>18</v>
      </c>
      <c r="R706" s="30" t="s">
        <v>18</v>
      </c>
      <c r="S706" s="30" t="s">
        <v>18</v>
      </c>
      <c r="T706" s="17" t="e">
        <f t="shared" ref="T706:T769" si="39">AVERAGE(Q706:S706)</f>
        <v>#DIV/0!</v>
      </c>
    </row>
    <row r="707" spans="1:20">
      <c r="A707" s="10">
        <v>3</v>
      </c>
      <c r="B707" s="37">
        <v>9</v>
      </c>
      <c r="C707" s="5">
        <v>2008</v>
      </c>
      <c r="D707" s="9">
        <v>39694</v>
      </c>
      <c r="E707" t="s">
        <v>20</v>
      </c>
      <c r="F707" s="61">
        <f t="shared" si="37"/>
        <v>17.5</v>
      </c>
      <c r="G707" t="s">
        <v>17</v>
      </c>
      <c r="H707">
        <v>706</v>
      </c>
      <c r="I707" s="42">
        <v>9.2265</v>
      </c>
      <c r="J707" s="42">
        <v>9.2805</v>
      </c>
      <c r="K707" s="42">
        <v>5.8085</v>
      </c>
      <c r="L707" s="17">
        <f t="shared" ref="L707:L770" si="40">AVERAGE(I707:K707)</f>
        <v>8.10516666666667</v>
      </c>
      <c r="M707" s="42">
        <v>24.5695</v>
      </c>
      <c r="N707" s="42">
        <v>24.91</v>
      </c>
      <c r="O707" s="42">
        <v>25.781</v>
      </c>
      <c r="P707" s="17">
        <f t="shared" si="38"/>
        <v>25.0868333333333</v>
      </c>
      <c r="Q707" s="30" t="s">
        <v>18</v>
      </c>
      <c r="R707" s="30" t="s">
        <v>18</v>
      </c>
      <c r="S707" s="30" t="s">
        <v>18</v>
      </c>
      <c r="T707" s="17" t="e">
        <f t="shared" si="39"/>
        <v>#DIV/0!</v>
      </c>
    </row>
    <row r="708" spans="1:20">
      <c r="A708" s="10">
        <v>10</v>
      </c>
      <c r="B708" s="37">
        <v>9</v>
      </c>
      <c r="C708" s="5">
        <v>2008</v>
      </c>
      <c r="D708" s="9">
        <v>39701</v>
      </c>
      <c r="E708" t="s">
        <v>20</v>
      </c>
      <c r="F708" s="61">
        <f t="shared" si="37"/>
        <v>17.5</v>
      </c>
      <c r="G708" t="s">
        <v>17</v>
      </c>
      <c r="H708">
        <v>707</v>
      </c>
      <c r="I708" s="42">
        <v>7.517</v>
      </c>
      <c r="J708" s="42">
        <v>2.882</v>
      </c>
      <c r="K708" s="42">
        <v>1.186</v>
      </c>
      <c r="L708" s="17">
        <f t="shared" si="40"/>
        <v>3.86166666666667</v>
      </c>
      <c r="M708" s="42">
        <v>25.006</v>
      </c>
      <c r="N708" s="42">
        <v>26.7615</v>
      </c>
      <c r="O708" s="42">
        <v>27.521</v>
      </c>
      <c r="P708" s="17">
        <f t="shared" si="38"/>
        <v>26.4295</v>
      </c>
      <c r="Q708" s="30" t="s">
        <v>18</v>
      </c>
      <c r="R708" s="30" t="s">
        <v>18</v>
      </c>
      <c r="S708" s="30" t="s">
        <v>18</v>
      </c>
      <c r="T708" s="17" t="e">
        <f t="shared" si="39"/>
        <v>#DIV/0!</v>
      </c>
    </row>
    <row r="709" spans="1:20">
      <c r="A709" s="10">
        <v>21</v>
      </c>
      <c r="B709" s="37">
        <v>9</v>
      </c>
      <c r="C709" s="5">
        <v>2008</v>
      </c>
      <c r="D709" s="9">
        <v>39712</v>
      </c>
      <c r="E709" t="s">
        <v>20</v>
      </c>
      <c r="F709" s="61">
        <f t="shared" si="37"/>
        <v>17.5</v>
      </c>
      <c r="G709" t="s">
        <v>17</v>
      </c>
      <c r="H709">
        <v>708</v>
      </c>
      <c r="I709" s="42">
        <v>6.674</v>
      </c>
      <c r="J709" s="42">
        <v>3.472</v>
      </c>
      <c r="K709" s="42">
        <v>1.6655</v>
      </c>
      <c r="L709" s="17">
        <f t="shared" si="40"/>
        <v>3.93716666666667</v>
      </c>
      <c r="M709" s="42">
        <v>25.4395</v>
      </c>
      <c r="N709" s="42">
        <v>26.652</v>
      </c>
      <c r="O709" s="42">
        <v>27.327</v>
      </c>
      <c r="P709" s="17">
        <f t="shared" si="38"/>
        <v>26.4728333333333</v>
      </c>
      <c r="Q709" s="30" t="s">
        <v>18</v>
      </c>
      <c r="R709" s="30" t="s">
        <v>18</v>
      </c>
      <c r="S709" s="30" t="s">
        <v>18</v>
      </c>
      <c r="T709" s="17" t="e">
        <f t="shared" si="39"/>
        <v>#DIV/0!</v>
      </c>
    </row>
    <row r="710" spans="1:20">
      <c r="A710" s="10">
        <v>1</v>
      </c>
      <c r="B710" s="37">
        <v>10</v>
      </c>
      <c r="C710" s="5">
        <v>2008</v>
      </c>
      <c r="D710" s="9">
        <v>39722</v>
      </c>
      <c r="E710" t="s">
        <v>20</v>
      </c>
      <c r="F710" s="61">
        <f t="shared" si="37"/>
        <v>17.5</v>
      </c>
      <c r="G710" t="s">
        <v>17</v>
      </c>
      <c r="H710">
        <v>709</v>
      </c>
      <c r="I710" s="42">
        <v>5.5895</v>
      </c>
      <c r="J710" s="42">
        <v>4.488</v>
      </c>
      <c r="K710" s="42">
        <v>2.1625</v>
      </c>
      <c r="L710" s="17">
        <f t="shared" si="40"/>
        <v>4.08</v>
      </c>
      <c r="M710" s="42">
        <v>25.1275</v>
      </c>
      <c r="N710" s="42">
        <v>26.1955</v>
      </c>
      <c r="O710" s="42">
        <v>27.21</v>
      </c>
      <c r="P710" s="17">
        <f t="shared" si="38"/>
        <v>26.1776666666667</v>
      </c>
      <c r="Q710" s="30" t="s">
        <v>18</v>
      </c>
      <c r="R710" s="30" t="s">
        <v>18</v>
      </c>
      <c r="S710" s="30" t="s">
        <v>18</v>
      </c>
      <c r="T710" s="17" t="e">
        <f t="shared" si="39"/>
        <v>#DIV/0!</v>
      </c>
    </row>
    <row r="711" spans="1:20">
      <c r="A711" s="10">
        <v>9</v>
      </c>
      <c r="B711" s="37">
        <v>10</v>
      </c>
      <c r="C711" s="5">
        <v>2008</v>
      </c>
      <c r="D711" s="9">
        <v>39730</v>
      </c>
      <c r="E711" t="s">
        <v>20</v>
      </c>
      <c r="F711" s="61">
        <f t="shared" si="37"/>
        <v>17.5</v>
      </c>
      <c r="G711" t="s">
        <v>17</v>
      </c>
      <c r="H711">
        <v>710</v>
      </c>
      <c r="I711" s="42">
        <v>4.801</v>
      </c>
      <c r="J711" s="42">
        <v>4.8605</v>
      </c>
      <c r="K711" s="42">
        <v>2.88</v>
      </c>
      <c r="L711" s="17">
        <f t="shared" si="40"/>
        <v>4.1805</v>
      </c>
      <c r="M711" s="42">
        <v>25.4225</v>
      </c>
      <c r="N711" s="42">
        <v>25.481</v>
      </c>
      <c r="O711" s="42">
        <v>26.95</v>
      </c>
      <c r="P711" s="17">
        <f t="shared" si="38"/>
        <v>25.9511666666667</v>
      </c>
      <c r="Q711" s="30" t="s">
        <v>18</v>
      </c>
      <c r="R711" s="30" t="s">
        <v>18</v>
      </c>
      <c r="S711" s="30" t="s">
        <v>18</v>
      </c>
      <c r="T711" s="17" t="e">
        <f t="shared" si="39"/>
        <v>#DIV/0!</v>
      </c>
    </row>
    <row r="712" spans="1:20">
      <c r="A712" s="10">
        <v>20</v>
      </c>
      <c r="B712" s="37">
        <v>10</v>
      </c>
      <c r="C712" s="5">
        <v>2008</v>
      </c>
      <c r="D712" s="9">
        <v>39741</v>
      </c>
      <c r="E712" t="s">
        <v>20</v>
      </c>
      <c r="F712" s="61">
        <f t="shared" si="37"/>
        <v>17.5</v>
      </c>
      <c r="G712" t="s">
        <v>17</v>
      </c>
      <c r="H712">
        <v>711</v>
      </c>
      <c r="I712" s="42">
        <v>3.883</v>
      </c>
      <c r="J712" s="42">
        <v>3.655</v>
      </c>
      <c r="K712" s="42">
        <v>2.2815</v>
      </c>
      <c r="L712" s="17">
        <f t="shared" si="40"/>
        <v>3.27316666666667</v>
      </c>
      <c r="M712" s="42">
        <v>25.6935</v>
      </c>
      <c r="N712" s="42">
        <v>26.041</v>
      </c>
      <c r="O712" s="42">
        <v>27.1625</v>
      </c>
      <c r="P712" s="17">
        <f t="shared" si="38"/>
        <v>26.299</v>
      </c>
      <c r="Q712" s="30" t="s">
        <v>18</v>
      </c>
      <c r="R712" s="30" t="s">
        <v>18</v>
      </c>
      <c r="S712" s="30" t="s">
        <v>18</v>
      </c>
      <c r="T712" s="17" t="e">
        <f t="shared" si="39"/>
        <v>#DIV/0!</v>
      </c>
    </row>
    <row r="713" spans="1:20">
      <c r="A713" s="10">
        <v>29</v>
      </c>
      <c r="B713" s="37">
        <v>10</v>
      </c>
      <c r="C713" s="5">
        <v>2008</v>
      </c>
      <c r="D713" s="9">
        <v>39750</v>
      </c>
      <c r="E713" t="s">
        <v>20</v>
      </c>
      <c r="F713" s="61">
        <f t="shared" si="37"/>
        <v>17.5</v>
      </c>
      <c r="G713" t="s">
        <v>17</v>
      </c>
      <c r="H713">
        <v>712</v>
      </c>
      <c r="I713" s="43">
        <v>3.6115</v>
      </c>
      <c r="J713" s="43">
        <v>3.645</v>
      </c>
      <c r="K713" s="43">
        <v>2.786</v>
      </c>
      <c r="L713" s="17">
        <f t="shared" si="40"/>
        <v>3.3475</v>
      </c>
      <c r="M713" s="43">
        <v>26.1275</v>
      </c>
      <c r="N713" s="43">
        <v>26.6715</v>
      </c>
      <c r="O713" s="43">
        <v>27.097</v>
      </c>
      <c r="P713" s="17">
        <f t="shared" si="38"/>
        <v>26.632</v>
      </c>
      <c r="Q713" s="30" t="s">
        <v>18</v>
      </c>
      <c r="R713" s="30" t="s">
        <v>18</v>
      </c>
      <c r="S713" s="30" t="s">
        <v>18</v>
      </c>
      <c r="T713" s="17" t="e">
        <f t="shared" si="39"/>
        <v>#DIV/0!</v>
      </c>
    </row>
    <row r="714" spans="1:20">
      <c r="A714" s="10">
        <v>15</v>
      </c>
      <c r="B714" s="37">
        <v>11</v>
      </c>
      <c r="C714" s="5">
        <v>2008</v>
      </c>
      <c r="D714" s="9">
        <v>39767</v>
      </c>
      <c r="E714" t="s">
        <v>20</v>
      </c>
      <c r="F714" s="61">
        <f t="shared" si="37"/>
        <v>17.5</v>
      </c>
      <c r="G714" t="s">
        <v>17</v>
      </c>
      <c r="H714">
        <v>713</v>
      </c>
      <c r="I714" s="42">
        <v>2.2505</v>
      </c>
      <c r="J714" s="42">
        <v>2.6415</v>
      </c>
      <c r="K714" s="42">
        <v>2.377</v>
      </c>
      <c r="L714" s="17">
        <f t="shared" si="40"/>
        <v>2.423</v>
      </c>
      <c r="M714" s="42">
        <v>26.0425</v>
      </c>
      <c r="N714" s="42">
        <v>26.938</v>
      </c>
      <c r="O714" s="42">
        <v>27.26</v>
      </c>
      <c r="P714" s="17">
        <f t="shared" si="38"/>
        <v>26.7468333333333</v>
      </c>
      <c r="Q714" s="30" t="s">
        <v>18</v>
      </c>
      <c r="R714" s="30" t="s">
        <v>18</v>
      </c>
      <c r="S714" s="30" t="s">
        <v>18</v>
      </c>
      <c r="T714" s="17" t="e">
        <f t="shared" si="39"/>
        <v>#DIV/0!</v>
      </c>
    </row>
    <row r="715" spans="1:20">
      <c r="A715" s="10">
        <v>10</v>
      </c>
      <c r="B715" s="37">
        <v>12</v>
      </c>
      <c r="C715" s="5">
        <v>2008</v>
      </c>
      <c r="D715" s="9">
        <v>39792</v>
      </c>
      <c r="E715" t="s">
        <v>20</v>
      </c>
      <c r="F715" s="61">
        <f t="shared" si="37"/>
        <v>17.5</v>
      </c>
      <c r="G715" t="s">
        <v>17</v>
      </c>
      <c r="H715">
        <v>714</v>
      </c>
      <c r="I715" s="44">
        <v>2.108</v>
      </c>
      <c r="J715" s="44">
        <v>2.262</v>
      </c>
      <c r="K715" s="44">
        <v>2.357</v>
      </c>
      <c r="L715" s="17">
        <f t="shared" si="40"/>
        <v>2.24233333333333</v>
      </c>
      <c r="M715" s="44">
        <v>26.7725</v>
      </c>
      <c r="N715" s="44">
        <v>26.8165</v>
      </c>
      <c r="O715" s="44">
        <v>26.894</v>
      </c>
      <c r="P715" s="17">
        <f t="shared" si="38"/>
        <v>26.8276666666667</v>
      </c>
      <c r="Q715" s="30" t="s">
        <v>18</v>
      </c>
      <c r="R715" s="30" t="s">
        <v>18</v>
      </c>
      <c r="S715" s="30" t="s">
        <v>18</v>
      </c>
      <c r="T715" s="17" t="e">
        <f t="shared" si="39"/>
        <v>#DIV/0!</v>
      </c>
    </row>
    <row r="716" spans="1:20">
      <c r="A716" s="10">
        <v>22</v>
      </c>
      <c r="B716" s="37">
        <v>2</v>
      </c>
      <c r="C716" s="5">
        <v>2009</v>
      </c>
      <c r="D716" s="9">
        <v>39866</v>
      </c>
      <c r="E716" t="s">
        <v>20</v>
      </c>
      <c r="F716" s="61">
        <f t="shared" si="37"/>
        <v>17.5</v>
      </c>
      <c r="G716" t="s">
        <v>17</v>
      </c>
      <c r="H716">
        <v>715</v>
      </c>
      <c r="I716" s="42">
        <v>-1.04333333333333</v>
      </c>
      <c r="J716" s="42">
        <v>-1.087</v>
      </c>
      <c r="K716" s="42">
        <v>-0.889333333333333</v>
      </c>
      <c r="L716" s="17">
        <f t="shared" si="40"/>
        <v>-1.00655555555555</v>
      </c>
      <c r="M716" s="42">
        <v>25.977</v>
      </c>
      <c r="N716" s="42">
        <v>26.1396666666667</v>
      </c>
      <c r="O716" s="42">
        <v>26.5263333333333</v>
      </c>
      <c r="P716" s="17">
        <f t="shared" si="38"/>
        <v>26.2143333333333</v>
      </c>
      <c r="Q716" s="28">
        <v>0.0882923566688001</v>
      </c>
      <c r="R716" s="28">
        <v>0.08147712697688</v>
      </c>
      <c r="S716" s="28">
        <v>0.0796494862005334</v>
      </c>
      <c r="T716" s="17">
        <f t="shared" si="39"/>
        <v>0.0831396566154045</v>
      </c>
    </row>
    <row r="717" spans="1:20">
      <c r="A717" s="10">
        <v>15</v>
      </c>
      <c r="B717" s="37">
        <v>3</v>
      </c>
      <c r="C717" s="5">
        <v>2009</v>
      </c>
      <c r="D717" s="9">
        <v>39887</v>
      </c>
      <c r="E717" t="s">
        <v>20</v>
      </c>
      <c r="F717" s="61">
        <f t="shared" si="37"/>
        <v>17.5</v>
      </c>
      <c r="G717" t="s">
        <v>17</v>
      </c>
      <c r="H717">
        <v>716</v>
      </c>
      <c r="I717" s="42">
        <v>-0.9195</v>
      </c>
      <c r="J717" s="42">
        <v>-1.101</v>
      </c>
      <c r="K717" s="42">
        <v>-0.332666666666667</v>
      </c>
      <c r="L717" s="17">
        <f t="shared" si="40"/>
        <v>-0.784388888888889</v>
      </c>
      <c r="M717" s="42">
        <v>27.014</v>
      </c>
      <c r="N717" s="42">
        <v>27.125</v>
      </c>
      <c r="O717" s="42">
        <v>27.581</v>
      </c>
      <c r="P717" s="17">
        <f t="shared" si="38"/>
        <v>27.24</v>
      </c>
      <c r="Q717" s="30" t="s">
        <v>18</v>
      </c>
      <c r="R717" s="30" t="s">
        <v>18</v>
      </c>
      <c r="S717" s="30" t="s">
        <v>18</v>
      </c>
      <c r="T717" s="17" t="e">
        <f t="shared" si="39"/>
        <v>#DIV/0!</v>
      </c>
    </row>
    <row r="718" spans="1:20">
      <c r="A718" s="10">
        <v>11</v>
      </c>
      <c r="B718" s="37">
        <v>4</v>
      </c>
      <c r="C718" s="5">
        <v>2009</v>
      </c>
      <c r="D718" s="9">
        <v>39914</v>
      </c>
      <c r="E718" t="s">
        <v>20</v>
      </c>
      <c r="F718" s="61">
        <f t="shared" si="37"/>
        <v>17.5</v>
      </c>
      <c r="G718" t="s">
        <v>17</v>
      </c>
      <c r="H718">
        <v>717</v>
      </c>
      <c r="I718" s="42">
        <v>-1.024</v>
      </c>
      <c r="J718" s="42">
        <v>-0.884</v>
      </c>
      <c r="K718" s="42">
        <v>-0.223333333333333</v>
      </c>
      <c r="L718" s="17">
        <f t="shared" si="40"/>
        <v>-0.710444444444444</v>
      </c>
      <c r="M718" s="42">
        <v>26.9065</v>
      </c>
      <c r="N718" s="42">
        <v>27.0593333333333</v>
      </c>
      <c r="O718" s="42">
        <v>28.1246666666667</v>
      </c>
      <c r="P718" s="17">
        <f t="shared" si="38"/>
        <v>27.3635</v>
      </c>
      <c r="Q718" s="30" t="s">
        <v>18</v>
      </c>
      <c r="R718" s="30" t="s">
        <v>18</v>
      </c>
      <c r="S718" s="30" t="s">
        <v>18</v>
      </c>
      <c r="T718" s="17" t="e">
        <f t="shared" si="39"/>
        <v>#DIV/0!</v>
      </c>
    </row>
    <row r="719" spans="1:20">
      <c r="A719" s="10">
        <v>25</v>
      </c>
      <c r="B719" s="37">
        <v>5</v>
      </c>
      <c r="C719" s="5">
        <v>2009</v>
      </c>
      <c r="D719" s="9">
        <v>39958</v>
      </c>
      <c r="E719" t="s">
        <v>20</v>
      </c>
      <c r="F719" s="61">
        <f t="shared" si="37"/>
        <v>17.5</v>
      </c>
      <c r="G719" t="s">
        <v>17</v>
      </c>
      <c r="H719">
        <v>718</v>
      </c>
      <c r="I719" s="42">
        <v>-0.365</v>
      </c>
      <c r="J719" s="42">
        <v>-0.3395</v>
      </c>
      <c r="K719" s="42">
        <v>-0.46</v>
      </c>
      <c r="L719" s="17">
        <f t="shared" si="40"/>
        <v>-0.388166666666667</v>
      </c>
      <c r="M719" s="42">
        <v>27.071</v>
      </c>
      <c r="N719" s="42">
        <v>27.325</v>
      </c>
      <c r="O719" s="42">
        <v>27.7625</v>
      </c>
      <c r="P719" s="17">
        <f t="shared" si="38"/>
        <v>27.3861666666667</v>
      </c>
      <c r="Q719" s="30" t="s">
        <v>18</v>
      </c>
      <c r="R719" s="30" t="s">
        <v>18</v>
      </c>
      <c r="S719" s="30" t="s">
        <v>18</v>
      </c>
      <c r="T719" s="17" t="e">
        <f t="shared" si="39"/>
        <v>#DIV/0!</v>
      </c>
    </row>
    <row r="720" spans="1:20">
      <c r="A720" s="10">
        <v>1</v>
      </c>
      <c r="B720" s="37">
        <v>6</v>
      </c>
      <c r="C720" s="5">
        <v>2009</v>
      </c>
      <c r="D720" s="9">
        <v>39965</v>
      </c>
      <c r="E720" t="s">
        <v>20</v>
      </c>
      <c r="F720" s="61">
        <f t="shared" si="37"/>
        <v>17.5</v>
      </c>
      <c r="G720" t="s">
        <v>17</v>
      </c>
      <c r="H720">
        <v>719</v>
      </c>
      <c r="I720" s="42">
        <v>4.156</v>
      </c>
      <c r="J720" s="43">
        <v>3.4635</v>
      </c>
      <c r="K720" s="43">
        <v>0.603</v>
      </c>
      <c r="L720" s="17">
        <f t="shared" si="40"/>
        <v>2.74083333333333</v>
      </c>
      <c r="M720" s="42">
        <v>25.254</v>
      </c>
      <c r="N720" s="43">
        <v>25.3385</v>
      </c>
      <c r="O720" s="43">
        <v>26.973</v>
      </c>
      <c r="P720" s="17">
        <f t="shared" si="38"/>
        <v>25.8551666666667</v>
      </c>
      <c r="Q720" s="30" t="s">
        <v>18</v>
      </c>
      <c r="R720" s="30" t="s">
        <v>18</v>
      </c>
      <c r="S720" s="30" t="s">
        <v>18</v>
      </c>
      <c r="T720" s="17" t="e">
        <f t="shared" si="39"/>
        <v>#DIV/0!</v>
      </c>
    </row>
    <row r="721" spans="1:20">
      <c r="A721" s="10">
        <v>10</v>
      </c>
      <c r="B721" s="37">
        <v>6</v>
      </c>
      <c r="C721" s="5">
        <v>2009</v>
      </c>
      <c r="D721" s="9">
        <v>39974</v>
      </c>
      <c r="E721" t="s">
        <v>20</v>
      </c>
      <c r="F721" s="61">
        <f t="shared" si="37"/>
        <v>17.5</v>
      </c>
      <c r="G721" t="s">
        <v>17</v>
      </c>
      <c r="H721">
        <v>720</v>
      </c>
      <c r="I721" s="43">
        <v>5.146</v>
      </c>
      <c r="J721" s="43">
        <v>2.93</v>
      </c>
      <c r="K721" s="43">
        <v>-0.118</v>
      </c>
      <c r="L721" s="17">
        <f t="shared" si="40"/>
        <v>2.65266666666667</v>
      </c>
      <c r="M721" s="43">
        <v>25.1015</v>
      </c>
      <c r="N721" s="43">
        <v>25.9455</v>
      </c>
      <c r="O721" s="43">
        <v>27.8515</v>
      </c>
      <c r="P721" s="17">
        <f t="shared" si="38"/>
        <v>26.2995</v>
      </c>
      <c r="Q721" s="30" t="s">
        <v>18</v>
      </c>
      <c r="R721" s="30" t="s">
        <v>18</v>
      </c>
      <c r="S721" s="30" t="s">
        <v>18</v>
      </c>
      <c r="T721" s="17" t="e">
        <f t="shared" si="39"/>
        <v>#DIV/0!</v>
      </c>
    </row>
    <row r="722" spans="1:20">
      <c r="A722" s="10">
        <v>20</v>
      </c>
      <c r="B722" s="37">
        <v>6</v>
      </c>
      <c r="C722" s="5">
        <v>2009</v>
      </c>
      <c r="D722" s="9">
        <v>39984</v>
      </c>
      <c r="E722" t="s">
        <v>20</v>
      </c>
      <c r="F722" s="61">
        <f t="shared" si="37"/>
        <v>17.5</v>
      </c>
      <c r="G722" t="s">
        <v>17</v>
      </c>
      <c r="H722">
        <v>721</v>
      </c>
      <c r="I722" s="42">
        <v>8.634</v>
      </c>
      <c r="J722" s="42">
        <v>8.0325</v>
      </c>
      <c r="K722" s="42">
        <v>5.536</v>
      </c>
      <c r="L722" s="17">
        <f t="shared" si="40"/>
        <v>7.40083333333333</v>
      </c>
      <c r="M722" s="42">
        <v>24.2985</v>
      </c>
      <c r="N722" s="42">
        <v>24.673</v>
      </c>
      <c r="O722" s="42">
        <v>25.437</v>
      </c>
      <c r="P722" s="17">
        <f t="shared" si="38"/>
        <v>24.8028333333333</v>
      </c>
      <c r="Q722" s="28">
        <v>0.76889761225152</v>
      </c>
      <c r="R722" s="28">
        <v>0.5725305540473</v>
      </c>
      <c r="S722" s="28">
        <v>0.31739295869056</v>
      </c>
      <c r="T722" s="17">
        <f t="shared" si="39"/>
        <v>0.55294037499646</v>
      </c>
    </row>
    <row r="723" spans="1:20">
      <c r="A723" s="10">
        <v>30</v>
      </c>
      <c r="B723" s="37">
        <v>6</v>
      </c>
      <c r="C723" s="5">
        <v>2009</v>
      </c>
      <c r="D723" s="9">
        <v>39994</v>
      </c>
      <c r="E723" t="s">
        <v>20</v>
      </c>
      <c r="F723" s="61">
        <f t="shared" si="37"/>
        <v>17.5</v>
      </c>
      <c r="G723" t="s">
        <v>17</v>
      </c>
      <c r="H723">
        <v>722</v>
      </c>
      <c r="I723" s="42">
        <v>7.7005</v>
      </c>
      <c r="J723" s="42">
        <v>6.051</v>
      </c>
      <c r="K723" s="42">
        <v>3.133</v>
      </c>
      <c r="L723" s="17">
        <f t="shared" si="40"/>
        <v>5.62816666666667</v>
      </c>
      <c r="M723" s="42">
        <v>24.9035</v>
      </c>
      <c r="N723" s="42">
        <v>25.35</v>
      </c>
      <c r="O723" s="42">
        <v>26.7865</v>
      </c>
      <c r="P723" s="17">
        <f t="shared" si="38"/>
        <v>25.68</v>
      </c>
      <c r="Q723" s="30" t="s">
        <v>18</v>
      </c>
      <c r="R723" s="30" t="s">
        <v>18</v>
      </c>
      <c r="S723" s="30" t="s">
        <v>18</v>
      </c>
      <c r="T723" s="17" t="e">
        <f t="shared" si="39"/>
        <v>#DIV/0!</v>
      </c>
    </row>
    <row r="724" spans="1:20">
      <c r="A724" s="10">
        <v>9</v>
      </c>
      <c r="B724" s="37">
        <v>7</v>
      </c>
      <c r="C724" s="5">
        <v>2009</v>
      </c>
      <c r="D724" s="9">
        <v>40003</v>
      </c>
      <c r="E724" t="s">
        <v>20</v>
      </c>
      <c r="F724" s="61">
        <f t="shared" si="37"/>
        <v>17.5</v>
      </c>
      <c r="G724" t="s">
        <v>17</v>
      </c>
      <c r="H724">
        <v>723</v>
      </c>
      <c r="I724" s="45">
        <v>10.377</v>
      </c>
      <c r="J724" s="45">
        <v>5.302</v>
      </c>
      <c r="K724" s="45">
        <v>1.38366666666667</v>
      </c>
      <c r="L724" s="17">
        <f t="shared" si="40"/>
        <v>5.68755555555556</v>
      </c>
      <c r="M724" s="46">
        <v>24.816</v>
      </c>
      <c r="N724" s="46">
        <v>25.8115</v>
      </c>
      <c r="O724" s="46">
        <v>27.3085</v>
      </c>
      <c r="P724" s="17">
        <f t="shared" si="38"/>
        <v>25.9786666666667</v>
      </c>
      <c r="Q724" s="30" t="s">
        <v>18</v>
      </c>
      <c r="R724" s="30" t="s">
        <v>18</v>
      </c>
      <c r="S724" s="30" t="s">
        <v>18</v>
      </c>
      <c r="T724" s="17" t="e">
        <f t="shared" si="39"/>
        <v>#DIV/0!</v>
      </c>
    </row>
    <row r="725" spans="1:20">
      <c r="A725" s="10">
        <v>20</v>
      </c>
      <c r="B725" s="37">
        <v>7</v>
      </c>
      <c r="C725" s="5">
        <v>2009</v>
      </c>
      <c r="D725" s="9">
        <v>40014</v>
      </c>
      <c r="E725" t="s">
        <v>20</v>
      </c>
      <c r="F725" s="61">
        <f t="shared" si="37"/>
        <v>17.5</v>
      </c>
      <c r="G725" t="s">
        <v>17</v>
      </c>
      <c r="H725">
        <v>724</v>
      </c>
      <c r="I725" s="47">
        <v>9.87</v>
      </c>
      <c r="J725" s="47">
        <v>7.54</v>
      </c>
      <c r="K725" s="47">
        <v>3.44</v>
      </c>
      <c r="L725" s="17">
        <f t="shared" si="40"/>
        <v>6.95</v>
      </c>
      <c r="M725" s="29">
        <v>25.1491838798118</v>
      </c>
      <c r="N725" s="29">
        <v>25.5096024645434</v>
      </c>
      <c r="O725" s="29">
        <v>26.5796098973695</v>
      </c>
      <c r="P725" s="17">
        <f t="shared" si="38"/>
        <v>25.7461320805749</v>
      </c>
      <c r="Q725" s="28">
        <v>0.7645346929576</v>
      </c>
      <c r="R725" s="28">
        <v>0.4728714719392</v>
      </c>
      <c r="S725" s="28">
        <v>0.2209937442496</v>
      </c>
      <c r="T725" s="17">
        <f t="shared" si="39"/>
        <v>0.4861333030488</v>
      </c>
    </row>
    <row r="726" spans="1:20">
      <c r="A726" s="10">
        <v>30</v>
      </c>
      <c r="B726" s="37">
        <v>7</v>
      </c>
      <c r="C726" s="5">
        <v>2009</v>
      </c>
      <c r="D726" s="9">
        <v>40024</v>
      </c>
      <c r="E726" t="s">
        <v>20</v>
      </c>
      <c r="F726" s="61">
        <f t="shared" si="37"/>
        <v>17.5</v>
      </c>
      <c r="G726" t="s">
        <v>17</v>
      </c>
      <c r="H726">
        <v>725</v>
      </c>
      <c r="I726" s="47">
        <v>7.769</v>
      </c>
      <c r="J726" s="43">
        <v>6.831</v>
      </c>
      <c r="K726" s="43">
        <v>4.2965</v>
      </c>
      <c r="L726" s="17">
        <f t="shared" si="40"/>
        <v>6.29883333333333</v>
      </c>
      <c r="M726" s="47">
        <v>25.6595</v>
      </c>
      <c r="N726" s="43">
        <v>25.8495</v>
      </c>
      <c r="O726" s="43">
        <v>26.491</v>
      </c>
      <c r="P726" s="17">
        <f t="shared" si="38"/>
        <v>26</v>
      </c>
      <c r="Q726" s="28">
        <v>0.35264230517696</v>
      </c>
      <c r="R726" s="28">
        <v>0.18406826649656</v>
      </c>
      <c r="S726" s="28">
        <v>0.103695123615</v>
      </c>
      <c r="T726" s="17">
        <f t="shared" si="39"/>
        <v>0.213468565096173</v>
      </c>
    </row>
    <row r="727" spans="1:20">
      <c r="A727" s="10">
        <v>10</v>
      </c>
      <c r="B727" s="37">
        <v>8</v>
      </c>
      <c r="C727" s="5">
        <v>2009</v>
      </c>
      <c r="D727" s="9">
        <v>40035</v>
      </c>
      <c r="E727" t="s">
        <v>20</v>
      </c>
      <c r="F727" s="61">
        <f t="shared" si="37"/>
        <v>17.5</v>
      </c>
      <c r="G727" t="s">
        <v>17</v>
      </c>
      <c r="H727">
        <v>726</v>
      </c>
      <c r="I727" s="47">
        <v>10.358</v>
      </c>
      <c r="J727" s="47">
        <v>8.296</v>
      </c>
      <c r="K727" s="47">
        <v>3.931</v>
      </c>
      <c r="L727" s="17">
        <f t="shared" si="40"/>
        <v>7.52833333333333</v>
      </c>
      <c r="M727" s="47">
        <v>24.9895</v>
      </c>
      <c r="N727" s="47">
        <v>25.535</v>
      </c>
      <c r="O727" s="47">
        <v>26.679</v>
      </c>
      <c r="P727" s="17">
        <f t="shared" si="38"/>
        <v>25.7345</v>
      </c>
      <c r="Q727" s="28">
        <v>0.56278092095824</v>
      </c>
      <c r="R727" s="28">
        <v>0.27375637244544</v>
      </c>
      <c r="S727" s="28">
        <v>0.10043544872576</v>
      </c>
      <c r="T727" s="17">
        <f t="shared" si="39"/>
        <v>0.31232424737648</v>
      </c>
    </row>
    <row r="728" spans="1:20">
      <c r="A728" s="10">
        <v>20</v>
      </c>
      <c r="B728" s="37">
        <v>8</v>
      </c>
      <c r="C728" s="5">
        <v>2009</v>
      </c>
      <c r="D728" s="9">
        <v>40045</v>
      </c>
      <c r="E728" t="s">
        <v>20</v>
      </c>
      <c r="F728" s="61">
        <f t="shared" si="37"/>
        <v>17.5</v>
      </c>
      <c r="G728" t="s">
        <v>17</v>
      </c>
      <c r="H728">
        <v>727</v>
      </c>
      <c r="I728" s="42">
        <v>14.673</v>
      </c>
      <c r="J728" s="42">
        <v>14.586</v>
      </c>
      <c r="K728" s="42">
        <v>8.8455</v>
      </c>
      <c r="L728" s="17">
        <f t="shared" si="40"/>
        <v>12.7015</v>
      </c>
      <c r="M728" s="42">
        <v>24.1015</v>
      </c>
      <c r="N728" s="42">
        <v>24.2165</v>
      </c>
      <c r="O728" s="42">
        <v>25.041</v>
      </c>
      <c r="P728" s="17">
        <f t="shared" si="38"/>
        <v>24.453</v>
      </c>
      <c r="Q728" s="28">
        <v>1.06256689004864</v>
      </c>
      <c r="R728" s="28">
        <v>0.77094045907568</v>
      </c>
      <c r="S728" s="28">
        <v>0.24371921585988</v>
      </c>
      <c r="T728" s="17">
        <f t="shared" si="39"/>
        <v>0.692408854994733</v>
      </c>
    </row>
    <row r="729" spans="1:20">
      <c r="A729" s="10">
        <v>31</v>
      </c>
      <c r="B729" s="37">
        <v>8</v>
      </c>
      <c r="C729" s="5">
        <v>2009</v>
      </c>
      <c r="D729" s="9">
        <v>40056</v>
      </c>
      <c r="E729" t="s">
        <v>20</v>
      </c>
      <c r="F729" s="61">
        <f t="shared" si="37"/>
        <v>17.5</v>
      </c>
      <c r="G729" t="s">
        <v>17</v>
      </c>
      <c r="H729">
        <v>728</v>
      </c>
      <c r="I729" s="42">
        <v>12.3265</v>
      </c>
      <c r="J729" s="42">
        <v>8.0085</v>
      </c>
      <c r="K729" s="42">
        <v>3.07</v>
      </c>
      <c r="L729" s="17">
        <f t="shared" si="40"/>
        <v>7.80166666666667</v>
      </c>
      <c r="M729" s="42">
        <v>24.413</v>
      </c>
      <c r="N729" s="42">
        <v>25.2035</v>
      </c>
      <c r="O729" s="42">
        <v>26.927</v>
      </c>
      <c r="P729" s="17">
        <f t="shared" si="38"/>
        <v>25.5145</v>
      </c>
      <c r="Q729" s="28">
        <v>0.451058065979734</v>
      </c>
      <c r="R729" s="28">
        <v>0.17836126800636</v>
      </c>
      <c r="S729" s="28">
        <v>0.1036359361544</v>
      </c>
      <c r="T729" s="17">
        <f t="shared" si="39"/>
        <v>0.244351756713498</v>
      </c>
    </row>
    <row r="730" spans="1:20">
      <c r="A730" s="10">
        <v>10</v>
      </c>
      <c r="B730" s="37">
        <v>9</v>
      </c>
      <c r="C730" s="5">
        <v>2009</v>
      </c>
      <c r="D730" s="9">
        <v>40066</v>
      </c>
      <c r="E730" t="s">
        <v>20</v>
      </c>
      <c r="F730" s="61">
        <f t="shared" si="37"/>
        <v>17.5</v>
      </c>
      <c r="G730" t="s">
        <v>17</v>
      </c>
      <c r="H730">
        <v>729</v>
      </c>
      <c r="I730" s="42">
        <v>10.377</v>
      </c>
      <c r="J730" s="42">
        <v>6.996</v>
      </c>
      <c r="K730" s="42">
        <v>3.5105</v>
      </c>
      <c r="L730" s="17">
        <f t="shared" si="40"/>
        <v>6.96116666666667</v>
      </c>
      <c r="M730" s="42">
        <v>23.404</v>
      </c>
      <c r="N730" s="42">
        <v>25.9705</v>
      </c>
      <c r="O730" s="42">
        <v>26.911</v>
      </c>
      <c r="P730" s="17">
        <f t="shared" si="38"/>
        <v>25.4285</v>
      </c>
      <c r="Q730" s="30" t="s">
        <v>18</v>
      </c>
      <c r="R730" s="30" t="s">
        <v>18</v>
      </c>
      <c r="S730" s="30" t="s">
        <v>18</v>
      </c>
      <c r="T730" s="17" t="e">
        <f t="shared" si="39"/>
        <v>#DIV/0!</v>
      </c>
    </row>
    <row r="731" spans="1:20">
      <c r="A731" s="10">
        <v>21</v>
      </c>
      <c r="B731" s="37">
        <v>9</v>
      </c>
      <c r="C731" s="5">
        <v>2009</v>
      </c>
      <c r="D731" s="9">
        <v>40077</v>
      </c>
      <c r="E731" t="s">
        <v>20</v>
      </c>
      <c r="F731" s="61">
        <f t="shared" si="37"/>
        <v>17.5</v>
      </c>
      <c r="G731" t="s">
        <v>17</v>
      </c>
      <c r="H731">
        <v>730</v>
      </c>
      <c r="I731" s="42">
        <v>7.693</v>
      </c>
      <c r="J731" s="42">
        <v>5.607</v>
      </c>
      <c r="K731" s="42">
        <v>2.0505</v>
      </c>
      <c r="L731" s="17">
        <f t="shared" si="40"/>
        <v>5.11683333333333</v>
      </c>
      <c r="M731" s="42">
        <v>25.3825</v>
      </c>
      <c r="N731" s="42">
        <v>25.9135</v>
      </c>
      <c r="O731" s="42">
        <v>27.3435</v>
      </c>
      <c r="P731" s="17">
        <f t="shared" si="38"/>
        <v>26.2131666666667</v>
      </c>
      <c r="Q731" s="30" t="s">
        <v>18</v>
      </c>
      <c r="R731" s="30" t="s">
        <v>18</v>
      </c>
      <c r="S731" s="30" t="s">
        <v>18</v>
      </c>
      <c r="T731" s="17" t="e">
        <f t="shared" si="39"/>
        <v>#DIV/0!</v>
      </c>
    </row>
    <row r="732" spans="1:20">
      <c r="A732" s="10">
        <v>30</v>
      </c>
      <c r="B732" s="37">
        <v>9</v>
      </c>
      <c r="C732" s="5">
        <v>2009</v>
      </c>
      <c r="D732" s="9">
        <v>40086</v>
      </c>
      <c r="E732" t="s">
        <v>20</v>
      </c>
      <c r="F732" s="61">
        <f t="shared" si="37"/>
        <v>17.5</v>
      </c>
      <c r="G732" t="s">
        <v>17</v>
      </c>
      <c r="H732">
        <v>731</v>
      </c>
      <c r="I732" s="42">
        <v>5.9515</v>
      </c>
      <c r="J732" s="42">
        <v>5.9575</v>
      </c>
      <c r="K732" s="42">
        <v>3.4215</v>
      </c>
      <c r="L732" s="17">
        <f t="shared" si="40"/>
        <v>5.11016666666667</v>
      </c>
      <c r="M732" s="42">
        <v>25.808</v>
      </c>
      <c r="N732" s="42">
        <v>26.029</v>
      </c>
      <c r="O732" s="42">
        <v>26.953</v>
      </c>
      <c r="P732" s="17">
        <f t="shared" si="38"/>
        <v>26.2633333333333</v>
      </c>
      <c r="Q732" s="28">
        <v>0.68755138400244</v>
      </c>
      <c r="R732" s="28">
        <v>0.5500719964084</v>
      </c>
      <c r="S732" s="28">
        <v>0.11631730027112</v>
      </c>
      <c r="T732" s="17">
        <f t="shared" si="39"/>
        <v>0.45131356022732</v>
      </c>
    </row>
    <row r="733" spans="1:20">
      <c r="A733" s="10">
        <v>11</v>
      </c>
      <c r="B733" s="37">
        <v>10</v>
      </c>
      <c r="C733" s="5">
        <v>2009</v>
      </c>
      <c r="D733" s="9">
        <v>40097</v>
      </c>
      <c r="E733" t="s">
        <v>20</v>
      </c>
      <c r="F733" s="61">
        <f t="shared" si="37"/>
        <v>17.5</v>
      </c>
      <c r="G733" t="s">
        <v>17</v>
      </c>
      <c r="H733">
        <v>732</v>
      </c>
      <c r="I733" s="42">
        <v>3.4655</v>
      </c>
      <c r="J733" s="42">
        <v>3.4035</v>
      </c>
      <c r="K733" s="42">
        <v>2.4965</v>
      </c>
      <c r="L733" s="17">
        <f t="shared" si="40"/>
        <v>3.12183333333333</v>
      </c>
      <c r="M733" s="42">
        <v>26.215</v>
      </c>
      <c r="N733" s="42">
        <v>26.3175</v>
      </c>
      <c r="O733" s="42">
        <v>27.29</v>
      </c>
      <c r="P733" s="17">
        <f t="shared" si="38"/>
        <v>26.6075</v>
      </c>
      <c r="Q733" s="28">
        <v>0.356721433731</v>
      </c>
      <c r="R733" s="28">
        <v>0.3585949268904</v>
      </c>
      <c r="S733" s="28">
        <v>0.1349170777564</v>
      </c>
      <c r="T733" s="17">
        <f t="shared" si="39"/>
        <v>0.283411146125933</v>
      </c>
    </row>
    <row r="734" spans="1:20">
      <c r="A734" s="10">
        <v>19</v>
      </c>
      <c r="B734" s="37">
        <v>10</v>
      </c>
      <c r="C734" s="5">
        <v>2009</v>
      </c>
      <c r="D734" s="9">
        <v>40105</v>
      </c>
      <c r="E734" t="s">
        <v>20</v>
      </c>
      <c r="F734" s="61">
        <f t="shared" si="37"/>
        <v>17.5</v>
      </c>
      <c r="G734" t="s">
        <v>17</v>
      </c>
      <c r="H734">
        <v>733</v>
      </c>
      <c r="I734" s="42">
        <v>2.7995</v>
      </c>
      <c r="J734" s="42">
        <v>3.039</v>
      </c>
      <c r="K734" s="42">
        <v>2.9335</v>
      </c>
      <c r="L734" s="17">
        <f t="shared" si="40"/>
        <v>2.924</v>
      </c>
      <c r="M734" s="42">
        <v>26.3825</v>
      </c>
      <c r="N734" s="42">
        <v>26.5975</v>
      </c>
      <c r="O734" s="42">
        <v>26.887</v>
      </c>
      <c r="P734" s="17">
        <f t="shared" si="38"/>
        <v>26.6223333333333</v>
      </c>
      <c r="Q734" s="28">
        <v>0.30153119753124</v>
      </c>
      <c r="R734" s="28">
        <v>0.24296607624648</v>
      </c>
      <c r="S734" s="28">
        <v>0.20786996619244</v>
      </c>
      <c r="T734" s="17">
        <f t="shared" si="39"/>
        <v>0.250789079990053</v>
      </c>
    </row>
    <row r="735" spans="1:20">
      <c r="A735" s="10">
        <v>1</v>
      </c>
      <c r="B735" s="37">
        <v>11</v>
      </c>
      <c r="C735" s="5">
        <v>2009</v>
      </c>
      <c r="D735" s="9">
        <v>40118</v>
      </c>
      <c r="E735" t="s">
        <v>20</v>
      </c>
      <c r="F735" s="61">
        <f t="shared" si="37"/>
        <v>17.5</v>
      </c>
      <c r="G735" t="s">
        <v>17</v>
      </c>
      <c r="H735">
        <v>734</v>
      </c>
      <c r="I735" s="42">
        <v>2.136</v>
      </c>
      <c r="J735" s="42">
        <v>2.213</v>
      </c>
      <c r="K735" s="42">
        <v>2.319</v>
      </c>
      <c r="L735" s="17">
        <f t="shared" si="40"/>
        <v>2.22266666666667</v>
      </c>
      <c r="M735" s="42">
        <v>26.338</v>
      </c>
      <c r="N735" s="42">
        <v>26.415</v>
      </c>
      <c r="O735" s="42">
        <v>26.4315</v>
      </c>
      <c r="P735" s="17">
        <f t="shared" si="38"/>
        <v>26.3948333333333</v>
      </c>
      <c r="Q735" s="28">
        <v>0.27688158959808</v>
      </c>
      <c r="R735" s="28">
        <v>0.297778137744</v>
      </c>
      <c r="S735" s="28">
        <v>0.29493489355128</v>
      </c>
      <c r="T735" s="17">
        <f t="shared" si="39"/>
        <v>0.28986487363112</v>
      </c>
    </row>
    <row r="736" spans="1:20">
      <c r="A736" s="10">
        <v>15</v>
      </c>
      <c r="B736" s="37">
        <v>11</v>
      </c>
      <c r="C736" s="5">
        <v>2009</v>
      </c>
      <c r="D736" s="9">
        <v>40132</v>
      </c>
      <c r="E736" t="s">
        <v>20</v>
      </c>
      <c r="F736" s="61">
        <f t="shared" si="37"/>
        <v>17.5</v>
      </c>
      <c r="G736" t="s">
        <v>17</v>
      </c>
      <c r="H736">
        <v>735</v>
      </c>
      <c r="I736" s="42">
        <v>1.249</v>
      </c>
      <c r="J736" s="42">
        <v>1.4255</v>
      </c>
      <c r="K736" s="42">
        <v>2.2855</v>
      </c>
      <c r="L736" s="17">
        <f t="shared" si="40"/>
        <v>1.65333333333333</v>
      </c>
      <c r="M736" s="42">
        <v>26.301</v>
      </c>
      <c r="N736" s="42">
        <v>26.368</v>
      </c>
      <c r="O736" s="42">
        <v>26.8705</v>
      </c>
      <c r="P736" s="17">
        <f t="shared" si="38"/>
        <v>26.5131666666667</v>
      </c>
      <c r="Q736" s="30" t="s">
        <v>18</v>
      </c>
      <c r="R736" s="30" t="s">
        <v>18</v>
      </c>
      <c r="S736" s="30" t="s">
        <v>18</v>
      </c>
      <c r="T736" s="17" t="e">
        <f t="shared" si="39"/>
        <v>#DIV/0!</v>
      </c>
    </row>
    <row r="737" spans="1:20">
      <c r="A737" s="10">
        <v>12</v>
      </c>
      <c r="B737" s="37">
        <v>12</v>
      </c>
      <c r="C737" s="5">
        <v>2009</v>
      </c>
      <c r="D737" s="9">
        <v>40159</v>
      </c>
      <c r="E737" t="s">
        <v>20</v>
      </c>
      <c r="F737" s="61">
        <f t="shared" si="37"/>
        <v>17.5</v>
      </c>
      <c r="G737" t="s">
        <v>17</v>
      </c>
      <c r="H737">
        <v>736</v>
      </c>
      <c r="I737" s="42">
        <v>1.259</v>
      </c>
      <c r="J737" s="42">
        <v>1.1595</v>
      </c>
      <c r="K737" s="42">
        <v>1.5435</v>
      </c>
      <c r="L737" s="17">
        <f t="shared" si="40"/>
        <v>1.32066666666667</v>
      </c>
      <c r="M737" s="42">
        <v>26.615</v>
      </c>
      <c r="N737" s="42">
        <v>26.6665</v>
      </c>
      <c r="O737" s="42">
        <v>26.824</v>
      </c>
      <c r="P737" s="17">
        <f t="shared" si="38"/>
        <v>26.7018333333333</v>
      </c>
      <c r="Q737" s="28">
        <v>0.09276806510208</v>
      </c>
      <c r="R737" s="28">
        <v>0.0829625976851601</v>
      </c>
      <c r="S737" s="28">
        <v>0.08891879866228</v>
      </c>
      <c r="T737" s="17">
        <f t="shared" si="39"/>
        <v>0.08821648714984</v>
      </c>
    </row>
    <row r="738" spans="1:20">
      <c r="A738" s="10">
        <v>31</v>
      </c>
      <c r="B738" s="37">
        <v>1</v>
      </c>
      <c r="C738" s="5">
        <v>2010</v>
      </c>
      <c r="D738" s="9">
        <v>40209</v>
      </c>
      <c r="E738" t="s">
        <v>20</v>
      </c>
      <c r="F738" s="61">
        <f t="shared" si="37"/>
        <v>17.5</v>
      </c>
      <c r="G738" t="s">
        <v>17</v>
      </c>
      <c r="H738">
        <v>737</v>
      </c>
      <c r="I738" s="42">
        <v>-0.881</v>
      </c>
      <c r="J738" s="42">
        <v>-0.848</v>
      </c>
      <c r="K738" s="42">
        <v>-0.2305</v>
      </c>
      <c r="L738" s="17">
        <f t="shared" si="40"/>
        <v>-0.653166666666667</v>
      </c>
      <c r="M738" s="42">
        <v>26.73</v>
      </c>
      <c r="N738" s="42">
        <v>26.854</v>
      </c>
      <c r="O738" s="42">
        <v>27.1045</v>
      </c>
      <c r="P738" s="17">
        <f t="shared" si="38"/>
        <v>26.8961666666667</v>
      </c>
      <c r="Q738" s="28">
        <v>0.07940812183736</v>
      </c>
      <c r="R738" s="28">
        <v>0.0821826451059201</v>
      </c>
      <c r="S738" s="28">
        <v>0.0832233815396</v>
      </c>
      <c r="T738" s="17">
        <f t="shared" si="39"/>
        <v>0.08160471616096</v>
      </c>
    </row>
    <row r="739" spans="1:20">
      <c r="A739" s="10">
        <v>22</v>
      </c>
      <c r="B739" s="37">
        <v>2</v>
      </c>
      <c r="C739" s="5">
        <v>2010</v>
      </c>
      <c r="D739" s="9">
        <v>40231</v>
      </c>
      <c r="E739" t="s">
        <v>20</v>
      </c>
      <c r="F739" s="61">
        <f t="shared" si="37"/>
        <v>17.5</v>
      </c>
      <c r="G739" t="s">
        <v>17</v>
      </c>
      <c r="H739">
        <v>738</v>
      </c>
      <c r="I739" s="42">
        <v>-0.818</v>
      </c>
      <c r="J739" s="42">
        <v>-0.858</v>
      </c>
      <c r="K739" s="42">
        <v>-0.007</v>
      </c>
      <c r="L739" s="17">
        <f t="shared" si="40"/>
        <v>-0.561</v>
      </c>
      <c r="M739" s="42">
        <v>23.4645</v>
      </c>
      <c r="N739" s="42">
        <v>23.5455</v>
      </c>
      <c r="O739" s="42">
        <v>24.571</v>
      </c>
      <c r="P739" s="17">
        <f t="shared" si="38"/>
        <v>23.8603333333333</v>
      </c>
      <c r="Q739" s="30" t="s">
        <v>18</v>
      </c>
      <c r="R739" s="30" t="s">
        <v>18</v>
      </c>
      <c r="S739" s="30" t="s">
        <v>18</v>
      </c>
      <c r="T739" s="17" t="e">
        <f t="shared" si="39"/>
        <v>#DIV/0!</v>
      </c>
    </row>
    <row r="740" spans="1:20">
      <c r="A740" s="10">
        <v>13</v>
      </c>
      <c r="B740" s="37">
        <v>3</v>
      </c>
      <c r="C740" s="5">
        <v>2010</v>
      </c>
      <c r="D740" s="9">
        <v>40250</v>
      </c>
      <c r="E740" t="s">
        <v>20</v>
      </c>
      <c r="F740" s="61">
        <f t="shared" si="37"/>
        <v>17.5</v>
      </c>
      <c r="G740" t="s">
        <v>17</v>
      </c>
      <c r="H740">
        <v>739</v>
      </c>
      <c r="I740" s="42">
        <v>-1.1105</v>
      </c>
      <c r="J740" s="42">
        <v>-0.9475</v>
      </c>
      <c r="K740" s="42">
        <v>-0.289</v>
      </c>
      <c r="L740" s="17">
        <f t="shared" si="40"/>
        <v>-0.782333333333333</v>
      </c>
      <c r="M740" s="42">
        <v>26.4895</v>
      </c>
      <c r="N740" s="42">
        <v>26.6065</v>
      </c>
      <c r="O740" s="42">
        <v>27.297</v>
      </c>
      <c r="P740" s="17">
        <f t="shared" si="38"/>
        <v>26.7976666666667</v>
      </c>
      <c r="Q740" s="28">
        <v>0.08853250451272</v>
      </c>
      <c r="R740" s="28">
        <v>0.0947879301893999</v>
      </c>
      <c r="S740" s="28">
        <v>0.0636479255872801</v>
      </c>
      <c r="T740" s="17">
        <f t="shared" si="39"/>
        <v>0.0823227867631333</v>
      </c>
    </row>
    <row r="741" spans="1:20">
      <c r="A741" s="10">
        <v>20</v>
      </c>
      <c r="B741" s="37">
        <v>5</v>
      </c>
      <c r="C741" s="5">
        <v>2010</v>
      </c>
      <c r="D741" s="9">
        <v>40318</v>
      </c>
      <c r="E741" t="s">
        <v>20</v>
      </c>
      <c r="F741" s="61">
        <f t="shared" si="37"/>
        <v>17.5</v>
      </c>
      <c r="G741" t="s">
        <v>17</v>
      </c>
      <c r="H741">
        <v>740</v>
      </c>
      <c r="I741" s="42">
        <v>1.7415</v>
      </c>
      <c r="J741" s="43">
        <v>0.9305</v>
      </c>
      <c r="K741" s="43">
        <v>-0.3025</v>
      </c>
      <c r="L741" s="17">
        <f t="shared" si="40"/>
        <v>0.789833333333333</v>
      </c>
      <c r="M741" s="42">
        <v>25.0225</v>
      </c>
      <c r="N741" s="43">
        <v>25.297</v>
      </c>
      <c r="O741" s="43">
        <v>27.3885</v>
      </c>
      <c r="P741" s="17">
        <f t="shared" si="38"/>
        <v>25.9026666666667</v>
      </c>
      <c r="Q741" s="28">
        <v>0.3657040465968</v>
      </c>
      <c r="R741" s="28">
        <v>0.30877317933784</v>
      </c>
      <c r="S741" s="28">
        <v>0.1569942336608</v>
      </c>
      <c r="T741" s="17">
        <f t="shared" si="39"/>
        <v>0.27715715319848</v>
      </c>
    </row>
    <row r="742" spans="1:20">
      <c r="A742" s="10">
        <v>1</v>
      </c>
      <c r="B742" s="37">
        <v>6</v>
      </c>
      <c r="C742" s="5">
        <v>2010</v>
      </c>
      <c r="D742" s="9">
        <v>40330</v>
      </c>
      <c r="E742" t="s">
        <v>20</v>
      </c>
      <c r="F742" s="61">
        <f t="shared" si="37"/>
        <v>17.5</v>
      </c>
      <c r="G742" t="s">
        <v>17</v>
      </c>
      <c r="H742">
        <v>741</v>
      </c>
      <c r="I742" s="42">
        <v>5.078</v>
      </c>
      <c r="J742" s="43">
        <v>4.12766666666667</v>
      </c>
      <c r="K742" s="43">
        <v>0.228666666666667</v>
      </c>
      <c r="L742" s="17">
        <f t="shared" si="40"/>
        <v>3.14477777777778</v>
      </c>
      <c r="M742" s="42">
        <v>24.6335</v>
      </c>
      <c r="N742" s="43">
        <v>24.992</v>
      </c>
      <c r="O742" s="43">
        <v>26.6266666666667</v>
      </c>
      <c r="P742" s="17">
        <f t="shared" si="38"/>
        <v>25.4173888888889</v>
      </c>
      <c r="Q742" s="28">
        <v>0.480598417428053</v>
      </c>
      <c r="R742" s="28">
        <v>0.271937233524871</v>
      </c>
      <c r="S742" s="28">
        <v>0.111397146796693</v>
      </c>
      <c r="T742" s="17">
        <f t="shared" si="39"/>
        <v>0.287977599249872</v>
      </c>
    </row>
    <row r="743" spans="1:20">
      <c r="A743" s="10">
        <v>10</v>
      </c>
      <c r="B743" s="37">
        <v>6</v>
      </c>
      <c r="C743" s="5">
        <v>2010</v>
      </c>
      <c r="D743" s="9">
        <v>40339</v>
      </c>
      <c r="E743" t="s">
        <v>20</v>
      </c>
      <c r="F743" s="61">
        <f t="shared" ref="F743:F806" si="41">35/2</f>
        <v>17.5</v>
      </c>
      <c r="G743" t="s">
        <v>17</v>
      </c>
      <c r="H743">
        <v>742</v>
      </c>
      <c r="I743" s="42">
        <v>4.605</v>
      </c>
      <c r="J743" s="42">
        <v>0.873666666666667</v>
      </c>
      <c r="K743" s="42">
        <v>-0.464</v>
      </c>
      <c r="L743" s="17">
        <f t="shared" si="40"/>
        <v>1.67155555555556</v>
      </c>
      <c r="M743" s="42">
        <v>24.5106666666667</v>
      </c>
      <c r="N743" s="42">
        <v>26.3953333333333</v>
      </c>
      <c r="O743" s="42">
        <v>28.0793333333333</v>
      </c>
      <c r="P743" s="17">
        <f t="shared" si="38"/>
        <v>26.3284444444444</v>
      </c>
      <c r="Q743" s="28">
        <v>0.249010450216</v>
      </c>
      <c r="R743" s="28">
        <v>0.14374095142368</v>
      </c>
      <c r="S743" s="28">
        <v>0.12202011017216</v>
      </c>
      <c r="T743" s="17">
        <f t="shared" si="39"/>
        <v>0.17159050393728</v>
      </c>
    </row>
    <row r="744" spans="1:20">
      <c r="A744" s="10">
        <v>21</v>
      </c>
      <c r="B744" s="37">
        <v>6</v>
      </c>
      <c r="C744" s="5">
        <v>2010</v>
      </c>
      <c r="D744" s="9">
        <v>40350</v>
      </c>
      <c r="E744" t="s">
        <v>20</v>
      </c>
      <c r="F744" s="61">
        <f t="shared" si="41"/>
        <v>17.5</v>
      </c>
      <c r="G744" t="s">
        <v>17</v>
      </c>
      <c r="H744">
        <v>743</v>
      </c>
      <c r="I744" s="42">
        <v>5.043</v>
      </c>
      <c r="J744" s="42">
        <v>2.7155</v>
      </c>
      <c r="K744" s="42">
        <v>0.3675</v>
      </c>
      <c r="L744" s="17">
        <f t="shared" si="40"/>
        <v>2.70866666666667</v>
      </c>
      <c r="M744" s="42">
        <v>25.2815</v>
      </c>
      <c r="N744" s="42">
        <v>26.168</v>
      </c>
      <c r="O744" s="42">
        <v>27.3635</v>
      </c>
      <c r="P744" s="17">
        <f t="shared" si="38"/>
        <v>26.271</v>
      </c>
      <c r="Q744" s="28">
        <v>0.2578269270252</v>
      </c>
      <c r="R744" s="28">
        <v>0.10470271033244</v>
      </c>
      <c r="S744" s="28">
        <v>0.0728710240361999</v>
      </c>
      <c r="T744" s="17">
        <f t="shared" si="39"/>
        <v>0.145133553797947</v>
      </c>
    </row>
    <row r="745" spans="1:20">
      <c r="A745" s="10">
        <v>1</v>
      </c>
      <c r="B745" s="37">
        <v>7</v>
      </c>
      <c r="C745" s="5">
        <v>2010</v>
      </c>
      <c r="D745" s="9">
        <v>40360</v>
      </c>
      <c r="E745" t="s">
        <v>20</v>
      </c>
      <c r="F745" s="61">
        <f t="shared" si="41"/>
        <v>17.5</v>
      </c>
      <c r="G745" t="s">
        <v>17</v>
      </c>
      <c r="H745">
        <v>744</v>
      </c>
      <c r="I745" s="42">
        <v>8.8005</v>
      </c>
      <c r="J745" s="42">
        <v>4.809</v>
      </c>
      <c r="K745" s="42">
        <v>0.9295</v>
      </c>
      <c r="L745" s="17">
        <f t="shared" si="40"/>
        <v>4.84633333333333</v>
      </c>
      <c r="M745" s="42">
        <v>24.3165</v>
      </c>
      <c r="N745" s="42">
        <v>25.305</v>
      </c>
      <c r="O745" s="42">
        <v>27.217</v>
      </c>
      <c r="P745" s="17">
        <f t="shared" si="38"/>
        <v>25.6128333333333</v>
      </c>
      <c r="Q745" s="28">
        <v>1.39106936341224</v>
      </c>
      <c r="R745" s="28">
        <v>0.3769172578592</v>
      </c>
      <c r="S745" s="28">
        <v>0.10120353558012</v>
      </c>
      <c r="T745" s="17">
        <f t="shared" si="39"/>
        <v>0.623063385617187</v>
      </c>
    </row>
    <row r="746" spans="1:20">
      <c r="A746" s="10">
        <v>10</v>
      </c>
      <c r="B746" s="37">
        <v>7</v>
      </c>
      <c r="C746" s="5">
        <v>2010</v>
      </c>
      <c r="D746" s="9">
        <v>40369</v>
      </c>
      <c r="E746" t="s">
        <v>20</v>
      </c>
      <c r="F746" s="61">
        <f t="shared" si="41"/>
        <v>17.5</v>
      </c>
      <c r="G746" t="s">
        <v>17</v>
      </c>
      <c r="H746">
        <v>745</v>
      </c>
      <c r="I746" s="43">
        <v>7.95</v>
      </c>
      <c r="J746" s="43">
        <v>4.94</v>
      </c>
      <c r="K746" s="43">
        <v>2.0665</v>
      </c>
      <c r="L746" s="17">
        <f t="shared" si="40"/>
        <v>4.9855</v>
      </c>
      <c r="M746" s="43">
        <v>24.3515</v>
      </c>
      <c r="N746" s="43">
        <v>25.7125</v>
      </c>
      <c r="O746" s="43">
        <v>26.84</v>
      </c>
      <c r="P746" s="17">
        <f t="shared" si="38"/>
        <v>25.6346666666667</v>
      </c>
      <c r="Q746" s="28">
        <v>1.521573602124</v>
      </c>
      <c r="R746" s="28">
        <v>0.445657543159467</v>
      </c>
      <c r="S746" s="28">
        <v>0.1653142241756</v>
      </c>
      <c r="T746" s="17">
        <f t="shared" si="39"/>
        <v>0.710848456486356</v>
      </c>
    </row>
    <row r="747" spans="1:20">
      <c r="A747" s="10">
        <v>20</v>
      </c>
      <c r="B747" s="37">
        <v>7</v>
      </c>
      <c r="C747" s="5">
        <v>2010</v>
      </c>
      <c r="D747" s="48">
        <v>40379</v>
      </c>
      <c r="E747" t="s">
        <v>20</v>
      </c>
      <c r="F747" s="61">
        <f t="shared" si="41"/>
        <v>17.5</v>
      </c>
      <c r="G747" t="s">
        <v>17</v>
      </c>
      <c r="H747">
        <v>746</v>
      </c>
      <c r="I747" s="42">
        <v>7.546</v>
      </c>
      <c r="J747" s="42">
        <v>5.121</v>
      </c>
      <c r="K747" s="42">
        <v>2.1535</v>
      </c>
      <c r="L747" s="17">
        <f t="shared" si="40"/>
        <v>4.94016666666667</v>
      </c>
      <c r="M747" s="42">
        <v>25.0865</v>
      </c>
      <c r="N747" s="42">
        <v>25.7625</v>
      </c>
      <c r="O747" s="42">
        <v>26.888</v>
      </c>
      <c r="P747" s="17">
        <f t="shared" si="38"/>
        <v>25.9123333333333</v>
      </c>
      <c r="Q747" s="28">
        <v>0.71233189463984</v>
      </c>
      <c r="R747" s="28">
        <v>0.17260641577344</v>
      </c>
      <c r="S747" s="28">
        <v>0.0918518620164</v>
      </c>
      <c r="T747" s="17">
        <f t="shared" si="39"/>
        <v>0.325596724143227</v>
      </c>
    </row>
    <row r="748" spans="1:20">
      <c r="A748" s="10">
        <v>1</v>
      </c>
      <c r="B748" s="36">
        <v>8</v>
      </c>
      <c r="C748" s="5">
        <v>2010</v>
      </c>
      <c r="D748" s="48">
        <v>40391</v>
      </c>
      <c r="E748" t="s">
        <v>20</v>
      </c>
      <c r="F748" s="61">
        <f t="shared" si="41"/>
        <v>17.5</v>
      </c>
      <c r="G748" t="s">
        <v>17</v>
      </c>
      <c r="H748">
        <v>747</v>
      </c>
      <c r="I748" s="46" t="s">
        <v>18</v>
      </c>
      <c r="J748" s="46" t="s">
        <v>18</v>
      </c>
      <c r="K748" s="46" t="s">
        <v>18</v>
      </c>
      <c r="L748" s="17" t="e">
        <f t="shared" si="40"/>
        <v>#DIV/0!</v>
      </c>
      <c r="M748" s="46" t="s">
        <v>18</v>
      </c>
      <c r="N748" s="46" t="s">
        <v>18</v>
      </c>
      <c r="O748" s="46" t="s">
        <v>18</v>
      </c>
      <c r="P748" s="17" t="e">
        <f t="shared" si="38"/>
        <v>#DIV/0!</v>
      </c>
      <c r="Q748" s="30" t="s">
        <v>18</v>
      </c>
      <c r="R748" s="30" t="s">
        <v>18</v>
      </c>
      <c r="S748" s="30" t="s">
        <v>18</v>
      </c>
      <c r="T748" s="17" t="e">
        <f t="shared" si="39"/>
        <v>#DIV/0!</v>
      </c>
    </row>
    <row r="749" spans="1:20">
      <c r="A749" s="31">
        <v>10</v>
      </c>
      <c r="B749" s="49">
        <v>8</v>
      </c>
      <c r="C749" s="49">
        <v>2010</v>
      </c>
      <c r="D749" s="48">
        <v>40400</v>
      </c>
      <c r="E749" t="s">
        <v>20</v>
      </c>
      <c r="F749" s="61">
        <f t="shared" si="41"/>
        <v>17.5</v>
      </c>
      <c r="G749" t="s">
        <v>17</v>
      </c>
      <c r="H749">
        <v>748</v>
      </c>
      <c r="I749" s="42">
        <v>14.9813333333333</v>
      </c>
      <c r="J749" s="42">
        <v>8.376</v>
      </c>
      <c r="K749" s="42">
        <v>4.558</v>
      </c>
      <c r="L749" s="17">
        <f t="shared" si="40"/>
        <v>9.3051111111111</v>
      </c>
      <c r="M749" s="42">
        <v>24.213</v>
      </c>
      <c r="N749" s="42">
        <v>25.223</v>
      </c>
      <c r="O749" s="42">
        <v>26.4756666666667</v>
      </c>
      <c r="P749" s="17">
        <f t="shared" si="38"/>
        <v>25.3038888888889</v>
      </c>
      <c r="Q749" s="28">
        <v>1.17005012111758</v>
      </c>
      <c r="R749" s="28">
        <v>0.48045225554176</v>
      </c>
      <c r="S749" s="28">
        <v>0.197199627754987</v>
      </c>
      <c r="T749" s="17">
        <f t="shared" si="39"/>
        <v>0.615900668138109</v>
      </c>
    </row>
    <row r="750" spans="1:20">
      <c r="A750" s="31">
        <v>19</v>
      </c>
      <c r="B750" s="49">
        <v>8</v>
      </c>
      <c r="C750" s="49">
        <v>2010</v>
      </c>
      <c r="D750" s="48">
        <v>40409</v>
      </c>
      <c r="E750" t="s">
        <v>20</v>
      </c>
      <c r="F750" s="61">
        <f t="shared" si="41"/>
        <v>17.5</v>
      </c>
      <c r="G750" t="s">
        <v>17</v>
      </c>
      <c r="H750">
        <v>749</v>
      </c>
      <c r="I750" s="42">
        <v>13.9386666666667</v>
      </c>
      <c r="J750" s="42">
        <v>13.9796666666667</v>
      </c>
      <c r="K750" s="42">
        <v>10.6976666666667</v>
      </c>
      <c r="L750" s="17">
        <f t="shared" si="40"/>
        <v>12.872</v>
      </c>
      <c r="M750" s="42">
        <v>24.6453333333333</v>
      </c>
      <c r="N750" s="42">
        <v>24.755</v>
      </c>
      <c r="O750" s="42">
        <v>25.368</v>
      </c>
      <c r="P750" s="17">
        <f t="shared" si="38"/>
        <v>24.9227777777778</v>
      </c>
      <c r="Q750" s="28">
        <v>1.46289676491136</v>
      </c>
      <c r="R750" s="28">
        <v>1.35534215263837</v>
      </c>
      <c r="S750" s="28">
        <v>0.396665738986213</v>
      </c>
      <c r="T750" s="17">
        <f t="shared" si="39"/>
        <v>1.07163488551198</v>
      </c>
    </row>
    <row r="751" spans="1:20">
      <c r="A751" s="31">
        <v>28</v>
      </c>
      <c r="B751" s="49">
        <v>8</v>
      </c>
      <c r="C751" s="49">
        <v>2010</v>
      </c>
      <c r="D751" s="48">
        <v>40418</v>
      </c>
      <c r="E751" t="s">
        <v>20</v>
      </c>
      <c r="F751" s="61">
        <f t="shared" si="41"/>
        <v>17.5</v>
      </c>
      <c r="G751" t="s">
        <v>17</v>
      </c>
      <c r="H751">
        <v>750</v>
      </c>
      <c r="I751" s="42">
        <v>10.973</v>
      </c>
      <c r="J751" s="42">
        <v>4.79633333333333</v>
      </c>
      <c r="K751" s="42">
        <v>1.89466666666667</v>
      </c>
      <c r="L751" s="17">
        <f t="shared" si="40"/>
        <v>5.888</v>
      </c>
      <c r="M751" s="42">
        <v>24.895</v>
      </c>
      <c r="N751" s="42">
        <v>26.339</v>
      </c>
      <c r="O751" s="42">
        <v>27.4366666666667</v>
      </c>
      <c r="P751" s="17">
        <f t="shared" si="38"/>
        <v>26.2235555555556</v>
      </c>
      <c r="Q751" s="28">
        <v>0.65831010370528</v>
      </c>
      <c r="R751" s="28">
        <v>0.2165205399992</v>
      </c>
      <c r="S751" s="28">
        <v>0.06770534771168</v>
      </c>
      <c r="T751" s="17">
        <f t="shared" si="39"/>
        <v>0.314178663805387</v>
      </c>
    </row>
    <row r="752" spans="1:20">
      <c r="A752" s="31">
        <v>9</v>
      </c>
      <c r="B752" s="49">
        <v>9</v>
      </c>
      <c r="C752" s="49">
        <v>2010</v>
      </c>
      <c r="D752" s="48">
        <v>40430</v>
      </c>
      <c r="E752" t="s">
        <v>20</v>
      </c>
      <c r="F752" s="61">
        <f t="shared" si="41"/>
        <v>17.5</v>
      </c>
      <c r="G752" t="s">
        <v>17</v>
      </c>
      <c r="H752">
        <v>751</v>
      </c>
      <c r="I752" s="42">
        <v>9.725</v>
      </c>
      <c r="J752" s="42">
        <v>9.4005</v>
      </c>
      <c r="K752" s="42">
        <v>5.071</v>
      </c>
      <c r="L752" s="17">
        <f t="shared" si="40"/>
        <v>8.0655</v>
      </c>
      <c r="M752" s="42">
        <v>25.223</v>
      </c>
      <c r="N752" s="42">
        <v>25.385</v>
      </c>
      <c r="O752" s="42">
        <v>26.57</v>
      </c>
      <c r="P752" s="17">
        <f t="shared" si="38"/>
        <v>25.726</v>
      </c>
      <c r="Q752" s="28">
        <v>0.450175229742</v>
      </c>
      <c r="R752" s="28">
        <v>0.37532390352752</v>
      </c>
      <c r="S752" s="28">
        <v>0.22025459993008</v>
      </c>
      <c r="T752" s="17">
        <f t="shared" si="39"/>
        <v>0.3485845777332</v>
      </c>
    </row>
    <row r="753" spans="1:20">
      <c r="A753" s="31">
        <v>20</v>
      </c>
      <c r="B753" s="49">
        <v>9</v>
      </c>
      <c r="C753" s="49">
        <v>2010</v>
      </c>
      <c r="D753" s="48">
        <v>40441</v>
      </c>
      <c r="E753" t="s">
        <v>20</v>
      </c>
      <c r="F753" s="61">
        <f t="shared" si="41"/>
        <v>17.5</v>
      </c>
      <c r="G753" t="s">
        <v>17</v>
      </c>
      <c r="H753">
        <v>752</v>
      </c>
      <c r="I753" s="42">
        <v>8.264</v>
      </c>
      <c r="J753" s="42">
        <v>7.6125</v>
      </c>
      <c r="K753" s="42">
        <v>4.5705</v>
      </c>
      <c r="L753" s="17">
        <f t="shared" si="40"/>
        <v>6.81566666666667</v>
      </c>
      <c r="M753" s="42">
        <v>25.7175</v>
      </c>
      <c r="N753" s="42">
        <v>26.123</v>
      </c>
      <c r="O753" s="42">
        <v>26.933</v>
      </c>
      <c r="P753" s="17">
        <f t="shared" si="38"/>
        <v>26.2578333333333</v>
      </c>
      <c r="Q753" s="28">
        <v>0.36515824123712</v>
      </c>
      <c r="R753" s="28">
        <v>0.139112441341</v>
      </c>
      <c r="S753" s="28">
        <v>0.14108370002288</v>
      </c>
      <c r="T753" s="17">
        <f t="shared" si="39"/>
        <v>0.215118127533667</v>
      </c>
    </row>
    <row r="754" spans="1:20">
      <c r="A754" s="31">
        <v>29</v>
      </c>
      <c r="B754" s="49">
        <v>9</v>
      </c>
      <c r="C754" s="49">
        <v>2010</v>
      </c>
      <c r="D754" s="48">
        <v>40450</v>
      </c>
      <c r="E754" t="s">
        <v>20</v>
      </c>
      <c r="F754" s="61">
        <f t="shared" si="41"/>
        <v>17.5</v>
      </c>
      <c r="G754" t="s">
        <v>17</v>
      </c>
      <c r="H754">
        <v>753</v>
      </c>
      <c r="I754" s="42">
        <v>8.6225</v>
      </c>
      <c r="J754" s="42">
        <v>8.56</v>
      </c>
      <c r="K754" s="42">
        <v>7.4435</v>
      </c>
      <c r="L754" s="17">
        <f t="shared" si="40"/>
        <v>8.20866666666667</v>
      </c>
      <c r="M754" s="42">
        <v>25.55</v>
      </c>
      <c r="N754" s="42">
        <v>25.5485</v>
      </c>
      <c r="O754" s="42">
        <v>26.0955</v>
      </c>
      <c r="P754" s="17">
        <f t="shared" si="38"/>
        <v>25.7313333333333</v>
      </c>
      <c r="Q754" s="28">
        <v>3.267151865862</v>
      </c>
      <c r="R754" s="28">
        <v>3.791959742272</v>
      </c>
      <c r="S754" s="28">
        <v>0.43961944626532</v>
      </c>
      <c r="T754" s="17">
        <f t="shared" si="39"/>
        <v>2.49957701813311</v>
      </c>
    </row>
    <row r="755" spans="1:20">
      <c r="A755" s="31">
        <v>11</v>
      </c>
      <c r="B755" s="49">
        <v>10</v>
      </c>
      <c r="C755" s="49">
        <v>2010</v>
      </c>
      <c r="D755" s="48">
        <v>40462</v>
      </c>
      <c r="E755" t="s">
        <v>20</v>
      </c>
      <c r="F755" s="61">
        <f t="shared" si="41"/>
        <v>17.5</v>
      </c>
      <c r="G755" t="s">
        <v>17</v>
      </c>
      <c r="H755">
        <v>754</v>
      </c>
      <c r="I755" s="42">
        <v>6.7485</v>
      </c>
      <c r="J755" s="42">
        <v>6.6815</v>
      </c>
      <c r="K755" s="42">
        <v>3.9245</v>
      </c>
      <c r="L755" s="17">
        <f t="shared" si="40"/>
        <v>5.78483333333333</v>
      </c>
      <c r="M755" s="42">
        <v>25.879</v>
      </c>
      <c r="N755" s="42">
        <v>25.908</v>
      </c>
      <c r="O755" s="42">
        <v>27.1635</v>
      </c>
      <c r="P755" s="17">
        <f t="shared" si="38"/>
        <v>26.3168333333333</v>
      </c>
      <c r="Q755" s="28">
        <v>0.36043782696836</v>
      </c>
      <c r="R755" s="28">
        <v>0.36621122040832</v>
      </c>
      <c r="S755" s="28">
        <v>0.15121317948732</v>
      </c>
      <c r="T755" s="17">
        <f t="shared" si="39"/>
        <v>0.292620742288</v>
      </c>
    </row>
    <row r="756" spans="1:20">
      <c r="A756" s="31">
        <v>20</v>
      </c>
      <c r="B756" s="49">
        <v>10</v>
      </c>
      <c r="C756" s="49">
        <v>2010</v>
      </c>
      <c r="D756" s="48">
        <v>40471</v>
      </c>
      <c r="E756" t="s">
        <v>20</v>
      </c>
      <c r="F756" s="61">
        <f t="shared" si="41"/>
        <v>17.5</v>
      </c>
      <c r="G756" t="s">
        <v>17</v>
      </c>
      <c r="H756">
        <v>755</v>
      </c>
      <c r="I756" s="42">
        <v>3.9245</v>
      </c>
      <c r="J756" s="42">
        <v>3.2325</v>
      </c>
      <c r="K756" s="42">
        <v>2.578</v>
      </c>
      <c r="L756" s="17">
        <f t="shared" si="40"/>
        <v>3.245</v>
      </c>
      <c r="M756" s="42">
        <v>26.798</v>
      </c>
      <c r="N756" s="42">
        <v>27.2</v>
      </c>
      <c r="O756" s="42">
        <v>27.427</v>
      </c>
      <c r="P756" s="17">
        <f t="shared" si="38"/>
        <v>27.1416666666667</v>
      </c>
      <c r="Q756" s="28">
        <v>0.13722090328924</v>
      </c>
      <c r="R756" s="28">
        <v>0.1160149213588</v>
      </c>
      <c r="S756" s="28">
        <v>0.09707726380624</v>
      </c>
      <c r="T756" s="17">
        <f t="shared" si="39"/>
        <v>0.11677102948476</v>
      </c>
    </row>
    <row r="757" spans="1:20">
      <c r="A757" s="50">
        <v>1</v>
      </c>
      <c r="B757" s="36">
        <v>11</v>
      </c>
      <c r="C757" s="5">
        <v>2010</v>
      </c>
      <c r="D757" s="48">
        <v>40483</v>
      </c>
      <c r="E757" t="s">
        <v>20</v>
      </c>
      <c r="F757" s="61">
        <f t="shared" si="41"/>
        <v>17.5</v>
      </c>
      <c r="G757" t="s">
        <v>17</v>
      </c>
      <c r="H757">
        <v>756</v>
      </c>
      <c r="I757" s="42">
        <v>2.949</v>
      </c>
      <c r="J757" s="42">
        <v>2.949</v>
      </c>
      <c r="K757" s="42">
        <v>2.4285</v>
      </c>
      <c r="L757" s="17">
        <f t="shared" si="40"/>
        <v>2.7755</v>
      </c>
      <c r="M757" s="42">
        <v>26.938</v>
      </c>
      <c r="N757" s="42">
        <v>27.1115</v>
      </c>
      <c r="O757" s="42">
        <v>27.528</v>
      </c>
      <c r="P757" s="17">
        <f t="shared" si="38"/>
        <v>27.1925</v>
      </c>
      <c r="Q757" s="28">
        <v>0.12690163660008</v>
      </c>
      <c r="R757" s="28">
        <v>0.12257460297456</v>
      </c>
      <c r="S757" s="28">
        <v>0.09810554575316</v>
      </c>
      <c r="T757" s="17">
        <f t="shared" si="39"/>
        <v>0.115860595109267</v>
      </c>
    </row>
    <row r="758" spans="1:20">
      <c r="A758" s="31">
        <v>15</v>
      </c>
      <c r="B758" s="49">
        <v>11</v>
      </c>
      <c r="C758" s="49">
        <v>2010</v>
      </c>
      <c r="D758" s="48">
        <v>40497</v>
      </c>
      <c r="E758" t="s">
        <v>20</v>
      </c>
      <c r="F758" s="61">
        <f t="shared" si="41"/>
        <v>17.5</v>
      </c>
      <c r="G758" t="s">
        <v>17</v>
      </c>
      <c r="H758">
        <v>757</v>
      </c>
      <c r="I758" s="42">
        <v>1.5825</v>
      </c>
      <c r="J758" s="42">
        <v>1.611</v>
      </c>
      <c r="K758" s="42">
        <v>1.6845</v>
      </c>
      <c r="L758" s="17">
        <f t="shared" si="40"/>
        <v>1.626</v>
      </c>
      <c r="M758" s="42">
        <v>26.9345</v>
      </c>
      <c r="N758" s="42">
        <v>26.949</v>
      </c>
      <c r="O758" s="42">
        <v>26.973</v>
      </c>
      <c r="P758" s="17">
        <f t="shared" si="38"/>
        <v>26.9521666666667</v>
      </c>
      <c r="Q758" s="28">
        <v>0.1406707755094</v>
      </c>
      <c r="R758" s="28">
        <v>0.1261797365712</v>
      </c>
      <c r="S758" s="28">
        <v>0.12410229992268</v>
      </c>
      <c r="T758" s="17">
        <f t="shared" si="39"/>
        <v>0.130317604001093</v>
      </c>
    </row>
    <row r="759" spans="1:20">
      <c r="A759" s="31">
        <v>27</v>
      </c>
      <c r="B759" s="49">
        <v>1</v>
      </c>
      <c r="C759" s="49">
        <v>2011</v>
      </c>
      <c r="D759" s="48">
        <v>40570</v>
      </c>
      <c r="E759" t="s">
        <v>20</v>
      </c>
      <c r="F759" s="61">
        <f t="shared" si="41"/>
        <v>17.5</v>
      </c>
      <c r="G759" t="s">
        <v>17</v>
      </c>
      <c r="H759">
        <v>758</v>
      </c>
      <c r="I759" s="42">
        <v>-1.1415</v>
      </c>
      <c r="J759" s="42">
        <v>-1.161</v>
      </c>
      <c r="K759" s="42">
        <v>-1.1685</v>
      </c>
      <c r="L759" s="17">
        <f t="shared" si="40"/>
        <v>-1.157</v>
      </c>
      <c r="M759" s="42">
        <v>20.887</v>
      </c>
      <c r="N759" s="42">
        <v>20.8135</v>
      </c>
      <c r="O759" s="42">
        <v>20.867</v>
      </c>
      <c r="P759" s="17">
        <f t="shared" si="38"/>
        <v>20.8558333333333</v>
      </c>
      <c r="Q759" s="30" t="s">
        <v>18</v>
      </c>
      <c r="R759" s="30" t="s">
        <v>18</v>
      </c>
      <c r="S759" s="30" t="s">
        <v>18</v>
      </c>
      <c r="T759" s="17" t="e">
        <f t="shared" si="39"/>
        <v>#DIV/0!</v>
      </c>
    </row>
    <row r="760" spans="1:20">
      <c r="A760" s="31">
        <v>15</v>
      </c>
      <c r="B760" s="49">
        <v>2</v>
      </c>
      <c r="C760" s="49">
        <v>2011</v>
      </c>
      <c r="D760" s="48">
        <v>40589</v>
      </c>
      <c r="E760" t="s">
        <v>20</v>
      </c>
      <c r="F760" s="61">
        <f t="shared" si="41"/>
        <v>17.5</v>
      </c>
      <c r="G760" t="s">
        <v>17</v>
      </c>
      <c r="H760">
        <v>759</v>
      </c>
      <c r="I760" s="41" t="s">
        <v>18</v>
      </c>
      <c r="J760" s="41" t="s">
        <v>18</v>
      </c>
      <c r="K760" s="41" t="s">
        <v>18</v>
      </c>
      <c r="L760" s="17" t="e">
        <f t="shared" si="40"/>
        <v>#DIV/0!</v>
      </c>
      <c r="M760" s="41" t="s">
        <v>18</v>
      </c>
      <c r="N760" s="41" t="s">
        <v>18</v>
      </c>
      <c r="O760" s="41" t="s">
        <v>18</v>
      </c>
      <c r="P760" s="17" t="e">
        <f t="shared" si="38"/>
        <v>#DIV/0!</v>
      </c>
      <c r="Q760" s="30" t="s">
        <v>18</v>
      </c>
      <c r="R760" s="30" t="s">
        <v>18</v>
      </c>
      <c r="S760" s="30" t="s">
        <v>18</v>
      </c>
      <c r="T760" s="17" t="e">
        <f t="shared" si="39"/>
        <v>#DIV/0!</v>
      </c>
    </row>
    <row r="761" spans="1:20">
      <c r="A761" s="31">
        <v>13</v>
      </c>
      <c r="B761" s="49">
        <v>3</v>
      </c>
      <c r="C761" s="49">
        <v>2011</v>
      </c>
      <c r="D761" s="48">
        <v>40615</v>
      </c>
      <c r="E761" t="s">
        <v>20</v>
      </c>
      <c r="F761" s="61">
        <f t="shared" si="41"/>
        <v>17.5</v>
      </c>
      <c r="G761" t="s">
        <v>17</v>
      </c>
      <c r="H761">
        <v>760</v>
      </c>
      <c r="I761" s="42">
        <v>-1.2425</v>
      </c>
      <c r="J761" s="42">
        <v>-0.6295</v>
      </c>
      <c r="K761" s="42">
        <v>-0.038</v>
      </c>
      <c r="L761" s="17">
        <f t="shared" si="40"/>
        <v>-0.636666666666667</v>
      </c>
      <c r="M761" s="42">
        <v>27.2685</v>
      </c>
      <c r="N761" s="42">
        <v>27.9095</v>
      </c>
      <c r="O761" s="42">
        <v>28.3035</v>
      </c>
      <c r="P761" s="17">
        <f t="shared" si="38"/>
        <v>27.8271666666667</v>
      </c>
      <c r="Q761" s="28">
        <v>0.0584327505393999</v>
      </c>
      <c r="R761" s="28">
        <v>0.05096066326932</v>
      </c>
      <c r="S761" s="28">
        <v>0.04056148167208</v>
      </c>
      <c r="T761" s="17">
        <f t="shared" si="39"/>
        <v>0.0499849651602666</v>
      </c>
    </row>
    <row r="762" spans="1:20">
      <c r="A762" s="31">
        <v>7</v>
      </c>
      <c r="B762" s="49">
        <v>4</v>
      </c>
      <c r="C762" s="49">
        <v>2011</v>
      </c>
      <c r="D762" s="48">
        <v>40640</v>
      </c>
      <c r="E762" t="s">
        <v>20</v>
      </c>
      <c r="F762" s="61">
        <f t="shared" si="41"/>
        <v>17.5</v>
      </c>
      <c r="G762" t="s">
        <v>17</v>
      </c>
      <c r="H762">
        <v>761</v>
      </c>
      <c r="I762" s="42">
        <v>-0.964</v>
      </c>
      <c r="J762" s="42">
        <v>-0.8415</v>
      </c>
      <c r="K762" s="42">
        <v>-0.682</v>
      </c>
      <c r="L762" s="17">
        <f t="shared" si="40"/>
        <v>-0.829166666666667</v>
      </c>
      <c r="M762" s="42">
        <v>27.475</v>
      </c>
      <c r="N762" s="42">
        <v>27.665</v>
      </c>
      <c r="O762" s="42">
        <v>28.5895</v>
      </c>
      <c r="P762" s="17">
        <f t="shared" si="38"/>
        <v>27.9098333333333</v>
      </c>
      <c r="Q762" s="28">
        <v>0.03552381885856</v>
      </c>
      <c r="R762" s="28">
        <v>0.03068655131788</v>
      </c>
      <c r="S762" s="28">
        <v>0.04965619926416</v>
      </c>
      <c r="T762" s="17">
        <f t="shared" si="39"/>
        <v>0.0386221898135333</v>
      </c>
    </row>
    <row r="763" spans="1:20">
      <c r="A763" s="31">
        <v>21</v>
      </c>
      <c r="B763" s="49">
        <v>5</v>
      </c>
      <c r="C763" s="49">
        <v>2011</v>
      </c>
      <c r="D763" s="48">
        <v>40684</v>
      </c>
      <c r="E763" t="s">
        <v>20</v>
      </c>
      <c r="F763" s="61">
        <f t="shared" si="41"/>
        <v>17.5</v>
      </c>
      <c r="G763" t="s">
        <v>17</v>
      </c>
      <c r="H763">
        <v>762</v>
      </c>
      <c r="I763" s="42">
        <v>0.3765</v>
      </c>
      <c r="J763" s="42">
        <v>0.023</v>
      </c>
      <c r="K763" s="42">
        <v>-0.6735</v>
      </c>
      <c r="L763" s="17">
        <f t="shared" si="40"/>
        <v>-0.0913333333333333</v>
      </c>
      <c r="M763" s="42">
        <v>27.395</v>
      </c>
      <c r="N763" s="42">
        <v>27.8355</v>
      </c>
      <c r="O763" s="42">
        <v>28.416</v>
      </c>
      <c r="P763" s="17">
        <f t="shared" si="38"/>
        <v>27.8821666666667</v>
      </c>
      <c r="Q763" s="28">
        <v>2.85545310159912</v>
      </c>
      <c r="R763" s="28">
        <v>7.116144907008</v>
      </c>
      <c r="S763" s="28">
        <v>2.268810325182</v>
      </c>
      <c r="T763" s="17">
        <f t="shared" si="39"/>
        <v>4.08013611126304</v>
      </c>
    </row>
    <row r="764" spans="1:20">
      <c r="A764" s="31">
        <v>31</v>
      </c>
      <c r="B764" s="49">
        <v>5</v>
      </c>
      <c r="C764" s="49">
        <v>2011</v>
      </c>
      <c r="D764" s="48">
        <v>40694</v>
      </c>
      <c r="E764" t="s">
        <v>20</v>
      </c>
      <c r="F764" s="61">
        <f t="shared" si="41"/>
        <v>17.5</v>
      </c>
      <c r="G764" t="s">
        <v>17</v>
      </c>
      <c r="H764">
        <v>763</v>
      </c>
      <c r="I764" s="42">
        <v>4.487</v>
      </c>
      <c r="J764" s="42">
        <v>2.7565</v>
      </c>
      <c r="K764" s="42">
        <v>0.9925</v>
      </c>
      <c r="L764" s="17">
        <f t="shared" si="40"/>
        <v>2.74533333333333</v>
      </c>
      <c r="M764" s="42">
        <v>26.5535</v>
      </c>
      <c r="N764" s="42">
        <v>27.0975</v>
      </c>
      <c r="O764" s="42">
        <v>27.502</v>
      </c>
      <c r="P764" s="17">
        <f t="shared" si="38"/>
        <v>27.051</v>
      </c>
      <c r="Q764" s="28">
        <v>1.25005030557288</v>
      </c>
      <c r="R764" s="28">
        <v>2.79947743372296</v>
      </c>
      <c r="S764" s="28">
        <v>11.171102663774</v>
      </c>
      <c r="T764" s="17">
        <f t="shared" si="39"/>
        <v>5.07354346768995</v>
      </c>
    </row>
    <row r="765" spans="1:20">
      <c r="A765" s="1">
        <v>11</v>
      </c>
      <c r="B765" s="1">
        <v>6</v>
      </c>
      <c r="C765" s="31">
        <v>2011</v>
      </c>
      <c r="D765" s="51">
        <v>40705</v>
      </c>
      <c r="E765" t="s">
        <v>20</v>
      </c>
      <c r="F765" s="61">
        <f t="shared" si="41"/>
        <v>17.5</v>
      </c>
      <c r="G765" t="s">
        <v>17</v>
      </c>
      <c r="H765">
        <v>764</v>
      </c>
      <c r="I765" s="42">
        <v>7.729</v>
      </c>
      <c r="J765" s="42">
        <v>5.7495</v>
      </c>
      <c r="K765" s="42">
        <v>1.8795</v>
      </c>
      <c r="L765" s="17">
        <f t="shared" si="40"/>
        <v>5.11933333333333</v>
      </c>
      <c r="M765" s="42">
        <v>26.4236666666667</v>
      </c>
      <c r="N765" s="42">
        <v>26.553</v>
      </c>
      <c r="O765" s="42">
        <v>27.3625</v>
      </c>
      <c r="P765" s="17">
        <f t="shared" si="38"/>
        <v>26.7797222222222</v>
      </c>
      <c r="Q765" s="28">
        <v>0.63400757009048</v>
      </c>
      <c r="R765" s="28">
        <v>0.83036754422388</v>
      </c>
      <c r="S765" s="28">
        <v>1.09236374780476</v>
      </c>
      <c r="T765" s="17">
        <f t="shared" si="39"/>
        <v>0.85224628737304</v>
      </c>
    </row>
    <row r="766" spans="1:20">
      <c r="A766" s="52">
        <v>20</v>
      </c>
      <c r="B766" s="52">
        <v>6</v>
      </c>
      <c r="C766" s="31">
        <v>2011</v>
      </c>
      <c r="D766" s="51">
        <v>40714</v>
      </c>
      <c r="E766" t="s">
        <v>20</v>
      </c>
      <c r="F766" s="61">
        <f t="shared" si="41"/>
        <v>17.5</v>
      </c>
      <c r="G766" t="s">
        <v>17</v>
      </c>
      <c r="H766">
        <v>765</v>
      </c>
      <c r="I766" s="42">
        <v>6.08033333333333</v>
      </c>
      <c r="J766" s="42">
        <v>4.434</v>
      </c>
      <c r="K766" s="42">
        <v>2.58</v>
      </c>
      <c r="L766" s="17">
        <f t="shared" si="40"/>
        <v>4.36477777777778</v>
      </c>
      <c r="M766" s="42">
        <v>26.6853333333333</v>
      </c>
      <c r="N766" s="42">
        <v>26.946</v>
      </c>
      <c r="O766" s="42">
        <v>27.3305</v>
      </c>
      <c r="P766" s="17">
        <f t="shared" si="38"/>
        <v>26.9872777777778</v>
      </c>
      <c r="Q766" s="28">
        <v>0.488755439084249</v>
      </c>
      <c r="R766" s="28">
        <v>0.38312961556928</v>
      </c>
      <c r="S766" s="28">
        <v>0.235367061313067</v>
      </c>
      <c r="T766" s="17">
        <f t="shared" si="39"/>
        <v>0.369084038655532</v>
      </c>
    </row>
    <row r="767" spans="1:20">
      <c r="A767" s="52">
        <v>30</v>
      </c>
      <c r="B767" s="52">
        <v>6</v>
      </c>
      <c r="C767" s="31">
        <v>2011</v>
      </c>
      <c r="D767" s="51">
        <v>40724</v>
      </c>
      <c r="E767" t="s">
        <v>20</v>
      </c>
      <c r="F767" s="61">
        <f t="shared" si="41"/>
        <v>17.5</v>
      </c>
      <c r="G767" t="s">
        <v>17</v>
      </c>
      <c r="H767">
        <v>766</v>
      </c>
      <c r="I767" s="42">
        <v>9.787</v>
      </c>
      <c r="J767" s="42">
        <v>9.164</v>
      </c>
      <c r="K767" s="42">
        <v>7.4945</v>
      </c>
      <c r="L767" s="17">
        <f t="shared" si="40"/>
        <v>8.81516666666667</v>
      </c>
      <c r="M767" s="42">
        <v>26.628</v>
      </c>
      <c r="N767" s="42">
        <v>26.7635</v>
      </c>
      <c r="O767" s="42">
        <v>26.826</v>
      </c>
      <c r="P767" s="17">
        <f t="shared" si="38"/>
        <v>26.7391666666667</v>
      </c>
      <c r="Q767" s="28">
        <v>0.79474758624168</v>
      </c>
      <c r="R767" s="28">
        <v>0.3641870546928</v>
      </c>
      <c r="S767" s="28">
        <v>0.1921502356354</v>
      </c>
      <c r="T767" s="17">
        <f t="shared" si="39"/>
        <v>0.450361625523293</v>
      </c>
    </row>
    <row r="768" spans="1:20">
      <c r="A768" s="52">
        <v>11</v>
      </c>
      <c r="B768" s="52">
        <v>7</v>
      </c>
      <c r="C768" s="31">
        <v>2011</v>
      </c>
      <c r="D768" s="51">
        <v>40735</v>
      </c>
      <c r="E768" t="s">
        <v>20</v>
      </c>
      <c r="F768" s="61">
        <f t="shared" si="41"/>
        <v>17.5</v>
      </c>
      <c r="G768" t="s">
        <v>17</v>
      </c>
      <c r="H768">
        <v>767</v>
      </c>
      <c r="I768" s="42">
        <v>11.2743333333333</v>
      </c>
      <c r="J768" s="42">
        <v>8.44966666666667</v>
      </c>
      <c r="K768" s="42">
        <v>6.70966666666667</v>
      </c>
      <c r="L768" s="17">
        <f t="shared" si="40"/>
        <v>8.81122222222221</v>
      </c>
      <c r="M768" s="42">
        <v>25.6003333333333</v>
      </c>
      <c r="N768" s="42">
        <v>26.4993333333333</v>
      </c>
      <c r="O768" s="42">
        <v>27.0196666666667</v>
      </c>
      <c r="P768" s="17">
        <f t="shared" si="38"/>
        <v>26.3731111111111</v>
      </c>
      <c r="Q768" s="28">
        <v>1.75215925207416</v>
      </c>
      <c r="R768" s="28">
        <v>0.268970302918738</v>
      </c>
      <c r="S768" s="28">
        <v>0.0703978720396534</v>
      </c>
      <c r="T768" s="17">
        <f t="shared" si="39"/>
        <v>0.69717580901085</v>
      </c>
    </row>
    <row r="769" spans="1:20">
      <c r="A769" s="52">
        <v>20</v>
      </c>
      <c r="B769" s="52">
        <v>7</v>
      </c>
      <c r="C769" s="31">
        <v>2011</v>
      </c>
      <c r="D769" s="51">
        <v>40744</v>
      </c>
      <c r="E769" t="s">
        <v>20</v>
      </c>
      <c r="F769" s="61">
        <f t="shared" si="41"/>
        <v>17.5</v>
      </c>
      <c r="G769" t="s">
        <v>17</v>
      </c>
      <c r="H769">
        <v>768</v>
      </c>
      <c r="I769" s="42">
        <v>13.3765</v>
      </c>
      <c r="J769" s="42">
        <v>9.8055</v>
      </c>
      <c r="K769" s="42">
        <v>3.922</v>
      </c>
      <c r="L769" s="17">
        <f t="shared" si="40"/>
        <v>9.03466666666667</v>
      </c>
      <c r="M769" s="42">
        <v>26.1095</v>
      </c>
      <c r="N769" s="42">
        <v>26.374</v>
      </c>
      <c r="O769" s="42">
        <v>27.5845</v>
      </c>
      <c r="P769" s="17">
        <f t="shared" si="38"/>
        <v>26.6893333333333</v>
      </c>
      <c r="Q769" s="30" t="s">
        <v>18</v>
      </c>
      <c r="R769" s="30" t="s">
        <v>18</v>
      </c>
      <c r="S769" s="30" t="s">
        <v>18</v>
      </c>
      <c r="T769" s="17" t="e">
        <f t="shared" si="39"/>
        <v>#DIV/0!</v>
      </c>
    </row>
    <row r="770" spans="1:20">
      <c r="A770" s="52">
        <v>30</v>
      </c>
      <c r="B770" s="52">
        <v>7</v>
      </c>
      <c r="C770" s="31">
        <v>2011</v>
      </c>
      <c r="D770" s="51">
        <v>40754</v>
      </c>
      <c r="E770" t="s">
        <v>20</v>
      </c>
      <c r="F770" s="61">
        <f t="shared" si="41"/>
        <v>17.5</v>
      </c>
      <c r="G770" t="s">
        <v>17</v>
      </c>
      <c r="H770">
        <v>769</v>
      </c>
      <c r="I770" s="42">
        <v>16.7555</v>
      </c>
      <c r="J770" s="42">
        <v>15.14</v>
      </c>
      <c r="K770" s="42">
        <v>7.08533333333333</v>
      </c>
      <c r="L770" s="17">
        <f t="shared" si="40"/>
        <v>12.9936111111111</v>
      </c>
      <c r="M770" s="42">
        <v>25.743</v>
      </c>
      <c r="N770" s="42">
        <v>25.9025</v>
      </c>
      <c r="O770" s="42">
        <v>27.0066666666667</v>
      </c>
      <c r="P770" s="17">
        <f t="shared" ref="P770:P833" si="42">AVERAGE(M770:O770)</f>
        <v>26.2173888888889</v>
      </c>
      <c r="Q770" s="28">
        <v>1.14473836892768</v>
      </c>
      <c r="R770" s="28">
        <v>0.71124359484</v>
      </c>
      <c r="S770" s="28">
        <v>0.122984748694898</v>
      </c>
      <c r="T770" s="17">
        <f t="shared" ref="T770:T833" si="43">AVERAGE(Q770:S770)</f>
        <v>0.659655570820859</v>
      </c>
    </row>
    <row r="771" spans="1:20">
      <c r="A771" s="10">
        <v>10</v>
      </c>
      <c r="B771" s="37">
        <v>8</v>
      </c>
      <c r="C771" s="5">
        <v>2011</v>
      </c>
      <c r="D771" s="9">
        <v>40765</v>
      </c>
      <c r="E771" t="s">
        <v>20</v>
      </c>
      <c r="F771" s="61">
        <f t="shared" si="41"/>
        <v>17.5</v>
      </c>
      <c r="G771" t="s">
        <v>17</v>
      </c>
      <c r="H771">
        <v>770</v>
      </c>
      <c r="I771" s="42">
        <v>15.1255</v>
      </c>
      <c r="J771" s="42">
        <v>14.8665</v>
      </c>
      <c r="K771" s="42">
        <v>4.10166666666667</v>
      </c>
      <c r="L771" s="17">
        <f t="shared" ref="L771:L834" si="44">AVERAGE(I771:K771)</f>
        <v>11.3645555555556</v>
      </c>
      <c r="M771" s="42">
        <v>25.671</v>
      </c>
      <c r="N771" s="42">
        <v>25.6245</v>
      </c>
      <c r="O771" s="42">
        <v>27.799</v>
      </c>
      <c r="P771" s="17">
        <f t="shared" si="42"/>
        <v>26.3648333333333</v>
      </c>
      <c r="Q771" s="28">
        <v>0.585299061893413</v>
      </c>
      <c r="R771" s="28">
        <v>0.412386248338347</v>
      </c>
      <c r="S771" s="28">
        <v>0.0628815547048889</v>
      </c>
      <c r="T771" s="17">
        <f t="shared" si="43"/>
        <v>0.353522288312216</v>
      </c>
    </row>
    <row r="772" spans="1:20">
      <c r="A772" s="10">
        <v>20</v>
      </c>
      <c r="B772" s="37">
        <v>8</v>
      </c>
      <c r="C772" s="5">
        <v>2011</v>
      </c>
      <c r="D772" s="9">
        <v>40775</v>
      </c>
      <c r="E772" t="s">
        <v>20</v>
      </c>
      <c r="F772" s="61">
        <f t="shared" si="41"/>
        <v>17.5</v>
      </c>
      <c r="G772" t="s">
        <v>17</v>
      </c>
      <c r="H772">
        <v>771</v>
      </c>
      <c r="I772" s="42">
        <v>14.1766666666667</v>
      </c>
      <c r="J772" s="42">
        <v>13.967</v>
      </c>
      <c r="K772" s="42">
        <v>9.78166666666667</v>
      </c>
      <c r="L772" s="17">
        <f t="shared" si="44"/>
        <v>12.6417777777778</v>
      </c>
      <c r="M772" s="42">
        <v>25.529</v>
      </c>
      <c r="N772" s="42">
        <v>25.704</v>
      </c>
      <c r="O772" s="42">
        <v>26.641</v>
      </c>
      <c r="P772" s="17">
        <f t="shared" si="42"/>
        <v>25.958</v>
      </c>
      <c r="Q772" s="28">
        <v>1.42361942810373</v>
      </c>
      <c r="R772" s="28">
        <v>0.87959023345992</v>
      </c>
      <c r="S772" s="28">
        <v>0.199278170187067</v>
      </c>
      <c r="T772" s="17">
        <f t="shared" si="43"/>
        <v>0.834162610583572</v>
      </c>
    </row>
    <row r="773" spans="1:20">
      <c r="A773" s="10">
        <v>30</v>
      </c>
      <c r="B773" s="37">
        <v>8</v>
      </c>
      <c r="C773" s="5">
        <v>2011</v>
      </c>
      <c r="D773" s="9">
        <v>40785</v>
      </c>
      <c r="E773" t="s">
        <v>20</v>
      </c>
      <c r="F773" s="61">
        <f t="shared" si="41"/>
        <v>17.5</v>
      </c>
      <c r="G773" t="s">
        <v>17</v>
      </c>
      <c r="H773">
        <v>772</v>
      </c>
      <c r="I773" s="42">
        <v>14.153</v>
      </c>
      <c r="J773" s="42">
        <v>14.223</v>
      </c>
      <c r="K773" s="42">
        <v>11.6223333333333</v>
      </c>
      <c r="L773" s="17">
        <f t="shared" si="44"/>
        <v>13.3327777777778</v>
      </c>
      <c r="M773" s="42">
        <v>25.6575</v>
      </c>
      <c r="N773" s="42">
        <v>25.7563333333333</v>
      </c>
      <c r="O773" s="42">
        <v>26.246</v>
      </c>
      <c r="P773" s="17">
        <f t="shared" si="42"/>
        <v>25.8866111111111</v>
      </c>
      <c r="Q773" s="30" t="s">
        <v>18</v>
      </c>
      <c r="R773" s="30" t="s">
        <v>18</v>
      </c>
      <c r="S773" s="30" t="s">
        <v>18</v>
      </c>
      <c r="T773" s="17" t="e">
        <f t="shared" si="43"/>
        <v>#DIV/0!</v>
      </c>
    </row>
    <row r="774" spans="1:20">
      <c r="A774" s="10">
        <v>10</v>
      </c>
      <c r="B774" s="37">
        <v>9</v>
      </c>
      <c r="C774" s="5">
        <v>2011</v>
      </c>
      <c r="D774" s="9">
        <v>40796</v>
      </c>
      <c r="E774" t="s">
        <v>20</v>
      </c>
      <c r="F774" s="61">
        <f t="shared" si="41"/>
        <v>17.5</v>
      </c>
      <c r="G774" t="s">
        <v>17</v>
      </c>
      <c r="H774">
        <v>773</v>
      </c>
      <c r="I774" s="42">
        <v>13.5035</v>
      </c>
      <c r="J774" s="42">
        <v>13.286</v>
      </c>
      <c r="K774" s="42">
        <v>12.0605</v>
      </c>
      <c r="L774" s="17">
        <f t="shared" si="44"/>
        <v>12.95</v>
      </c>
      <c r="M774" s="42">
        <v>25.7285</v>
      </c>
      <c r="N774" s="42">
        <v>25.7706666666667</v>
      </c>
      <c r="O774" s="42">
        <v>26.4545</v>
      </c>
      <c r="P774" s="17">
        <f t="shared" si="42"/>
        <v>25.9845555555556</v>
      </c>
      <c r="Q774" s="30" t="s">
        <v>18</v>
      </c>
      <c r="R774" s="30" t="s">
        <v>18</v>
      </c>
      <c r="S774" s="30" t="s">
        <v>18</v>
      </c>
      <c r="T774" s="17" t="e">
        <f t="shared" si="43"/>
        <v>#DIV/0!</v>
      </c>
    </row>
    <row r="775" spans="1:20">
      <c r="A775" s="10">
        <v>20</v>
      </c>
      <c r="B775" s="37">
        <v>9</v>
      </c>
      <c r="C775" s="5">
        <v>2011</v>
      </c>
      <c r="D775" s="9">
        <v>40806</v>
      </c>
      <c r="E775" t="s">
        <v>20</v>
      </c>
      <c r="F775" s="61">
        <f t="shared" si="41"/>
        <v>17.5</v>
      </c>
      <c r="G775" t="s">
        <v>17</v>
      </c>
      <c r="H775">
        <v>774</v>
      </c>
      <c r="I775" s="42">
        <v>12.543</v>
      </c>
      <c r="J775" s="42">
        <v>12.595</v>
      </c>
      <c r="K775" s="42">
        <v>12.1243333333333</v>
      </c>
      <c r="L775" s="17">
        <f t="shared" si="44"/>
        <v>12.4207777777778</v>
      </c>
      <c r="M775" s="42">
        <v>25.727</v>
      </c>
      <c r="N775" s="42">
        <v>25.8363333333333</v>
      </c>
      <c r="O775" s="42">
        <v>26.2156666666667</v>
      </c>
      <c r="P775" s="17">
        <f t="shared" si="42"/>
        <v>25.9263333333333</v>
      </c>
      <c r="Q775" s="30" t="s">
        <v>18</v>
      </c>
      <c r="R775" s="30" t="s">
        <v>18</v>
      </c>
      <c r="S775" s="30" t="s">
        <v>18</v>
      </c>
      <c r="T775" s="17" t="e">
        <f t="shared" si="43"/>
        <v>#DIV/0!</v>
      </c>
    </row>
    <row r="776" spans="1:20">
      <c r="A776" s="10">
        <v>29</v>
      </c>
      <c r="B776" s="37">
        <v>9</v>
      </c>
      <c r="C776" s="5">
        <v>2011</v>
      </c>
      <c r="D776" s="9">
        <v>40815</v>
      </c>
      <c r="E776" t="s">
        <v>20</v>
      </c>
      <c r="F776" s="61">
        <f t="shared" si="41"/>
        <v>17.5</v>
      </c>
      <c r="G776" t="s">
        <v>17</v>
      </c>
      <c r="H776">
        <v>775</v>
      </c>
      <c r="I776" s="42">
        <v>10.997</v>
      </c>
      <c r="J776" s="42">
        <v>10.8665</v>
      </c>
      <c r="K776" s="42">
        <v>10.3993333333333</v>
      </c>
      <c r="L776" s="17">
        <f t="shared" si="44"/>
        <v>10.7542777777778</v>
      </c>
      <c r="M776" s="42">
        <v>26.0423333333333</v>
      </c>
      <c r="N776" s="42">
        <v>26.2715</v>
      </c>
      <c r="O776" s="42">
        <v>26.482</v>
      </c>
      <c r="P776" s="17">
        <f t="shared" si="42"/>
        <v>26.2652777777778</v>
      </c>
      <c r="Q776" s="30" t="s">
        <v>18</v>
      </c>
      <c r="R776" s="30" t="s">
        <v>18</v>
      </c>
      <c r="S776" s="30" t="s">
        <v>18</v>
      </c>
      <c r="T776" s="17" t="e">
        <f t="shared" si="43"/>
        <v>#DIV/0!</v>
      </c>
    </row>
    <row r="777" spans="1:20">
      <c r="A777" s="10">
        <v>10</v>
      </c>
      <c r="B777" s="37">
        <v>10</v>
      </c>
      <c r="C777" s="5">
        <v>2011</v>
      </c>
      <c r="D777" s="9">
        <v>40826</v>
      </c>
      <c r="E777" t="s">
        <v>20</v>
      </c>
      <c r="F777" s="61">
        <f t="shared" si="41"/>
        <v>17.5</v>
      </c>
      <c r="G777" t="s">
        <v>17</v>
      </c>
      <c r="H777">
        <v>776</v>
      </c>
      <c r="I777" s="42">
        <v>9.10666666666667</v>
      </c>
      <c r="J777" s="42">
        <v>7.56366666666667</v>
      </c>
      <c r="K777" s="42">
        <v>4.3265</v>
      </c>
      <c r="L777" s="17">
        <f t="shared" si="44"/>
        <v>6.99894444444445</v>
      </c>
      <c r="M777" s="42">
        <v>25.96</v>
      </c>
      <c r="N777" s="42">
        <v>26.7993333333333</v>
      </c>
      <c r="O777" s="42">
        <v>27.652</v>
      </c>
      <c r="P777" s="17">
        <f t="shared" si="42"/>
        <v>26.8037777777778</v>
      </c>
      <c r="Q777" s="30" t="s">
        <v>18</v>
      </c>
      <c r="R777" s="30" t="s">
        <v>18</v>
      </c>
      <c r="S777" s="30" t="s">
        <v>18</v>
      </c>
      <c r="T777" s="17" t="e">
        <f t="shared" si="43"/>
        <v>#DIV/0!</v>
      </c>
    </row>
    <row r="778" spans="1:20">
      <c r="A778" s="10">
        <v>22</v>
      </c>
      <c r="B778" s="37">
        <v>10</v>
      </c>
      <c r="C778" s="5">
        <v>2011</v>
      </c>
      <c r="D778" s="9">
        <v>40838</v>
      </c>
      <c r="E778" t="s">
        <v>20</v>
      </c>
      <c r="F778" s="61">
        <f t="shared" si="41"/>
        <v>17.5</v>
      </c>
      <c r="G778" t="s">
        <v>17</v>
      </c>
      <c r="H778">
        <v>777</v>
      </c>
      <c r="I778" s="42">
        <v>6.36966666666667</v>
      </c>
      <c r="J778" s="42">
        <v>6.0765</v>
      </c>
      <c r="K778" s="42">
        <v>3.23133333333333</v>
      </c>
      <c r="L778" s="17">
        <f t="shared" si="44"/>
        <v>5.22583333333333</v>
      </c>
      <c r="M778" s="42">
        <v>26.8053333333333</v>
      </c>
      <c r="N778" s="42">
        <v>27.006</v>
      </c>
      <c r="O778" s="42">
        <v>27.8583333333333</v>
      </c>
      <c r="P778" s="17">
        <f t="shared" si="42"/>
        <v>27.2232222222222</v>
      </c>
      <c r="Q778" s="28">
        <v>0.438391453775307</v>
      </c>
      <c r="R778" s="28">
        <v>0.28570758152024</v>
      </c>
      <c r="S778" s="28">
        <v>0.09045329995584</v>
      </c>
      <c r="T778" s="17">
        <f t="shared" si="43"/>
        <v>0.271517445083796</v>
      </c>
    </row>
    <row r="779" spans="1:20">
      <c r="A779" s="10">
        <v>31</v>
      </c>
      <c r="B779" s="37">
        <v>10</v>
      </c>
      <c r="C779" s="5">
        <v>2011</v>
      </c>
      <c r="D779" s="9">
        <v>40847</v>
      </c>
      <c r="E779" t="s">
        <v>20</v>
      </c>
      <c r="F779" s="61">
        <f t="shared" si="41"/>
        <v>17.5</v>
      </c>
      <c r="G779" t="s">
        <v>17</v>
      </c>
      <c r="H779">
        <v>778</v>
      </c>
      <c r="I779" s="42">
        <v>5.5575</v>
      </c>
      <c r="J779" s="42">
        <v>5.60666666666667</v>
      </c>
      <c r="K779" s="42">
        <v>3.65433333333333</v>
      </c>
      <c r="L779" s="17">
        <f t="shared" si="44"/>
        <v>4.9395</v>
      </c>
      <c r="M779" s="42">
        <v>26.6495</v>
      </c>
      <c r="N779" s="42">
        <v>26.701</v>
      </c>
      <c r="O779" s="42">
        <v>27.6813333333333</v>
      </c>
      <c r="P779" s="17">
        <f t="shared" si="42"/>
        <v>27.0106111111111</v>
      </c>
      <c r="Q779" s="28">
        <v>0.323114907196733</v>
      </c>
      <c r="R779" s="28">
        <v>0.325927123475378</v>
      </c>
      <c r="S779" s="28">
        <v>0.145851863535662</v>
      </c>
      <c r="T779" s="17">
        <f t="shared" si="43"/>
        <v>0.264964631402591</v>
      </c>
    </row>
    <row r="780" spans="1:20">
      <c r="A780" s="10">
        <v>14</v>
      </c>
      <c r="B780" s="37">
        <v>11</v>
      </c>
      <c r="C780" s="5">
        <v>2011</v>
      </c>
      <c r="D780" s="9">
        <v>40861</v>
      </c>
      <c r="E780" t="s">
        <v>20</v>
      </c>
      <c r="F780" s="61">
        <f t="shared" si="41"/>
        <v>17.5</v>
      </c>
      <c r="G780" t="s">
        <v>17</v>
      </c>
      <c r="H780">
        <v>779</v>
      </c>
      <c r="I780" s="42">
        <v>3.2995</v>
      </c>
      <c r="J780" s="42">
        <v>3.3295</v>
      </c>
      <c r="K780" s="42">
        <v>3.12033333333333</v>
      </c>
      <c r="L780" s="17">
        <f t="shared" si="44"/>
        <v>3.24977777777778</v>
      </c>
      <c r="M780" s="42">
        <v>26.902</v>
      </c>
      <c r="N780" s="42">
        <v>26.984</v>
      </c>
      <c r="O780" s="42">
        <v>27.4593333333333</v>
      </c>
      <c r="P780" s="17">
        <f t="shared" si="42"/>
        <v>27.1151111111111</v>
      </c>
      <c r="Q780" s="30" t="s">
        <v>18</v>
      </c>
      <c r="R780" s="30" t="s">
        <v>18</v>
      </c>
      <c r="S780" s="30" t="s">
        <v>18</v>
      </c>
      <c r="T780" s="17" t="e">
        <f t="shared" si="43"/>
        <v>#DIV/0!</v>
      </c>
    </row>
    <row r="781" spans="1:20">
      <c r="A781" s="10">
        <v>10</v>
      </c>
      <c r="B781" s="37">
        <v>12</v>
      </c>
      <c r="C781" s="5">
        <v>2011</v>
      </c>
      <c r="D781" s="9">
        <v>40887</v>
      </c>
      <c r="E781" t="s">
        <v>20</v>
      </c>
      <c r="F781" s="61">
        <f t="shared" si="41"/>
        <v>17.5</v>
      </c>
      <c r="G781" t="s">
        <v>17</v>
      </c>
      <c r="H781">
        <v>780</v>
      </c>
      <c r="I781" s="40" t="s">
        <v>18</v>
      </c>
      <c r="J781" s="40" t="s">
        <v>18</v>
      </c>
      <c r="K781" s="40" t="s">
        <v>18</v>
      </c>
      <c r="L781" s="17" t="e">
        <f t="shared" si="44"/>
        <v>#DIV/0!</v>
      </c>
      <c r="M781" s="53">
        <v>27.92</v>
      </c>
      <c r="N781" s="53">
        <v>28.002</v>
      </c>
      <c r="O781" s="53">
        <v>28.074</v>
      </c>
      <c r="P781" s="17">
        <f t="shared" si="42"/>
        <v>27.9986666666667</v>
      </c>
      <c r="Q781" s="30" t="s">
        <v>18</v>
      </c>
      <c r="R781" s="30" t="s">
        <v>18</v>
      </c>
      <c r="S781" s="30" t="s">
        <v>18</v>
      </c>
      <c r="T781" s="17" t="e">
        <f t="shared" si="43"/>
        <v>#DIV/0!</v>
      </c>
    </row>
    <row r="782" spans="1:20">
      <c r="A782" s="10">
        <v>27</v>
      </c>
      <c r="B782" s="37">
        <v>2</v>
      </c>
      <c r="C782" s="5">
        <v>2012</v>
      </c>
      <c r="D782" s="9">
        <v>40966</v>
      </c>
      <c r="E782" t="s">
        <v>20</v>
      </c>
      <c r="F782" s="61">
        <f t="shared" si="41"/>
        <v>17.5</v>
      </c>
      <c r="G782" t="s">
        <v>17</v>
      </c>
      <c r="H782">
        <v>781</v>
      </c>
      <c r="I782" s="41">
        <v>-1.2</v>
      </c>
      <c r="J782" s="41">
        <v>-1.2</v>
      </c>
      <c r="K782" s="41">
        <v>-0.9</v>
      </c>
      <c r="L782" s="17">
        <f t="shared" si="44"/>
        <v>-1.1</v>
      </c>
      <c r="M782" s="53">
        <v>27.143</v>
      </c>
      <c r="N782" s="53">
        <v>27.378</v>
      </c>
      <c r="O782" s="53">
        <v>27.622</v>
      </c>
      <c r="P782" s="17">
        <f t="shared" si="42"/>
        <v>27.381</v>
      </c>
      <c r="Q782" s="30" t="s">
        <v>18</v>
      </c>
      <c r="R782" s="30" t="s">
        <v>18</v>
      </c>
      <c r="S782" s="30" t="s">
        <v>18</v>
      </c>
      <c r="T782" s="17" t="e">
        <f t="shared" si="43"/>
        <v>#DIV/0!</v>
      </c>
    </row>
    <row r="783" spans="1:20">
      <c r="A783" s="10">
        <v>19</v>
      </c>
      <c r="B783" s="37">
        <v>3</v>
      </c>
      <c r="C783" s="5">
        <v>2012</v>
      </c>
      <c r="D783" s="9">
        <v>40987</v>
      </c>
      <c r="E783" t="s">
        <v>20</v>
      </c>
      <c r="F783" s="61">
        <f t="shared" si="41"/>
        <v>17.5</v>
      </c>
      <c r="G783" t="s">
        <v>17</v>
      </c>
      <c r="H783">
        <v>782</v>
      </c>
      <c r="I783" s="41">
        <v>-1.2</v>
      </c>
      <c r="J783" s="41">
        <v>-1</v>
      </c>
      <c r="K783" s="41">
        <v>-0.4</v>
      </c>
      <c r="L783" s="17">
        <f t="shared" si="44"/>
        <v>-0.866666666666667</v>
      </c>
      <c r="M783" s="53" t="s">
        <v>18</v>
      </c>
      <c r="N783" s="53" t="s">
        <v>18</v>
      </c>
      <c r="O783" s="53">
        <v>27.261</v>
      </c>
      <c r="P783" s="17">
        <f t="shared" si="42"/>
        <v>27.261</v>
      </c>
      <c r="Q783" s="30" t="s">
        <v>18</v>
      </c>
      <c r="R783" s="30" t="s">
        <v>18</v>
      </c>
      <c r="S783" s="30" t="s">
        <v>18</v>
      </c>
      <c r="T783" s="17" t="e">
        <f t="shared" si="43"/>
        <v>#DIV/0!</v>
      </c>
    </row>
    <row r="784" spans="1:20">
      <c r="A784" s="10">
        <v>2</v>
      </c>
      <c r="B784" s="37">
        <v>4</v>
      </c>
      <c r="C784" s="5">
        <v>2012</v>
      </c>
      <c r="D784" s="9">
        <v>41001</v>
      </c>
      <c r="E784" t="s">
        <v>20</v>
      </c>
      <c r="F784" s="61">
        <f t="shared" si="41"/>
        <v>17.5</v>
      </c>
      <c r="G784" t="s">
        <v>17</v>
      </c>
      <c r="H784">
        <v>783</v>
      </c>
      <c r="I784" s="41">
        <v>-1.3</v>
      </c>
      <c r="J784" s="41">
        <v>-1.3</v>
      </c>
      <c r="K784" s="41">
        <v>-0.4</v>
      </c>
      <c r="L784" s="17">
        <f t="shared" si="44"/>
        <v>-1</v>
      </c>
      <c r="M784" s="53">
        <v>26.565</v>
      </c>
      <c r="N784" s="53">
        <v>27.161</v>
      </c>
      <c r="O784" s="53">
        <v>27.351</v>
      </c>
      <c r="P784" s="17">
        <f t="shared" si="42"/>
        <v>27.0256666666667</v>
      </c>
      <c r="Q784" s="30" t="s">
        <v>18</v>
      </c>
      <c r="R784" s="30" t="s">
        <v>18</v>
      </c>
      <c r="S784" s="30" t="s">
        <v>18</v>
      </c>
      <c r="T784" s="17" t="e">
        <f t="shared" si="43"/>
        <v>#DIV/0!</v>
      </c>
    </row>
    <row r="785" spans="1:20">
      <c r="A785" s="10">
        <v>14</v>
      </c>
      <c r="B785" s="37">
        <v>4</v>
      </c>
      <c r="C785" s="5">
        <v>2012</v>
      </c>
      <c r="D785" s="9">
        <v>41013</v>
      </c>
      <c r="E785" t="s">
        <v>20</v>
      </c>
      <c r="F785" s="61">
        <f t="shared" si="41"/>
        <v>17.5</v>
      </c>
      <c r="G785" t="s">
        <v>17</v>
      </c>
      <c r="H785">
        <v>784</v>
      </c>
      <c r="I785" s="42">
        <v>-1.21</v>
      </c>
      <c r="J785" s="42">
        <v>-0.706</v>
      </c>
      <c r="K785" s="42">
        <v>0.207</v>
      </c>
      <c r="L785" s="17">
        <f t="shared" si="44"/>
        <v>-0.569666666666667</v>
      </c>
      <c r="M785" s="42">
        <v>27.414</v>
      </c>
      <c r="N785" s="42">
        <v>27.954</v>
      </c>
      <c r="O785" s="42">
        <v>28.654</v>
      </c>
      <c r="P785" s="17">
        <f t="shared" si="42"/>
        <v>28.0073333333333</v>
      </c>
      <c r="Q785" s="30" t="s">
        <v>18</v>
      </c>
      <c r="R785" s="30" t="s">
        <v>18</v>
      </c>
      <c r="S785" s="30" t="s">
        <v>18</v>
      </c>
      <c r="T785" s="17" t="e">
        <f t="shared" si="43"/>
        <v>#DIV/0!</v>
      </c>
    </row>
    <row r="786" spans="1:20">
      <c r="A786" s="10">
        <v>23</v>
      </c>
      <c r="B786" s="37">
        <v>5</v>
      </c>
      <c r="C786" s="5">
        <v>2012</v>
      </c>
      <c r="D786" s="9">
        <v>41052</v>
      </c>
      <c r="E786" t="s">
        <v>20</v>
      </c>
      <c r="F786" s="61">
        <f t="shared" si="41"/>
        <v>17.5</v>
      </c>
      <c r="G786" t="s">
        <v>17</v>
      </c>
      <c r="H786">
        <v>785</v>
      </c>
      <c r="I786" s="42">
        <v>3.83366666666667</v>
      </c>
      <c r="J786" s="42">
        <v>3.6055</v>
      </c>
      <c r="K786" s="42">
        <v>1.50466666666667</v>
      </c>
      <c r="L786" s="17">
        <f t="shared" si="44"/>
        <v>2.98127777777778</v>
      </c>
      <c r="M786" s="42">
        <v>26.487</v>
      </c>
      <c r="N786" s="42">
        <v>26.6065</v>
      </c>
      <c r="O786" s="42">
        <v>27.192</v>
      </c>
      <c r="P786" s="17">
        <f t="shared" si="42"/>
        <v>26.7618333333333</v>
      </c>
      <c r="Q786" s="30" t="s">
        <v>18</v>
      </c>
      <c r="R786" s="30" t="s">
        <v>18</v>
      </c>
      <c r="S786" s="30" t="s">
        <v>18</v>
      </c>
      <c r="T786" s="17" t="e">
        <f t="shared" si="43"/>
        <v>#DIV/0!</v>
      </c>
    </row>
    <row r="787" spans="1:20">
      <c r="A787" s="10">
        <v>31</v>
      </c>
      <c r="B787" s="37">
        <v>5</v>
      </c>
      <c r="C787" s="5">
        <v>2012</v>
      </c>
      <c r="D787" s="9">
        <v>41060</v>
      </c>
      <c r="E787" t="s">
        <v>20</v>
      </c>
      <c r="F787" s="61">
        <f t="shared" si="41"/>
        <v>17.5</v>
      </c>
      <c r="G787" t="s">
        <v>17</v>
      </c>
      <c r="H787">
        <v>786</v>
      </c>
      <c r="I787" s="42">
        <v>4.1145</v>
      </c>
      <c r="J787" s="42">
        <v>2.398</v>
      </c>
      <c r="K787" s="42">
        <v>0.115666666666667</v>
      </c>
      <c r="L787" s="17">
        <f t="shared" si="44"/>
        <v>2.20938888888889</v>
      </c>
      <c r="M787" s="42">
        <v>26.329</v>
      </c>
      <c r="N787" s="42">
        <v>26.675</v>
      </c>
      <c r="O787" s="42">
        <v>28.3646666666667</v>
      </c>
      <c r="P787" s="17">
        <f t="shared" si="42"/>
        <v>27.1228888888889</v>
      </c>
      <c r="Q787" s="30" t="s">
        <v>18</v>
      </c>
      <c r="R787" s="30" t="s">
        <v>18</v>
      </c>
      <c r="S787" s="30" t="s">
        <v>18</v>
      </c>
      <c r="T787" s="17" t="e">
        <f t="shared" si="43"/>
        <v>#DIV/0!</v>
      </c>
    </row>
    <row r="788" spans="1:20">
      <c r="A788" s="10">
        <v>10</v>
      </c>
      <c r="B788" s="37">
        <v>6</v>
      </c>
      <c r="C788" s="5">
        <v>2012</v>
      </c>
      <c r="D788" s="9">
        <v>41070</v>
      </c>
      <c r="E788" t="s">
        <v>20</v>
      </c>
      <c r="F788" s="61">
        <f t="shared" si="41"/>
        <v>17.5</v>
      </c>
      <c r="G788" t="s">
        <v>17</v>
      </c>
      <c r="H788">
        <v>787</v>
      </c>
      <c r="I788" s="46">
        <v>5.8255</v>
      </c>
      <c r="J788" s="46">
        <v>2.95366666666667</v>
      </c>
      <c r="K788" s="46">
        <v>1.156</v>
      </c>
      <c r="L788" s="17">
        <f t="shared" si="44"/>
        <v>3.31172222222222</v>
      </c>
      <c r="M788" s="46">
        <v>26.344</v>
      </c>
      <c r="N788" s="46">
        <v>27.2223333333333</v>
      </c>
      <c r="O788" s="46">
        <v>27.8545</v>
      </c>
      <c r="P788" s="17">
        <f t="shared" si="42"/>
        <v>27.1402777777778</v>
      </c>
      <c r="Q788" s="28">
        <v>0.917007657358107</v>
      </c>
      <c r="R788" s="28">
        <v>0.44156093980488</v>
      </c>
      <c r="S788" s="28">
        <v>0.36052452388832</v>
      </c>
      <c r="T788" s="17">
        <f t="shared" si="43"/>
        <v>0.573031040350436</v>
      </c>
    </row>
    <row r="789" spans="1:20">
      <c r="A789" s="10">
        <v>20</v>
      </c>
      <c r="B789" s="37">
        <v>6</v>
      </c>
      <c r="C789" s="5">
        <v>2012</v>
      </c>
      <c r="D789" s="9">
        <v>41080</v>
      </c>
      <c r="E789" t="s">
        <v>20</v>
      </c>
      <c r="F789" s="61">
        <f t="shared" si="41"/>
        <v>17.5</v>
      </c>
      <c r="G789" t="s">
        <v>17</v>
      </c>
      <c r="H789">
        <v>788</v>
      </c>
      <c r="I789" s="46">
        <v>10.8133333333333</v>
      </c>
      <c r="J789" s="46">
        <v>6.703</v>
      </c>
      <c r="K789" s="46">
        <v>4.20366666666667</v>
      </c>
      <c r="L789" s="17">
        <f t="shared" si="44"/>
        <v>7.23999999999999</v>
      </c>
      <c r="M789" s="46">
        <v>25.4083333333333</v>
      </c>
      <c r="N789" s="46">
        <v>26.538</v>
      </c>
      <c r="O789" s="46">
        <v>27.0463333333333</v>
      </c>
      <c r="P789" s="17">
        <f t="shared" si="42"/>
        <v>26.3308888888889</v>
      </c>
      <c r="Q789" s="28">
        <v>0.629359561732267</v>
      </c>
      <c r="R789" s="28">
        <v>0.3362813393088</v>
      </c>
      <c r="S789" s="28">
        <v>0.188833274619484</v>
      </c>
      <c r="T789" s="17">
        <f t="shared" si="43"/>
        <v>0.384824725220184</v>
      </c>
    </row>
    <row r="790" spans="1:20">
      <c r="A790" s="10">
        <v>30</v>
      </c>
      <c r="B790" s="37">
        <v>6</v>
      </c>
      <c r="C790" s="5">
        <v>2012</v>
      </c>
      <c r="D790" s="9">
        <v>41090</v>
      </c>
      <c r="E790" t="s">
        <v>20</v>
      </c>
      <c r="F790" s="61">
        <f t="shared" si="41"/>
        <v>17.5</v>
      </c>
      <c r="G790" t="s">
        <v>17</v>
      </c>
      <c r="H790">
        <v>789</v>
      </c>
      <c r="I790" s="46">
        <v>8.77233333333333</v>
      </c>
      <c r="J790" s="46">
        <v>7.2785</v>
      </c>
      <c r="K790" s="46">
        <v>4.442</v>
      </c>
      <c r="L790" s="17">
        <f t="shared" si="44"/>
        <v>6.83094444444444</v>
      </c>
      <c r="M790" s="46">
        <v>25.885</v>
      </c>
      <c r="N790" s="46">
        <v>26.4285</v>
      </c>
      <c r="O790" s="46">
        <v>27.055</v>
      </c>
      <c r="P790" s="17">
        <f t="shared" si="42"/>
        <v>26.4561666666667</v>
      </c>
      <c r="Q790" s="28">
        <v>0.749677973606453</v>
      </c>
      <c r="R790" s="28">
        <v>0.541541038430667</v>
      </c>
      <c r="S790" s="28">
        <v>0.1141530702472</v>
      </c>
      <c r="T790" s="17">
        <f t="shared" si="43"/>
        <v>0.46845736076144</v>
      </c>
    </row>
    <row r="791" spans="1:20">
      <c r="A791" s="10">
        <v>10</v>
      </c>
      <c r="B791" s="37">
        <v>7</v>
      </c>
      <c r="C791" s="5">
        <v>2012</v>
      </c>
      <c r="D791" s="9">
        <v>41100</v>
      </c>
      <c r="E791" t="s">
        <v>20</v>
      </c>
      <c r="F791" s="61">
        <f t="shared" si="41"/>
        <v>17.5</v>
      </c>
      <c r="G791" t="s">
        <v>17</v>
      </c>
      <c r="H791">
        <v>790</v>
      </c>
      <c r="I791" s="46">
        <v>12.3376666666667</v>
      </c>
      <c r="J791" s="46">
        <v>7.464</v>
      </c>
      <c r="K791" s="46">
        <v>2.7605</v>
      </c>
      <c r="L791" s="17">
        <f t="shared" si="44"/>
        <v>7.52072222222223</v>
      </c>
      <c r="M791" s="46">
        <v>25.3683333333333</v>
      </c>
      <c r="N791" s="46">
        <v>25.703</v>
      </c>
      <c r="O791" s="46">
        <v>27.7335</v>
      </c>
      <c r="P791" s="17">
        <f t="shared" si="42"/>
        <v>26.2682777777778</v>
      </c>
      <c r="Q791" s="28">
        <v>0.616633035618667</v>
      </c>
      <c r="R791" s="28">
        <v>1.21814585102293</v>
      </c>
      <c r="S791" s="28">
        <v>0.09161838915048</v>
      </c>
      <c r="T791" s="17">
        <f t="shared" si="43"/>
        <v>0.642132425264026</v>
      </c>
    </row>
    <row r="792" spans="1:20">
      <c r="A792" s="10">
        <v>18</v>
      </c>
      <c r="B792" s="37">
        <v>7</v>
      </c>
      <c r="C792" s="5">
        <v>2012</v>
      </c>
      <c r="D792" s="9">
        <v>41108</v>
      </c>
      <c r="E792" t="s">
        <v>20</v>
      </c>
      <c r="F792" s="61">
        <f t="shared" si="41"/>
        <v>17.5</v>
      </c>
      <c r="G792" t="s">
        <v>17</v>
      </c>
      <c r="H792">
        <v>791</v>
      </c>
      <c r="I792" s="46">
        <v>12.667</v>
      </c>
      <c r="J792" s="46">
        <v>11.2705</v>
      </c>
      <c r="K792" s="46">
        <v>4.58733333333333</v>
      </c>
      <c r="L792" s="17">
        <f t="shared" si="44"/>
        <v>9.50827777777778</v>
      </c>
      <c r="M792" s="46">
        <v>25.5615</v>
      </c>
      <c r="N792" s="46">
        <v>25.5635</v>
      </c>
      <c r="O792" s="46">
        <v>27.031</v>
      </c>
      <c r="P792" s="17">
        <f t="shared" si="42"/>
        <v>26.052</v>
      </c>
      <c r="Q792" s="28">
        <v>1.56572478240152</v>
      </c>
      <c r="R792" s="28">
        <v>1.88193865259844</v>
      </c>
      <c r="S792" s="28">
        <v>0.618162713936747</v>
      </c>
      <c r="T792" s="17">
        <f t="shared" si="43"/>
        <v>1.3552753829789</v>
      </c>
    </row>
    <row r="793" spans="1:20">
      <c r="A793" s="10">
        <v>30</v>
      </c>
      <c r="B793" s="37">
        <v>7</v>
      </c>
      <c r="C793" s="5">
        <v>2012</v>
      </c>
      <c r="D793" s="9">
        <v>41120</v>
      </c>
      <c r="E793" t="s">
        <v>20</v>
      </c>
      <c r="F793" s="61">
        <f t="shared" si="41"/>
        <v>17.5</v>
      </c>
      <c r="G793" t="s">
        <v>17</v>
      </c>
      <c r="H793">
        <v>792</v>
      </c>
      <c r="I793" s="42">
        <v>9.978</v>
      </c>
      <c r="J793" s="42">
        <v>3.9865</v>
      </c>
      <c r="K793" s="42">
        <v>1.85066666666667</v>
      </c>
      <c r="L793" s="17">
        <f t="shared" si="44"/>
        <v>5.27172222222222</v>
      </c>
      <c r="M793" s="42">
        <v>25.64</v>
      </c>
      <c r="N793" s="42">
        <v>27.4925</v>
      </c>
      <c r="O793" s="42">
        <v>28.1313333333333</v>
      </c>
      <c r="P793" s="17">
        <f t="shared" si="42"/>
        <v>27.0879444444444</v>
      </c>
      <c r="Q793" s="28">
        <v>0.89679777768448</v>
      </c>
      <c r="R793" s="28">
        <v>0.146098844807947</v>
      </c>
      <c r="S793" s="28">
        <v>0.0404772951991467</v>
      </c>
      <c r="T793" s="17">
        <f t="shared" si="43"/>
        <v>0.361124639230525</v>
      </c>
    </row>
    <row r="794" spans="1:20">
      <c r="A794" s="10">
        <v>9</v>
      </c>
      <c r="B794" s="37">
        <v>8</v>
      </c>
      <c r="C794" s="5">
        <v>2012</v>
      </c>
      <c r="D794" s="9">
        <v>41130</v>
      </c>
      <c r="E794" t="s">
        <v>20</v>
      </c>
      <c r="F794" s="61">
        <f t="shared" si="41"/>
        <v>17.5</v>
      </c>
      <c r="G794" t="s">
        <v>17</v>
      </c>
      <c r="H794">
        <v>793</v>
      </c>
      <c r="I794" s="42">
        <v>12.95</v>
      </c>
      <c r="J794" s="42">
        <v>12.8395</v>
      </c>
      <c r="K794" s="42">
        <v>4.414</v>
      </c>
      <c r="L794" s="17">
        <f t="shared" si="44"/>
        <v>10.0678333333333</v>
      </c>
      <c r="M794" s="42">
        <v>25.374</v>
      </c>
      <c r="N794" s="42">
        <v>25.43</v>
      </c>
      <c r="O794" s="42">
        <v>27.3956666666667</v>
      </c>
      <c r="P794" s="17">
        <f t="shared" si="42"/>
        <v>26.0665555555556</v>
      </c>
      <c r="Q794" s="28">
        <v>1.12968765108</v>
      </c>
      <c r="R794" s="28">
        <v>0.83986154173908</v>
      </c>
      <c r="S794" s="28">
        <v>0.12677992565376</v>
      </c>
      <c r="T794" s="17">
        <f t="shared" si="43"/>
        <v>0.69877637282428</v>
      </c>
    </row>
    <row r="795" spans="1:20">
      <c r="A795" s="10">
        <v>20</v>
      </c>
      <c r="B795" s="37">
        <v>8</v>
      </c>
      <c r="C795" s="5">
        <v>2012</v>
      </c>
      <c r="D795" s="9">
        <v>41141</v>
      </c>
      <c r="E795" t="s">
        <v>20</v>
      </c>
      <c r="F795" s="61">
        <f t="shared" si="41"/>
        <v>17.5</v>
      </c>
      <c r="G795" t="s">
        <v>17</v>
      </c>
      <c r="H795">
        <v>794</v>
      </c>
      <c r="I795" s="42">
        <v>13.3996666666667</v>
      </c>
      <c r="J795" s="42">
        <v>12.7283333333333</v>
      </c>
      <c r="K795" s="42">
        <v>6.9135</v>
      </c>
      <c r="L795" s="17">
        <f t="shared" si="44"/>
        <v>11.0138333333333</v>
      </c>
      <c r="M795" s="42">
        <v>25.2023333333333</v>
      </c>
      <c r="N795" s="42">
        <v>25.3743333333333</v>
      </c>
      <c r="O795" s="42">
        <v>26.89</v>
      </c>
      <c r="P795" s="17">
        <f t="shared" si="42"/>
        <v>25.8222222222222</v>
      </c>
      <c r="Q795" s="28">
        <v>1.32308007609394</v>
      </c>
      <c r="R795" s="28">
        <v>0.856892711285067</v>
      </c>
      <c r="S795" s="28">
        <v>0.13686157371032</v>
      </c>
      <c r="T795" s="17">
        <f t="shared" si="43"/>
        <v>0.772278120363109</v>
      </c>
    </row>
    <row r="796" spans="1:20">
      <c r="A796" s="10">
        <v>30</v>
      </c>
      <c r="B796" s="37">
        <v>8</v>
      </c>
      <c r="C796" s="5">
        <v>2012</v>
      </c>
      <c r="D796" s="9">
        <v>41151</v>
      </c>
      <c r="E796" t="s">
        <v>20</v>
      </c>
      <c r="F796" s="61">
        <f t="shared" si="41"/>
        <v>17.5</v>
      </c>
      <c r="G796" t="s">
        <v>17</v>
      </c>
      <c r="H796">
        <v>795</v>
      </c>
      <c r="I796" s="42">
        <v>11.3636666666667</v>
      </c>
      <c r="J796" s="42">
        <v>6.99</v>
      </c>
      <c r="K796" s="42">
        <v>4.584</v>
      </c>
      <c r="L796" s="17">
        <f t="shared" si="44"/>
        <v>7.6458888888889</v>
      </c>
      <c r="M796" s="42">
        <v>25.0553333333333</v>
      </c>
      <c r="N796" s="42">
        <v>27.021</v>
      </c>
      <c r="O796" s="42">
        <v>27.529</v>
      </c>
      <c r="P796" s="17">
        <f t="shared" si="42"/>
        <v>26.5351111111111</v>
      </c>
      <c r="Q796" s="28">
        <v>0.743625041652133</v>
      </c>
      <c r="R796" s="28">
        <v>0.1266943736</v>
      </c>
      <c r="S796" s="28">
        <v>0.0642957064354133</v>
      </c>
      <c r="T796" s="17">
        <f t="shared" si="43"/>
        <v>0.311538373895849</v>
      </c>
    </row>
    <row r="797" spans="1:20">
      <c r="A797" s="10">
        <v>10</v>
      </c>
      <c r="B797" s="37">
        <v>9</v>
      </c>
      <c r="C797" s="5">
        <v>2012</v>
      </c>
      <c r="D797" s="9">
        <v>41162</v>
      </c>
      <c r="E797" t="s">
        <v>20</v>
      </c>
      <c r="F797" s="61">
        <f t="shared" si="41"/>
        <v>17.5</v>
      </c>
      <c r="G797" t="s">
        <v>17</v>
      </c>
      <c r="H797">
        <v>796</v>
      </c>
      <c r="I797" s="42">
        <v>11.064</v>
      </c>
      <c r="J797" s="42">
        <v>10.7933333333333</v>
      </c>
      <c r="K797" s="42">
        <v>9.6225</v>
      </c>
      <c r="L797" s="17">
        <f t="shared" si="44"/>
        <v>10.4932777777778</v>
      </c>
      <c r="M797" s="42">
        <v>25.1775</v>
      </c>
      <c r="N797" s="42">
        <v>25.6746666666667</v>
      </c>
      <c r="O797" s="42">
        <v>26.4355</v>
      </c>
      <c r="P797" s="17">
        <f t="shared" si="42"/>
        <v>25.7625555555556</v>
      </c>
      <c r="Q797" s="28">
        <v>1.22761603606357</v>
      </c>
      <c r="R797" s="28">
        <v>0.879910788958933</v>
      </c>
      <c r="S797" s="28">
        <v>0.3583668744126</v>
      </c>
      <c r="T797" s="17">
        <f t="shared" si="43"/>
        <v>0.821964566478368</v>
      </c>
    </row>
    <row r="798" spans="1:20">
      <c r="A798" s="10">
        <v>19</v>
      </c>
      <c r="B798" s="37">
        <v>9</v>
      </c>
      <c r="C798" s="5">
        <v>2012</v>
      </c>
      <c r="D798" s="9">
        <v>41171</v>
      </c>
      <c r="E798" t="s">
        <v>20</v>
      </c>
      <c r="F798" s="61">
        <f t="shared" si="41"/>
        <v>17.5</v>
      </c>
      <c r="G798" t="s">
        <v>17</v>
      </c>
      <c r="H798">
        <v>797</v>
      </c>
      <c r="I798" s="42">
        <v>9.64766666666667</v>
      </c>
      <c r="J798" s="42">
        <v>9.417</v>
      </c>
      <c r="K798" s="42">
        <v>8.43433333333333</v>
      </c>
      <c r="L798" s="17">
        <f t="shared" si="44"/>
        <v>9.16633333333333</v>
      </c>
      <c r="M798" s="42">
        <v>25.7506666666667</v>
      </c>
      <c r="N798" s="42">
        <v>26.1533333333333</v>
      </c>
      <c r="O798" s="42">
        <v>26.59</v>
      </c>
      <c r="P798" s="17">
        <f t="shared" si="42"/>
        <v>26.1646666666667</v>
      </c>
      <c r="Q798" s="28">
        <v>1.23460351906848</v>
      </c>
      <c r="R798" s="28">
        <v>0.4459774752548</v>
      </c>
      <c r="S798" s="28">
        <v>0.207825711130471</v>
      </c>
      <c r="T798" s="17">
        <f t="shared" si="43"/>
        <v>0.629468901817917</v>
      </c>
    </row>
    <row r="799" spans="1:20">
      <c r="A799" s="10">
        <v>1</v>
      </c>
      <c r="B799" s="37">
        <v>10</v>
      </c>
      <c r="C799" s="5">
        <v>2012</v>
      </c>
      <c r="D799" s="9">
        <v>41183</v>
      </c>
      <c r="E799" t="s">
        <v>20</v>
      </c>
      <c r="F799" s="61">
        <f t="shared" si="41"/>
        <v>17.5</v>
      </c>
      <c r="G799" t="s">
        <v>17</v>
      </c>
      <c r="H799">
        <v>798</v>
      </c>
      <c r="I799" s="42">
        <v>8.95033333333333</v>
      </c>
      <c r="J799" s="42">
        <v>8.28733333333333</v>
      </c>
      <c r="K799" s="42">
        <v>6.077</v>
      </c>
      <c r="L799" s="17">
        <f t="shared" si="44"/>
        <v>7.77155555555555</v>
      </c>
      <c r="M799" s="42">
        <v>25.8216666666667</v>
      </c>
      <c r="N799" s="42">
        <v>26.103</v>
      </c>
      <c r="O799" s="42">
        <v>27.1265</v>
      </c>
      <c r="P799" s="17">
        <f t="shared" si="42"/>
        <v>26.3503888888889</v>
      </c>
      <c r="Q799" s="30" t="s">
        <v>18</v>
      </c>
      <c r="R799" s="30" t="s">
        <v>18</v>
      </c>
      <c r="S799" s="30" t="s">
        <v>18</v>
      </c>
      <c r="T799" s="17" t="e">
        <f t="shared" si="43"/>
        <v>#DIV/0!</v>
      </c>
    </row>
    <row r="800" spans="1:20">
      <c r="A800" s="10">
        <v>10</v>
      </c>
      <c r="B800" s="37">
        <v>10</v>
      </c>
      <c r="C800" s="5">
        <v>2012</v>
      </c>
      <c r="D800" s="9">
        <v>41192</v>
      </c>
      <c r="E800" t="s">
        <v>20</v>
      </c>
      <c r="F800" s="61">
        <f t="shared" si="41"/>
        <v>17.5</v>
      </c>
      <c r="G800" t="s">
        <v>17</v>
      </c>
      <c r="H800">
        <v>799</v>
      </c>
      <c r="I800" s="42">
        <v>8.8365</v>
      </c>
      <c r="J800" s="42">
        <v>8.83733333333333</v>
      </c>
      <c r="K800" s="42">
        <v>8.29</v>
      </c>
      <c r="L800" s="17">
        <f t="shared" si="44"/>
        <v>8.65461111111111</v>
      </c>
      <c r="M800" s="42">
        <v>25.7925</v>
      </c>
      <c r="N800" s="42">
        <v>25.82</v>
      </c>
      <c r="O800" s="42">
        <v>26.325</v>
      </c>
      <c r="P800" s="17">
        <f t="shared" si="42"/>
        <v>25.9791666666667</v>
      </c>
      <c r="Q800" s="28">
        <v>0.334577154343227</v>
      </c>
      <c r="R800" s="28">
        <v>0.3046028326784</v>
      </c>
      <c r="S800" s="28">
        <v>0.169097176706133</v>
      </c>
      <c r="T800" s="17">
        <f t="shared" si="43"/>
        <v>0.269425721242587</v>
      </c>
    </row>
    <row r="801" spans="1:20">
      <c r="A801" s="10">
        <v>22</v>
      </c>
      <c r="B801" s="37">
        <v>10</v>
      </c>
      <c r="C801" s="5">
        <v>2012</v>
      </c>
      <c r="D801" s="9">
        <v>41204</v>
      </c>
      <c r="E801" t="s">
        <v>20</v>
      </c>
      <c r="F801" s="61">
        <f t="shared" si="41"/>
        <v>17.5</v>
      </c>
      <c r="G801" t="s">
        <v>17</v>
      </c>
      <c r="H801">
        <v>800</v>
      </c>
      <c r="I801" s="42">
        <v>6.528</v>
      </c>
      <c r="J801" s="42">
        <v>6.7595</v>
      </c>
      <c r="K801" s="42">
        <v>6.723</v>
      </c>
      <c r="L801" s="17">
        <f t="shared" si="44"/>
        <v>6.67016666666667</v>
      </c>
      <c r="M801" s="42">
        <v>25.1043333333333</v>
      </c>
      <c r="N801" s="42">
        <v>25.2465</v>
      </c>
      <c r="O801" s="42">
        <v>26.5075</v>
      </c>
      <c r="P801" s="17">
        <f t="shared" si="42"/>
        <v>25.6194444444444</v>
      </c>
      <c r="Q801" s="28">
        <v>0.39851298925056</v>
      </c>
      <c r="R801" s="28">
        <v>0.332357651262</v>
      </c>
      <c r="S801" s="28">
        <v>0.12437002456192</v>
      </c>
      <c r="T801" s="17">
        <f t="shared" si="43"/>
        <v>0.285080221691493</v>
      </c>
    </row>
    <row r="802" spans="1:20">
      <c r="A802" s="10">
        <v>30</v>
      </c>
      <c r="B802" s="37">
        <v>10</v>
      </c>
      <c r="C802" s="5">
        <v>2012</v>
      </c>
      <c r="D802" s="9">
        <v>41212</v>
      </c>
      <c r="E802" t="s">
        <v>20</v>
      </c>
      <c r="F802" s="61">
        <f t="shared" si="41"/>
        <v>17.5</v>
      </c>
      <c r="G802" t="s">
        <v>17</v>
      </c>
      <c r="H802">
        <v>801</v>
      </c>
      <c r="I802" s="42">
        <v>4.4885</v>
      </c>
      <c r="J802" s="42">
        <v>4.6965</v>
      </c>
      <c r="K802" s="42">
        <v>4.056</v>
      </c>
      <c r="L802" s="17">
        <f t="shared" si="44"/>
        <v>4.41366666666667</v>
      </c>
      <c r="M802" s="42">
        <v>25.089</v>
      </c>
      <c r="N802" s="42">
        <v>25.2565</v>
      </c>
      <c r="O802" s="42">
        <v>27.6415</v>
      </c>
      <c r="P802" s="17">
        <f t="shared" si="42"/>
        <v>25.9956666666667</v>
      </c>
      <c r="Q802" s="28">
        <v>0.28322025888812</v>
      </c>
      <c r="R802" s="28">
        <v>0.25687903639988</v>
      </c>
      <c r="S802" s="28">
        <v>0.0880916373011199</v>
      </c>
      <c r="T802" s="17">
        <f t="shared" si="43"/>
        <v>0.209396977529707</v>
      </c>
    </row>
    <row r="803" spans="1:20">
      <c r="A803" s="10">
        <v>12</v>
      </c>
      <c r="B803" s="37">
        <v>11</v>
      </c>
      <c r="C803" s="5">
        <v>2012</v>
      </c>
      <c r="D803" s="9">
        <v>41225</v>
      </c>
      <c r="E803" t="s">
        <v>20</v>
      </c>
      <c r="F803" s="61">
        <f t="shared" si="41"/>
        <v>17.5</v>
      </c>
      <c r="G803" t="s">
        <v>17</v>
      </c>
      <c r="H803">
        <v>802</v>
      </c>
      <c r="I803" s="42">
        <v>3.6485</v>
      </c>
      <c r="J803" s="42">
        <v>3.849</v>
      </c>
      <c r="K803" s="42">
        <v>4.208</v>
      </c>
      <c r="L803" s="17">
        <f t="shared" si="44"/>
        <v>3.90183333333333</v>
      </c>
      <c r="M803" s="42">
        <v>26.6345</v>
      </c>
      <c r="N803" s="42">
        <v>26.91</v>
      </c>
      <c r="O803" s="42">
        <v>27.204</v>
      </c>
      <c r="P803" s="17">
        <f t="shared" si="42"/>
        <v>26.9161666666667</v>
      </c>
      <c r="Q803" s="30" t="s">
        <v>18</v>
      </c>
      <c r="R803" s="30" t="s">
        <v>18</v>
      </c>
      <c r="S803" s="30" t="s">
        <v>18</v>
      </c>
      <c r="T803" s="17" t="e">
        <f t="shared" si="43"/>
        <v>#DIV/0!</v>
      </c>
    </row>
    <row r="804" spans="1:20">
      <c r="A804" s="10">
        <v>12</v>
      </c>
      <c r="B804" s="37">
        <v>2</v>
      </c>
      <c r="C804" s="5">
        <v>2013</v>
      </c>
      <c r="D804" s="9">
        <v>41317</v>
      </c>
      <c r="E804" t="s">
        <v>20</v>
      </c>
      <c r="F804" s="61">
        <f t="shared" si="41"/>
        <v>17.5</v>
      </c>
      <c r="G804" t="s">
        <v>17</v>
      </c>
      <c r="H804">
        <v>803</v>
      </c>
      <c r="I804" s="42">
        <v>-0.834</v>
      </c>
      <c r="J804" s="42">
        <v>-0.913</v>
      </c>
      <c r="K804" s="42">
        <v>-0.6055</v>
      </c>
      <c r="L804" s="17">
        <f t="shared" si="44"/>
        <v>-0.784166666666667</v>
      </c>
      <c r="M804" s="42">
        <v>27.1505</v>
      </c>
      <c r="N804" s="42">
        <v>27.3015</v>
      </c>
      <c r="O804" s="42">
        <v>27.6565</v>
      </c>
      <c r="P804" s="17">
        <f t="shared" si="42"/>
        <v>27.3695</v>
      </c>
      <c r="Q804" s="30" t="s">
        <v>18</v>
      </c>
      <c r="R804" s="30" t="s">
        <v>18</v>
      </c>
      <c r="S804" s="30" t="s">
        <v>18</v>
      </c>
      <c r="T804" s="17" t="e">
        <f t="shared" si="43"/>
        <v>#DIV/0!</v>
      </c>
    </row>
    <row r="805" spans="1:20">
      <c r="A805" s="10">
        <v>9</v>
      </c>
      <c r="B805" s="37">
        <v>3</v>
      </c>
      <c r="C805" s="5">
        <v>2013</v>
      </c>
      <c r="D805" s="9">
        <v>41342</v>
      </c>
      <c r="E805" t="s">
        <v>20</v>
      </c>
      <c r="F805" s="61">
        <f t="shared" si="41"/>
        <v>17.5</v>
      </c>
      <c r="G805" t="s">
        <v>17</v>
      </c>
      <c r="H805">
        <v>804</v>
      </c>
      <c r="I805" s="42">
        <v>-1.1855</v>
      </c>
      <c r="J805" s="42">
        <v>-1.1025</v>
      </c>
      <c r="K805" s="42">
        <v>-0.6715</v>
      </c>
      <c r="L805" s="17">
        <f t="shared" si="44"/>
        <v>-0.9865</v>
      </c>
      <c r="M805" s="42">
        <v>24.2375</v>
      </c>
      <c r="N805" s="42">
        <v>24.0045</v>
      </c>
      <c r="O805" s="42">
        <v>24.2075</v>
      </c>
      <c r="P805" s="17">
        <f t="shared" si="42"/>
        <v>24.1498333333333</v>
      </c>
      <c r="Q805" s="30" t="s">
        <v>18</v>
      </c>
      <c r="R805" s="30" t="s">
        <v>18</v>
      </c>
      <c r="S805" s="30" t="s">
        <v>18</v>
      </c>
      <c r="T805" s="17" t="e">
        <f t="shared" si="43"/>
        <v>#DIV/0!</v>
      </c>
    </row>
    <row r="806" spans="1:20">
      <c r="A806" s="10">
        <v>12</v>
      </c>
      <c r="B806" s="37">
        <v>4</v>
      </c>
      <c r="C806" s="5">
        <v>2013</v>
      </c>
      <c r="D806" s="51">
        <v>41376</v>
      </c>
      <c r="E806" t="s">
        <v>20</v>
      </c>
      <c r="F806" s="61">
        <f t="shared" si="41"/>
        <v>17.5</v>
      </c>
      <c r="G806" t="s">
        <v>17</v>
      </c>
      <c r="H806">
        <v>805</v>
      </c>
      <c r="I806" s="42">
        <v>-0.7485</v>
      </c>
      <c r="J806" s="42">
        <v>-0.698</v>
      </c>
      <c r="K806" s="42">
        <v>-0.366</v>
      </c>
      <c r="L806" s="17">
        <f t="shared" si="44"/>
        <v>-0.604166666666667</v>
      </c>
      <c r="M806" s="42">
        <v>27.4795</v>
      </c>
      <c r="N806" s="42">
        <v>27.679</v>
      </c>
      <c r="O806" s="42">
        <v>28.2455</v>
      </c>
      <c r="P806" s="17">
        <f t="shared" si="42"/>
        <v>27.8013333333333</v>
      </c>
      <c r="Q806" s="28">
        <v>0.0462753076089201</v>
      </c>
      <c r="R806" s="28">
        <v>0.0441727858263466</v>
      </c>
      <c r="S806" s="28">
        <v>0.0548385315558401</v>
      </c>
      <c r="T806" s="17">
        <f t="shared" si="43"/>
        <v>0.0484288749970356</v>
      </c>
    </row>
    <row r="807" spans="1:20">
      <c r="A807" s="10">
        <v>20</v>
      </c>
      <c r="B807" s="37">
        <v>5</v>
      </c>
      <c r="C807" s="5">
        <v>2013</v>
      </c>
      <c r="D807" s="51">
        <v>41414</v>
      </c>
      <c r="E807" t="s">
        <v>20</v>
      </c>
      <c r="F807" s="61">
        <f t="shared" ref="F807:F870" si="45">35/2</f>
        <v>17.5</v>
      </c>
      <c r="G807" t="s">
        <v>17</v>
      </c>
      <c r="H807">
        <v>806</v>
      </c>
      <c r="I807" s="42">
        <v>2.978</v>
      </c>
      <c r="J807" s="42">
        <v>1.52466666666667</v>
      </c>
      <c r="K807" s="42">
        <v>-0.0153333333333333</v>
      </c>
      <c r="L807" s="17">
        <f t="shared" si="44"/>
        <v>1.49577777777778</v>
      </c>
      <c r="M807" s="42">
        <v>26.1693333333333</v>
      </c>
      <c r="N807" s="42">
        <v>26.779</v>
      </c>
      <c r="O807" s="42">
        <v>27.688</v>
      </c>
      <c r="P807" s="17">
        <f t="shared" si="42"/>
        <v>26.8787777777778</v>
      </c>
      <c r="Q807" s="28">
        <v>0.399753693781974</v>
      </c>
      <c r="R807" s="28">
        <v>0.365501614899698</v>
      </c>
      <c r="S807" s="28">
        <v>0.164983160802596</v>
      </c>
      <c r="T807" s="17">
        <f t="shared" si="43"/>
        <v>0.310079489828089</v>
      </c>
    </row>
    <row r="808" spans="1:20">
      <c r="A808" s="10">
        <v>30</v>
      </c>
      <c r="B808" s="37">
        <v>5</v>
      </c>
      <c r="C808" s="5">
        <v>2013</v>
      </c>
      <c r="D808" s="51">
        <v>41424</v>
      </c>
      <c r="E808" t="s">
        <v>20</v>
      </c>
      <c r="F808" s="61">
        <f t="shared" si="45"/>
        <v>17.5</v>
      </c>
      <c r="G808" t="s">
        <v>17</v>
      </c>
      <c r="H808">
        <v>807</v>
      </c>
      <c r="I808" s="42">
        <v>3.84866666666667</v>
      </c>
      <c r="J808" s="42">
        <v>2.663</v>
      </c>
      <c r="K808" s="42">
        <v>0.608333333333333</v>
      </c>
      <c r="L808" s="17">
        <f t="shared" si="44"/>
        <v>2.37333333333333</v>
      </c>
      <c r="M808" s="42">
        <v>26.0756666666667</v>
      </c>
      <c r="N808" s="42">
        <v>26.5316666666667</v>
      </c>
      <c r="O808" s="42">
        <v>27.6263333333333</v>
      </c>
      <c r="P808" s="17">
        <f t="shared" si="42"/>
        <v>26.7445555555556</v>
      </c>
      <c r="Q808" s="28">
        <v>0.620083364067235</v>
      </c>
      <c r="R808" s="28">
        <v>0.270956370875253</v>
      </c>
      <c r="S808" s="28">
        <v>0.118748140078222</v>
      </c>
      <c r="T808" s="17">
        <f t="shared" si="43"/>
        <v>0.336595958340237</v>
      </c>
    </row>
    <row r="809" spans="1:20">
      <c r="A809" s="10">
        <v>10</v>
      </c>
      <c r="B809" s="37">
        <v>6</v>
      </c>
      <c r="C809" s="5">
        <v>2013</v>
      </c>
      <c r="D809" s="51">
        <v>41435</v>
      </c>
      <c r="E809" t="s">
        <v>20</v>
      </c>
      <c r="F809" s="61">
        <f t="shared" si="45"/>
        <v>17.5</v>
      </c>
      <c r="G809" t="s">
        <v>17</v>
      </c>
      <c r="H809">
        <v>808</v>
      </c>
      <c r="I809" s="42">
        <v>9.99033333333333</v>
      </c>
      <c r="J809" s="42">
        <v>7.31466666666667</v>
      </c>
      <c r="K809" s="42">
        <v>2.90966666666667</v>
      </c>
      <c r="L809" s="17">
        <f t="shared" si="44"/>
        <v>6.73822222222222</v>
      </c>
      <c r="M809" s="42">
        <v>25.265</v>
      </c>
      <c r="N809" s="42">
        <v>25.9483333333333</v>
      </c>
      <c r="O809" s="42">
        <v>26.4366666666667</v>
      </c>
      <c r="P809" s="17">
        <f t="shared" si="42"/>
        <v>25.8833333333333</v>
      </c>
      <c r="Q809" s="28">
        <v>0.938583941791627</v>
      </c>
      <c r="R809" s="28">
        <v>0.464565017048178</v>
      </c>
      <c r="S809" s="28">
        <v>0.161550770997138</v>
      </c>
      <c r="T809" s="17">
        <f t="shared" si="43"/>
        <v>0.521566576612314</v>
      </c>
    </row>
    <row r="810" spans="1:20">
      <c r="A810" s="10">
        <v>19</v>
      </c>
      <c r="B810" s="37">
        <v>6</v>
      </c>
      <c r="C810" s="5">
        <v>2013</v>
      </c>
      <c r="D810" s="51">
        <v>41444</v>
      </c>
      <c r="E810" t="s">
        <v>20</v>
      </c>
      <c r="F810" s="61">
        <f t="shared" si="45"/>
        <v>17.5</v>
      </c>
      <c r="G810" t="s">
        <v>17</v>
      </c>
      <c r="H810">
        <v>809</v>
      </c>
      <c r="I810" s="42">
        <v>11.666</v>
      </c>
      <c r="J810" s="42">
        <v>7.07266666666667</v>
      </c>
      <c r="K810" s="42">
        <v>3.80466666666667</v>
      </c>
      <c r="L810" s="17">
        <f t="shared" si="44"/>
        <v>7.51444444444445</v>
      </c>
      <c r="M810" s="42">
        <v>24.121</v>
      </c>
      <c r="N810" s="42">
        <v>25.15</v>
      </c>
      <c r="O810" s="42">
        <v>26.662</v>
      </c>
      <c r="P810" s="17">
        <f t="shared" si="42"/>
        <v>25.311</v>
      </c>
      <c r="Q810" s="28">
        <v>1.33855804417152</v>
      </c>
      <c r="R810" s="28">
        <v>0.258476874778987</v>
      </c>
      <c r="S810" s="28">
        <v>0.12183925574432</v>
      </c>
      <c r="T810" s="17">
        <f t="shared" si="43"/>
        <v>0.572958058231609</v>
      </c>
    </row>
    <row r="811" spans="1:20">
      <c r="A811" s="10">
        <v>30</v>
      </c>
      <c r="B811" s="37">
        <v>6</v>
      </c>
      <c r="C811" s="5">
        <v>2013</v>
      </c>
      <c r="D811" s="51">
        <v>41455</v>
      </c>
      <c r="E811" t="s">
        <v>20</v>
      </c>
      <c r="F811" s="61">
        <f t="shared" si="45"/>
        <v>17.5</v>
      </c>
      <c r="G811" t="s">
        <v>17</v>
      </c>
      <c r="H811">
        <v>810</v>
      </c>
      <c r="I811" s="42">
        <v>11.8405</v>
      </c>
      <c r="J811" s="42">
        <v>8.417</v>
      </c>
      <c r="K811" s="42">
        <v>4.56666666666667</v>
      </c>
      <c r="L811" s="17">
        <f t="shared" si="44"/>
        <v>8.27472222222222</v>
      </c>
      <c r="M811" s="42">
        <v>24.5035</v>
      </c>
      <c r="N811" s="42">
        <v>25.198</v>
      </c>
      <c r="O811" s="42">
        <v>26.473</v>
      </c>
      <c r="P811" s="17">
        <f t="shared" si="42"/>
        <v>25.3915</v>
      </c>
      <c r="Q811" s="28">
        <v>0.87284022133312</v>
      </c>
      <c r="R811" s="28">
        <v>0.3722811975512</v>
      </c>
      <c r="S811" s="28">
        <v>0.050252349712</v>
      </c>
      <c r="T811" s="17">
        <f t="shared" si="43"/>
        <v>0.431791256198773</v>
      </c>
    </row>
    <row r="812" spans="1:20">
      <c r="A812" s="10">
        <v>11</v>
      </c>
      <c r="B812" s="37">
        <v>7</v>
      </c>
      <c r="C812" s="5">
        <v>2013</v>
      </c>
      <c r="D812" s="51">
        <v>41466</v>
      </c>
      <c r="E812" t="s">
        <v>20</v>
      </c>
      <c r="F812" s="61">
        <f t="shared" si="45"/>
        <v>17.5</v>
      </c>
      <c r="G812" t="s">
        <v>17</v>
      </c>
      <c r="H812">
        <v>811</v>
      </c>
      <c r="I812" s="42">
        <v>15.3755</v>
      </c>
      <c r="J812" s="42">
        <v>12.887</v>
      </c>
      <c r="K812" s="42">
        <v>2.133</v>
      </c>
      <c r="L812" s="17">
        <f t="shared" si="44"/>
        <v>10.1318333333333</v>
      </c>
      <c r="M812" s="42">
        <v>24.104</v>
      </c>
      <c r="N812" s="42">
        <v>24.389</v>
      </c>
      <c r="O812" s="42">
        <v>27.465</v>
      </c>
      <c r="P812" s="17">
        <f t="shared" si="42"/>
        <v>25.3193333333333</v>
      </c>
      <c r="Q812" s="30" t="s">
        <v>18</v>
      </c>
      <c r="R812" s="30" t="s">
        <v>18</v>
      </c>
      <c r="S812" s="30" t="s">
        <v>18</v>
      </c>
      <c r="T812" s="17" t="e">
        <f t="shared" si="43"/>
        <v>#DIV/0!</v>
      </c>
    </row>
    <row r="813" spans="1:20">
      <c r="A813" s="10">
        <v>20</v>
      </c>
      <c r="B813" s="37">
        <v>7</v>
      </c>
      <c r="C813" s="5">
        <v>2013</v>
      </c>
      <c r="D813" s="51">
        <v>41475</v>
      </c>
      <c r="E813" t="s">
        <v>20</v>
      </c>
      <c r="F813" s="61">
        <f t="shared" si="45"/>
        <v>17.5</v>
      </c>
      <c r="G813" t="s">
        <v>17</v>
      </c>
      <c r="H813">
        <v>812</v>
      </c>
      <c r="I813" s="42">
        <v>15.082</v>
      </c>
      <c r="J813" s="42">
        <v>5.0695</v>
      </c>
      <c r="K813" s="42">
        <v>2.325</v>
      </c>
      <c r="L813" s="17">
        <f t="shared" si="44"/>
        <v>7.49216666666667</v>
      </c>
      <c r="M813" s="42">
        <v>23.8015</v>
      </c>
      <c r="N813" s="42">
        <v>26.438</v>
      </c>
      <c r="O813" s="42">
        <v>27.567</v>
      </c>
      <c r="P813" s="17">
        <f t="shared" si="42"/>
        <v>25.9355</v>
      </c>
      <c r="Q813" s="30" t="s">
        <v>18</v>
      </c>
      <c r="R813" s="30" t="s">
        <v>18</v>
      </c>
      <c r="S813" s="30" t="s">
        <v>18</v>
      </c>
      <c r="T813" s="17" t="e">
        <f t="shared" si="43"/>
        <v>#DIV/0!</v>
      </c>
    </row>
    <row r="814" spans="1:20">
      <c r="A814" s="10">
        <v>31</v>
      </c>
      <c r="B814" s="37">
        <v>7</v>
      </c>
      <c r="C814" s="5">
        <v>2013</v>
      </c>
      <c r="D814" s="51">
        <v>41486</v>
      </c>
      <c r="E814" t="s">
        <v>20</v>
      </c>
      <c r="F814" s="61">
        <f t="shared" si="45"/>
        <v>17.5</v>
      </c>
      <c r="G814" t="s">
        <v>17</v>
      </c>
      <c r="H814">
        <v>813</v>
      </c>
      <c r="I814" s="42">
        <v>8.62616216216217</v>
      </c>
      <c r="J814" s="42">
        <v>5.13870466321244</v>
      </c>
      <c r="K814" s="42">
        <v>2.94115789473684</v>
      </c>
      <c r="L814" s="17">
        <f t="shared" si="44"/>
        <v>5.56867490670382</v>
      </c>
      <c r="M814" s="28">
        <v>26.23</v>
      </c>
      <c r="N814" s="28">
        <v>27.02</v>
      </c>
      <c r="O814" s="28">
        <v>27.65</v>
      </c>
      <c r="P814" s="17">
        <f t="shared" si="42"/>
        <v>26.9666666666667</v>
      </c>
      <c r="Q814" s="28">
        <v>0.519670590102002</v>
      </c>
      <c r="R814" s="28">
        <v>0.180313959090852</v>
      </c>
      <c r="S814" s="28">
        <v>0.147915746796497</v>
      </c>
      <c r="T814" s="17">
        <f t="shared" si="43"/>
        <v>0.28263343199645</v>
      </c>
    </row>
    <row r="815" spans="1:20">
      <c r="A815" s="10">
        <v>10</v>
      </c>
      <c r="B815" s="37">
        <v>8</v>
      </c>
      <c r="C815" s="5">
        <v>2013</v>
      </c>
      <c r="D815" s="51">
        <v>41496</v>
      </c>
      <c r="E815" t="s">
        <v>20</v>
      </c>
      <c r="F815" s="61">
        <f t="shared" si="45"/>
        <v>17.5</v>
      </c>
      <c r="G815" t="s">
        <v>17</v>
      </c>
      <c r="H815">
        <v>814</v>
      </c>
      <c r="I815" s="42">
        <v>14.6676063829787</v>
      </c>
      <c r="J815" s="42">
        <v>11.7372727272728</v>
      </c>
      <c r="K815" s="42">
        <v>4.85372972972973</v>
      </c>
      <c r="L815" s="17">
        <f t="shared" si="44"/>
        <v>10.4195362799937</v>
      </c>
      <c r="M815" s="28">
        <v>24.6</v>
      </c>
      <c r="N815" s="28">
        <v>25.3</v>
      </c>
      <c r="O815" s="28">
        <v>27.2</v>
      </c>
      <c r="P815" s="17">
        <f t="shared" si="42"/>
        <v>25.7</v>
      </c>
      <c r="Q815" s="28">
        <v>1.35404136932563</v>
      </c>
      <c r="R815" s="28">
        <v>0.774371370120346</v>
      </c>
      <c r="S815" s="28">
        <v>0.159916779116037</v>
      </c>
      <c r="T815" s="17">
        <f t="shared" si="43"/>
        <v>0.762776506187338</v>
      </c>
    </row>
    <row r="816" spans="1:20">
      <c r="A816" s="10">
        <v>20</v>
      </c>
      <c r="B816" s="37">
        <v>8</v>
      </c>
      <c r="C816" s="5">
        <v>2013</v>
      </c>
      <c r="D816" s="51">
        <v>41506</v>
      </c>
      <c r="E816" t="s">
        <v>20</v>
      </c>
      <c r="F816" s="61">
        <f t="shared" si="45"/>
        <v>17.5</v>
      </c>
      <c r="G816" t="s">
        <v>17</v>
      </c>
      <c r="H816">
        <v>815</v>
      </c>
      <c r="I816" s="42">
        <v>15.4474418604651</v>
      </c>
      <c r="J816" s="42">
        <v>13.3373076923077</v>
      </c>
      <c r="K816" s="42">
        <v>6.70436507936508</v>
      </c>
      <c r="L816" s="17">
        <f t="shared" si="44"/>
        <v>11.8297048773793</v>
      </c>
      <c r="M816" s="30">
        <v>25.1</v>
      </c>
      <c r="N816" s="30">
        <v>25.4</v>
      </c>
      <c r="O816" s="30">
        <v>26.7</v>
      </c>
      <c r="P816" s="17">
        <f t="shared" si="42"/>
        <v>25.7333333333333</v>
      </c>
      <c r="Q816" s="28">
        <v>1.08382602601408</v>
      </c>
      <c r="R816" s="28">
        <v>0.701495997975808</v>
      </c>
      <c r="S816" s="28">
        <v>0.200106477188695</v>
      </c>
      <c r="T816" s="17">
        <f t="shared" si="43"/>
        <v>0.661809500392861</v>
      </c>
    </row>
    <row r="817" spans="1:20">
      <c r="A817" s="10">
        <v>31</v>
      </c>
      <c r="B817" s="37">
        <v>8</v>
      </c>
      <c r="C817" s="5">
        <v>2013</v>
      </c>
      <c r="D817" s="51">
        <v>41517</v>
      </c>
      <c r="E817" t="s">
        <v>20</v>
      </c>
      <c r="F817" s="61">
        <f t="shared" si="45"/>
        <v>17.5</v>
      </c>
      <c r="G817" t="s">
        <v>17</v>
      </c>
      <c r="H817">
        <v>816</v>
      </c>
      <c r="I817" s="42">
        <v>11.96</v>
      </c>
      <c r="J817" s="42">
        <v>6.24</v>
      </c>
      <c r="K817" s="42">
        <v>2.97</v>
      </c>
      <c r="L817" s="17">
        <f t="shared" si="44"/>
        <v>7.05666666666667</v>
      </c>
      <c r="M817" s="28">
        <v>26</v>
      </c>
      <c r="N817" s="28">
        <v>27.3</v>
      </c>
      <c r="O817" s="28">
        <v>27.9</v>
      </c>
      <c r="P817" s="17">
        <f t="shared" si="42"/>
        <v>27.0666666666667</v>
      </c>
      <c r="Q817" s="28">
        <v>0.471502596473875</v>
      </c>
      <c r="R817" s="28">
        <v>0.227352711614753</v>
      </c>
      <c r="S817" s="28">
        <v>0.146890115321857</v>
      </c>
      <c r="T817" s="17">
        <f t="shared" si="43"/>
        <v>0.281915141136828</v>
      </c>
    </row>
    <row r="818" spans="1:20">
      <c r="A818" s="10">
        <v>10</v>
      </c>
      <c r="B818" s="37">
        <v>9</v>
      </c>
      <c r="C818" s="5">
        <v>2013</v>
      </c>
      <c r="D818" s="51">
        <v>41527</v>
      </c>
      <c r="E818" t="s">
        <v>20</v>
      </c>
      <c r="F818" s="61">
        <f t="shared" si="45"/>
        <v>17.5</v>
      </c>
      <c r="G818" t="s">
        <v>17</v>
      </c>
      <c r="H818">
        <v>817</v>
      </c>
      <c r="I818" s="42">
        <v>8.5465</v>
      </c>
      <c r="J818" s="42">
        <v>5.022</v>
      </c>
      <c r="K818" s="42">
        <v>2.583</v>
      </c>
      <c r="L818" s="17">
        <f t="shared" si="44"/>
        <v>5.38383333333333</v>
      </c>
      <c r="M818" s="42">
        <v>26.22175</v>
      </c>
      <c r="N818" s="42">
        <v>27.00375</v>
      </c>
      <c r="O818" s="42">
        <v>27.6445</v>
      </c>
      <c r="P818" s="17">
        <f t="shared" si="42"/>
        <v>26.9566666666667</v>
      </c>
      <c r="Q818" s="28">
        <v>0.85282456214608</v>
      </c>
      <c r="R818" s="28">
        <v>0.23983060926832</v>
      </c>
      <c r="S818" s="28">
        <v>0.12986534792688</v>
      </c>
      <c r="T818" s="17">
        <f t="shared" si="43"/>
        <v>0.407506839780427</v>
      </c>
    </row>
    <row r="819" spans="1:20">
      <c r="A819" s="10">
        <v>19</v>
      </c>
      <c r="B819" s="37">
        <v>9</v>
      </c>
      <c r="C819" s="5">
        <v>2013</v>
      </c>
      <c r="D819" s="51">
        <v>41536</v>
      </c>
      <c r="E819" t="s">
        <v>20</v>
      </c>
      <c r="F819" s="61">
        <f t="shared" si="45"/>
        <v>17.5</v>
      </c>
      <c r="G819" t="s">
        <v>17</v>
      </c>
      <c r="H819">
        <v>818</v>
      </c>
      <c r="I819" s="42">
        <v>7.4495</v>
      </c>
      <c r="J819" s="42">
        <v>4.726</v>
      </c>
      <c r="K819" s="42">
        <v>2.44</v>
      </c>
      <c r="L819" s="17">
        <f t="shared" si="44"/>
        <v>4.87183333333333</v>
      </c>
      <c r="M819" s="42">
        <v>26.296</v>
      </c>
      <c r="N819" s="42">
        <v>27.0705</v>
      </c>
      <c r="O819" s="42">
        <v>27.732</v>
      </c>
      <c r="P819" s="17">
        <f t="shared" si="42"/>
        <v>27.0328333333333</v>
      </c>
      <c r="Q819" s="28">
        <v>1.08472209824656</v>
      </c>
      <c r="R819" s="28">
        <v>0.3558345648136</v>
      </c>
      <c r="S819" s="28">
        <v>0.160071328848</v>
      </c>
      <c r="T819" s="17">
        <f t="shared" si="43"/>
        <v>0.533542663969387</v>
      </c>
    </row>
    <row r="820" spans="1:20">
      <c r="A820" s="10">
        <v>1</v>
      </c>
      <c r="B820" s="37">
        <v>10</v>
      </c>
      <c r="C820" s="5">
        <v>2013</v>
      </c>
      <c r="D820" s="51">
        <v>41548</v>
      </c>
      <c r="E820" t="s">
        <v>20</v>
      </c>
      <c r="F820" s="61">
        <f t="shared" si="45"/>
        <v>17.5</v>
      </c>
      <c r="G820" t="s">
        <v>17</v>
      </c>
      <c r="H820">
        <v>819</v>
      </c>
      <c r="I820" s="42">
        <v>8.8335</v>
      </c>
      <c r="J820" s="42">
        <v>8.7665</v>
      </c>
      <c r="K820" s="42">
        <v>8.739</v>
      </c>
      <c r="L820" s="17">
        <f t="shared" si="44"/>
        <v>8.77966666666667</v>
      </c>
      <c r="M820" s="42">
        <v>26.0185</v>
      </c>
      <c r="N820" s="42">
        <v>26.019</v>
      </c>
      <c r="O820" s="42">
        <v>26.0295</v>
      </c>
      <c r="P820" s="17">
        <f t="shared" si="42"/>
        <v>26.0223333333333</v>
      </c>
      <c r="Q820" s="28">
        <v>0.361004519735573</v>
      </c>
      <c r="R820" s="28">
        <v>0.351870098949013</v>
      </c>
      <c r="S820" s="28">
        <v>0.36362017029104</v>
      </c>
      <c r="T820" s="17">
        <f t="shared" si="43"/>
        <v>0.358831596325209</v>
      </c>
    </row>
    <row r="821" spans="1:20">
      <c r="A821" s="10">
        <v>9</v>
      </c>
      <c r="B821" s="37">
        <v>10</v>
      </c>
      <c r="C821" s="5">
        <v>2013</v>
      </c>
      <c r="D821" s="51">
        <v>41556</v>
      </c>
      <c r="E821" t="s">
        <v>20</v>
      </c>
      <c r="F821" s="61">
        <f t="shared" si="45"/>
        <v>17.5</v>
      </c>
      <c r="G821" t="s">
        <v>17</v>
      </c>
      <c r="H821">
        <v>820</v>
      </c>
      <c r="I821" s="42">
        <v>8.105</v>
      </c>
      <c r="J821" s="42">
        <v>7.987</v>
      </c>
      <c r="K821" s="42">
        <v>4.553</v>
      </c>
      <c r="L821" s="17">
        <f t="shared" si="44"/>
        <v>6.88166666666667</v>
      </c>
      <c r="M821" s="42">
        <v>25.799</v>
      </c>
      <c r="N821" s="42">
        <v>25.8935</v>
      </c>
      <c r="O821" s="42">
        <v>27.166</v>
      </c>
      <c r="P821" s="17">
        <f t="shared" si="42"/>
        <v>26.2861666666667</v>
      </c>
      <c r="Q821" s="28">
        <v>0.3302790265516</v>
      </c>
      <c r="R821" s="28">
        <v>0.27667922005744</v>
      </c>
      <c r="S821" s="28">
        <v>0.20609159123904</v>
      </c>
      <c r="T821" s="17">
        <f t="shared" si="43"/>
        <v>0.271016612616027</v>
      </c>
    </row>
    <row r="822" spans="1:20">
      <c r="A822" s="10">
        <v>21</v>
      </c>
      <c r="B822" s="37">
        <v>10</v>
      </c>
      <c r="C822" s="5">
        <v>2013</v>
      </c>
      <c r="D822" s="51">
        <v>41568</v>
      </c>
      <c r="E822" t="s">
        <v>20</v>
      </c>
      <c r="F822" s="61">
        <f t="shared" si="45"/>
        <v>17.5</v>
      </c>
      <c r="G822" t="s">
        <v>17</v>
      </c>
      <c r="H822">
        <v>821</v>
      </c>
      <c r="I822" s="42">
        <v>5.282</v>
      </c>
      <c r="J822" s="42">
        <v>5.298</v>
      </c>
      <c r="K822" s="42">
        <v>3.722</v>
      </c>
      <c r="L822" s="17">
        <f t="shared" si="44"/>
        <v>4.76733333333333</v>
      </c>
      <c r="M822" s="42">
        <v>25.964</v>
      </c>
      <c r="N822" s="42">
        <v>25.9675</v>
      </c>
      <c r="O822" s="42">
        <v>27.0205</v>
      </c>
      <c r="P822" s="17">
        <f t="shared" si="42"/>
        <v>26.3173333333333</v>
      </c>
      <c r="Q822" s="28">
        <v>0.34408528426128</v>
      </c>
      <c r="R822" s="28">
        <v>0.358908652195627</v>
      </c>
      <c r="S822" s="28">
        <v>0.23566126929056</v>
      </c>
      <c r="T822" s="17">
        <f t="shared" si="43"/>
        <v>0.312885068582489</v>
      </c>
    </row>
    <row r="823" spans="1:20">
      <c r="A823" s="10">
        <v>29</v>
      </c>
      <c r="B823" s="37">
        <v>10</v>
      </c>
      <c r="C823" s="5">
        <v>2013</v>
      </c>
      <c r="D823" s="51">
        <v>41576</v>
      </c>
      <c r="E823" t="s">
        <v>20</v>
      </c>
      <c r="F823" s="61">
        <f t="shared" si="45"/>
        <v>17.5</v>
      </c>
      <c r="G823" t="s">
        <v>17</v>
      </c>
      <c r="H823">
        <v>822</v>
      </c>
      <c r="I823" s="42">
        <v>3.166</v>
      </c>
      <c r="J823" s="42">
        <v>3.1</v>
      </c>
      <c r="K823" s="42">
        <v>2.28</v>
      </c>
      <c r="L823" s="17">
        <f t="shared" si="44"/>
        <v>2.84866666666667</v>
      </c>
      <c r="M823" s="42">
        <v>26.945</v>
      </c>
      <c r="N823" s="42">
        <v>27.314</v>
      </c>
      <c r="O823" s="42">
        <v>27.9515</v>
      </c>
      <c r="P823" s="17">
        <f t="shared" si="42"/>
        <v>27.4035</v>
      </c>
      <c r="Q823" s="28">
        <v>0.18920337533296</v>
      </c>
      <c r="R823" s="28">
        <v>0.159878556512</v>
      </c>
      <c r="S823" s="28">
        <v>0.119493588848</v>
      </c>
      <c r="T823" s="17">
        <f t="shared" si="43"/>
        <v>0.156191840230987</v>
      </c>
    </row>
    <row r="824" spans="1:20">
      <c r="A824" s="10">
        <v>9</v>
      </c>
      <c r="B824" s="37">
        <v>11</v>
      </c>
      <c r="C824" s="5">
        <v>2013</v>
      </c>
      <c r="D824" s="51">
        <v>41587</v>
      </c>
      <c r="E824" t="s">
        <v>20</v>
      </c>
      <c r="F824" s="61">
        <f t="shared" si="45"/>
        <v>17.5</v>
      </c>
      <c r="G824" t="s">
        <v>17</v>
      </c>
      <c r="H824">
        <v>823</v>
      </c>
      <c r="I824" s="42">
        <v>3.093</v>
      </c>
      <c r="J824" s="42">
        <v>3.5285</v>
      </c>
      <c r="K824" s="42">
        <v>3.431</v>
      </c>
      <c r="L824" s="17">
        <f t="shared" si="44"/>
        <v>3.35083333333333</v>
      </c>
      <c r="M824" s="42">
        <v>27.3385</v>
      </c>
      <c r="N824" s="42">
        <v>27.6815</v>
      </c>
      <c r="O824" s="42">
        <v>27.748</v>
      </c>
      <c r="P824" s="17">
        <f t="shared" si="42"/>
        <v>27.5893333333333</v>
      </c>
      <c r="Q824" s="30" t="s">
        <v>18</v>
      </c>
      <c r="R824" s="30" t="s">
        <v>18</v>
      </c>
      <c r="S824" s="30" t="s">
        <v>18</v>
      </c>
      <c r="T824" s="17" t="e">
        <f t="shared" si="43"/>
        <v>#DIV/0!</v>
      </c>
    </row>
    <row r="825" spans="1:20">
      <c r="A825" s="10">
        <v>8</v>
      </c>
      <c r="B825" s="37">
        <v>2</v>
      </c>
      <c r="C825" s="5">
        <v>2014</v>
      </c>
      <c r="D825" s="51">
        <v>41678</v>
      </c>
      <c r="E825" t="s">
        <v>20</v>
      </c>
      <c r="F825" s="61">
        <f t="shared" si="45"/>
        <v>17.5</v>
      </c>
      <c r="G825" t="s">
        <v>17</v>
      </c>
      <c r="H825">
        <v>824</v>
      </c>
      <c r="I825" s="42">
        <v>-1.26366666666667</v>
      </c>
      <c r="J825" s="42">
        <v>-1.28933333333333</v>
      </c>
      <c r="K825" s="42">
        <v>-1.33466666666667</v>
      </c>
      <c r="L825" s="17">
        <f t="shared" si="44"/>
        <v>-1.29588888888889</v>
      </c>
      <c r="M825" s="42">
        <v>27.783</v>
      </c>
      <c r="N825" s="42">
        <v>27.845</v>
      </c>
      <c r="O825" s="42">
        <v>27.8746666666667</v>
      </c>
      <c r="P825" s="17">
        <f t="shared" si="42"/>
        <v>27.8342222222222</v>
      </c>
      <c r="Q825" s="28">
        <v>0.0936037020226934</v>
      </c>
      <c r="R825" s="28">
        <v>0.09147353227552</v>
      </c>
      <c r="S825" s="28">
        <v>0.0922242913434311</v>
      </c>
      <c r="T825" s="17">
        <f t="shared" si="43"/>
        <v>0.0924338418805482</v>
      </c>
    </row>
    <row r="826" spans="1:20">
      <c r="A826" s="10">
        <v>14</v>
      </c>
      <c r="B826" s="37">
        <v>3</v>
      </c>
      <c r="C826" s="5">
        <v>2014</v>
      </c>
      <c r="D826" s="51">
        <v>41712</v>
      </c>
      <c r="E826" t="s">
        <v>20</v>
      </c>
      <c r="F826" s="61">
        <f t="shared" si="45"/>
        <v>17.5</v>
      </c>
      <c r="G826" t="s">
        <v>17</v>
      </c>
      <c r="H826">
        <v>825</v>
      </c>
      <c r="I826" s="42">
        <v>-1.245</v>
      </c>
      <c r="J826" s="42">
        <v>-1.2915</v>
      </c>
      <c r="K826" s="42">
        <v>-1.31</v>
      </c>
      <c r="L826" s="17">
        <f t="shared" si="44"/>
        <v>-1.28216666666667</v>
      </c>
      <c r="M826" s="42">
        <v>27.449</v>
      </c>
      <c r="N826" s="42">
        <v>27.5135</v>
      </c>
      <c r="O826" s="42">
        <v>27.6465</v>
      </c>
      <c r="P826" s="17">
        <f t="shared" si="42"/>
        <v>27.5363333333333</v>
      </c>
      <c r="Q826" s="30" t="s">
        <v>18</v>
      </c>
      <c r="R826" s="30" t="s">
        <v>18</v>
      </c>
      <c r="S826" s="30" t="s">
        <v>18</v>
      </c>
      <c r="T826" s="17" t="e">
        <f t="shared" si="43"/>
        <v>#DIV/0!</v>
      </c>
    </row>
    <row r="827" spans="1:20">
      <c r="A827" s="10">
        <v>5</v>
      </c>
      <c r="B827" s="37">
        <v>4</v>
      </c>
      <c r="C827" s="5">
        <v>2014</v>
      </c>
      <c r="D827" s="51">
        <v>41734</v>
      </c>
      <c r="E827" t="s">
        <v>20</v>
      </c>
      <c r="F827" s="61">
        <f t="shared" si="45"/>
        <v>17.5</v>
      </c>
      <c r="G827" t="s">
        <v>17</v>
      </c>
      <c r="H827">
        <v>826</v>
      </c>
      <c r="I827" s="42">
        <v>-1.11</v>
      </c>
      <c r="J827" s="42">
        <v>-1.118</v>
      </c>
      <c r="K827" s="42">
        <v>-0.817</v>
      </c>
      <c r="L827" s="17">
        <f t="shared" si="44"/>
        <v>-1.015</v>
      </c>
      <c r="M827" s="42">
        <v>26.899</v>
      </c>
      <c r="N827" s="42">
        <v>27.0775</v>
      </c>
      <c r="O827" s="42">
        <v>27.7985</v>
      </c>
      <c r="P827" s="17">
        <f t="shared" si="42"/>
        <v>27.2583333333333</v>
      </c>
      <c r="Q827" s="28">
        <v>0.0842931435472</v>
      </c>
      <c r="R827" s="28">
        <v>0.0797403295903999</v>
      </c>
      <c r="S827" s="28">
        <v>0.07649028076888</v>
      </c>
      <c r="T827" s="17">
        <f t="shared" si="43"/>
        <v>0.0801745846354933</v>
      </c>
    </row>
    <row r="828" spans="1:20">
      <c r="A828" s="10">
        <v>28</v>
      </c>
      <c r="B828" s="37">
        <v>5</v>
      </c>
      <c r="C828" s="5">
        <v>2014</v>
      </c>
      <c r="D828" s="51">
        <v>41787</v>
      </c>
      <c r="E828" t="s">
        <v>20</v>
      </c>
      <c r="F828" s="61">
        <f t="shared" si="45"/>
        <v>17.5</v>
      </c>
      <c r="G828" t="s">
        <v>17</v>
      </c>
      <c r="H828">
        <v>827</v>
      </c>
      <c r="I828" s="42">
        <v>5.63</v>
      </c>
      <c r="J828" s="42">
        <v>1.849</v>
      </c>
      <c r="K828" s="42">
        <v>0.9045</v>
      </c>
      <c r="L828" s="17">
        <f t="shared" si="44"/>
        <v>2.7945</v>
      </c>
      <c r="M828" s="42">
        <v>26.4875</v>
      </c>
      <c r="N828" s="42">
        <v>26.97</v>
      </c>
      <c r="O828" s="42">
        <v>27.613</v>
      </c>
      <c r="P828" s="17">
        <f t="shared" si="42"/>
        <v>27.0235</v>
      </c>
      <c r="Q828" s="28" t="s">
        <v>18</v>
      </c>
      <c r="R828" s="28" t="s">
        <v>18</v>
      </c>
      <c r="S828" s="28">
        <v>0.748928266293493</v>
      </c>
      <c r="T828" s="17">
        <f t="shared" si="43"/>
        <v>0.748928266293493</v>
      </c>
    </row>
    <row r="829" spans="1:20">
      <c r="A829" s="10">
        <v>10</v>
      </c>
      <c r="B829" s="37">
        <v>6</v>
      </c>
      <c r="C829" s="5">
        <v>2014</v>
      </c>
      <c r="D829" s="51">
        <v>41800</v>
      </c>
      <c r="E829" t="s">
        <v>20</v>
      </c>
      <c r="F829" s="61">
        <f t="shared" si="45"/>
        <v>17.5</v>
      </c>
      <c r="G829" t="s">
        <v>17</v>
      </c>
      <c r="H829">
        <v>828</v>
      </c>
      <c r="I829" s="42">
        <v>9.5315</v>
      </c>
      <c r="J829" s="42">
        <v>8.133</v>
      </c>
      <c r="K829" s="42">
        <v>4.4845</v>
      </c>
      <c r="L829" s="17">
        <f t="shared" si="44"/>
        <v>7.383</v>
      </c>
      <c r="M829" s="42">
        <v>25.138</v>
      </c>
      <c r="N829" s="42">
        <v>25.386</v>
      </c>
      <c r="O829" s="42">
        <v>26.4635</v>
      </c>
      <c r="P829" s="17">
        <f t="shared" si="42"/>
        <v>25.6625</v>
      </c>
      <c r="Q829" s="30" t="s">
        <v>18</v>
      </c>
      <c r="R829" s="30" t="s">
        <v>18</v>
      </c>
      <c r="S829" s="30" t="s">
        <v>18</v>
      </c>
      <c r="T829" s="17" t="e">
        <f t="shared" si="43"/>
        <v>#DIV/0!</v>
      </c>
    </row>
    <row r="830" spans="1:20">
      <c r="A830" s="10">
        <v>19</v>
      </c>
      <c r="B830" s="37">
        <v>6</v>
      </c>
      <c r="C830" s="5">
        <v>2014</v>
      </c>
      <c r="D830" s="51">
        <v>41809</v>
      </c>
      <c r="E830" t="s">
        <v>20</v>
      </c>
      <c r="F830" s="61">
        <f t="shared" si="45"/>
        <v>17.5</v>
      </c>
      <c r="G830" t="s">
        <v>17</v>
      </c>
      <c r="H830">
        <v>829</v>
      </c>
      <c r="I830" s="42">
        <v>9.741</v>
      </c>
      <c r="J830" s="42">
        <v>9.437</v>
      </c>
      <c r="K830" s="42">
        <v>8.622</v>
      </c>
      <c r="L830" s="17">
        <f t="shared" si="44"/>
        <v>9.26666666666667</v>
      </c>
      <c r="M830" s="42">
        <v>24.701</v>
      </c>
      <c r="N830" s="42">
        <v>24.834</v>
      </c>
      <c r="O830" s="42">
        <v>25.0555</v>
      </c>
      <c r="P830" s="17">
        <f t="shared" si="42"/>
        <v>24.8635</v>
      </c>
      <c r="Q830" s="30" t="s">
        <v>18</v>
      </c>
      <c r="R830" s="30" t="s">
        <v>18</v>
      </c>
      <c r="S830" s="30" t="s">
        <v>18</v>
      </c>
      <c r="T830" s="17" t="e">
        <f t="shared" si="43"/>
        <v>#DIV/0!</v>
      </c>
    </row>
    <row r="831" spans="1:20">
      <c r="A831" s="10">
        <v>30</v>
      </c>
      <c r="B831" s="37">
        <v>6</v>
      </c>
      <c r="C831" s="5">
        <v>2014</v>
      </c>
      <c r="D831" s="51">
        <v>41820</v>
      </c>
      <c r="E831" t="s">
        <v>20</v>
      </c>
      <c r="F831" s="61">
        <f t="shared" si="45"/>
        <v>17.5</v>
      </c>
      <c r="G831" t="s">
        <v>17</v>
      </c>
      <c r="H831">
        <v>830</v>
      </c>
      <c r="I831" s="42">
        <v>9.41</v>
      </c>
      <c r="J831" s="42">
        <v>6.7845</v>
      </c>
      <c r="K831" s="42">
        <v>1.472</v>
      </c>
      <c r="L831" s="17">
        <f t="shared" si="44"/>
        <v>5.88883333333333</v>
      </c>
      <c r="M831" s="42">
        <v>24.656</v>
      </c>
      <c r="N831" s="42">
        <v>25.677</v>
      </c>
      <c r="O831" s="42">
        <v>27.6795</v>
      </c>
      <c r="P831" s="17">
        <f t="shared" si="42"/>
        <v>26.0041666666667</v>
      </c>
      <c r="Q831" s="30" t="s">
        <v>18</v>
      </c>
      <c r="R831" s="30" t="s">
        <v>18</v>
      </c>
      <c r="S831" s="30" t="s">
        <v>18</v>
      </c>
      <c r="T831" s="17" t="e">
        <f t="shared" si="43"/>
        <v>#DIV/0!</v>
      </c>
    </row>
    <row r="832" spans="1:20">
      <c r="A832" s="10">
        <v>12</v>
      </c>
      <c r="B832" s="37">
        <v>7</v>
      </c>
      <c r="C832" s="5">
        <v>2014</v>
      </c>
      <c r="D832" s="51">
        <v>41832</v>
      </c>
      <c r="E832" t="s">
        <v>20</v>
      </c>
      <c r="F832" s="61">
        <f t="shared" si="45"/>
        <v>17.5</v>
      </c>
      <c r="G832" t="s">
        <v>17</v>
      </c>
      <c r="H832">
        <v>831</v>
      </c>
      <c r="I832" s="57">
        <v>8.564</v>
      </c>
      <c r="J832" s="57">
        <v>7.58266666666667</v>
      </c>
      <c r="K832" s="57">
        <v>5.176</v>
      </c>
      <c r="L832" s="17">
        <f t="shared" si="44"/>
        <v>7.10755555555556</v>
      </c>
      <c r="M832" s="57">
        <v>26.3932047662241</v>
      </c>
      <c r="N832" s="57">
        <v>26.5718196741538</v>
      </c>
      <c r="O832" s="57">
        <v>26.8727513867527</v>
      </c>
      <c r="P832" s="17">
        <f t="shared" si="42"/>
        <v>26.6125919423769</v>
      </c>
      <c r="Q832" s="30" t="s">
        <v>18</v>
      </c>
      <c r="R832" s="30" t="s">
        <v>18</v>
      </c>
      <c r="S832" s="30" t="s">
        <v>18</v>
      </c>
      <c r="T832" s="17" t="e">
        <f t="shared" si="43"/>
        <v>#DIV/0!</v>
      </c>
    </row>
    <row r="833" spans="1:20">
      <c r="A833" s="10">
        <v>21</v>
      </c>
      <c r="B833" s="37">
        <v>7</v>
      </c>
      <c r="C833" s="5">
        <v>2014</v>
      </c>
      <c r="D833" s="51">
        <v>41841</v>
      </c>
      <c r="E833" t="s">
        <v>20</v>
      </c>
      <c r="F833" s="61">
        <f t="shared" si="45"/>
        <v>17.5</v>
      </c>
      <c r="G833" t="s">
        <v>17</v>
      </c>
      <c r="H833">
        <v>832</v>
      </c>
      <c r="I833" s="57">
        <v>11.37</v>
      </c>
      <c r="J833" s="57">
        <v>9.4765</v>
      </c>
      <c r="K833" s="57">
        <v>7.1175</v>
      </c>
      <c r="L833" s="17">
        <f t="shared" si="44"/>
        <v>9.32133333333333</v>
      </c>
      <c r="M833" s="57">
        <v>27.1494268413206</v>
      </c>
      <c r="N833" s="57">
        <v>27.3185484541828</v>
      </c>
      <c r="O833" s="57">
        <v>27.5409169634511</v>
      </c>
      <c r="P833" s="17">
        <f t="shared" si="42"/>
        <v>27.3362974196515</v>
      </c>
      <c r="Q833" s="30" t="s">
        <v>18</v>
      </c>
      <c r="R833" s="30" t="s">
        <v>18</v>
      </c>
      <c r="S833" s="30" t="s">
        <v>18</v>
      </c>
      <c r="T833" s="17" t="e">
        <f t="shared" si="43"/>
        <v>#DIV/0!</v>
      </c>
    </row>
    <row r="834" spans="1:20">
      <c r="A834" s="10">
        <v>30</v>
      </c>
      <c r="B834" s="37">
        <v>7</v>
      </c>
      <c r="C834" s="5">
        <v>2014</v>
      </c>
      <c r="D834" s="51">
        <v>41850</v>
      </c>
      <c r="E834" t="s">
        <v>20</v>
      </c>
      <c r="F834" s="61">
        <f t="shared" si="45"/>
        <v>17.5</v>
      </c>
      <c r="G834" t="s">
        <v>17</v>
      </c>
      <c r="H834">
        <v>833</v>
      </c>
      <c r="I834" s="57">
        <v>16.6746666666667</v>
      </c>
      <c r="J834" s="57">
        <v>12.1596666666667</v>
      </c>
      <c r="K834" s="57">
        <v>4.62566666666667</v>
      </c>
      <c r="L834" s="17">
        <f t="shared" si="44"/>
        <v>11.1533333333334</v>
      </c>
      <c r="M834" s="57">
        <v>27.1390019512945</v>
      </c>
      <c r="N834" s="57">
        <v>27.1096661705641</v>
      </c>
      <c r="O834" s="57">
        <v>28.7860821210211</v>
      </c>
      <c r="P834" s="17">
        <f t="shared" ref="P834:P897" si="46">AVERAGE(M834:O834)</f>
        <v>27.6782500809599</v>
      </c>
      <c r="Q834" s="28">
        <v>1.27950171224235</v>
      </c>
      <c r="R834" s="28">
        <v>0.4505687657812</v>
      </c>
      <c r="S834" s="28">
        <v>0.18244818282032</v>
      </c>
      <c r="T834" s="17">
        <f t="shared" ref="T834:T897" si="47">AVERAGE(Q834:S834)</f>
        <v>0.63750622028129</v>
      </c>
    </row>
    <row r="835" spans="1:20">
      <c r="A835" s="10">
        <v>12</v>
      </c>
      <c r="B835" s="37">
        <v>8</v>
      </c>
      <c r="C835" s="5">
        <v>2014</v>
      </c>
      <c r="D835" s="51">
        <v>41863</v>
      </c>
      <c r="E835" t="s">
        <v>20</v>
      </c>
      <c r="F835" s="61">
        <f t="shared" si="45"/>
        <v>17.5</v>
      </c>
      <c r="G835" t="s">
        <v>17</v>
      </c>
      <c r="H835">
        <v>834</v>
      </c>
      <c r="I835" s="42">
        <v>15.422</v>
      </c>
      <c r="J835" s="42">
        <v>7.443</v>
      </c>
      <c r="K835" s="42">
        <v>3.7705</v>
      </c>
      <c r="L835" s="17">
        <f t="shared" ref="L835:L898" si="48">AVERAGE(I835:K835)</f>
        <v>8.8785</v>
      </c>
      <c r="M835" s="42">
        <v>24.7665</v>
      </c>
      <c r="N835" s="42">
        <v>26.165</v>
      </c>
      <c r="O835" s="42">
        <v>27.6935</v>
      </c>
      <c r="P835" s="17">
        <f t="shared" si="46"/>
        <v>26.2083333333333</v>
      </c>
      <c r="Q835" s="30" t="s">
        <v>18</v>
      </c>
      <c r="R835" s="30" t="s">
        <v>18</v>
      </c>
      <c r="S835" s="30" t="s">
        <v>18</v>
      </c>
      <c r="T835" s="17" t="e">
        <f t="shared" si="47"/>
        <v>#DIV/0!</v>
      </c>
    </row>
    <row r="836" spans="1:20">
      <c r="A836" s="10">
        <v>20</v>
      </c>
      <c r="B836" s="37">
        <v>8</v>
      </c>
      <c r="C836" s="5">
        <v>2014</v>
      </c>
      <c r="D836" s="51">
        <v>41871</v>
      </c>
      <c r="E836" t="s">
        <v>20</v>
      </c>
      <c r="F836" s="61">
        <f t="shared" si="45"/>
        <v>17.5</v>
      </c>
      <c r="G836" t="s">
        <v>17</v>
      </c>
      <c r="H836">
        <v>835</v>
      </c>
      <c r="I836" s="42">
        <v>12.978</v>
      </c>
      <c r="J836" s="42">
        <v>9.774</v>
      </c>
      <c r="K836" s="42">
        <v>3.619</v>
      </c>
      <c r="L836" s="17">
        <f t="shared" si="48"/>
        <v>8.79033333333333</v>
      </c>
      <c r="M836" s="42">
        <v>25.076</v>
      </c>
      <c r="N836" s="42">
        <v>25.5975</v>
      </c>
      <c r="O836" s="42">
        <v>27.1715</v>
      </c>
      <c r="P836" s="17">
        <f t="shared" si="46"/>
        <v>25.9483333333333</v>
      </c>
      <c r="Q836" s="28">
        <v>0.635031611890987</v>
      </c>
      <c r="R836" s="28">
        <v>0.45274200933248</v>
      </c>
      <c r="S836" s="28">
        <v>0.14796711305168</v>
      </c>
      <c r="T836" s="17">
        <f t="shared" si="47"/>
        <v>0.411913578091716</v>
      </c>
    </row>
    <row r="837" spans="1:20">
      <c r="A837" s="10">
        <v>31</v>
      </c>
      <c r="B837" s="37">
        <v>8</v>
      </c>
      <c r="C837" s="5">
        <v>2014</v>
      </c>
      <c r="D837" s="51">
        <v>41882</v>
      </c>
      <c r="E837" t="s">
        <v>20</v>
      </c>
      <c r="F837" s="61">
        <f t="shared" si="45"/>
        <v>17.5</v>
      </c>
      <c r="G837" t="s">
        <v>17</v>
      </c>
      <c r="H837">
        <v>836</v>
      </c>
      <c r="I837" s="42">
        <v>13.2465</v>
      </c>
      <c r="J837" s="42">
        <v>13.052</v>
      </c>
      <c r="K837" s="42">
        <v>11.85</v>
      </c>
      <c r="L837" s="17">
        <f t="shared" si="48"/>
        <v>12.7161666666667</v>
      </c>
      <c r="M837" s="42">
        <v>24.8725</v>
      </c>
      <c r="N837" s="42">
        <v>24.9845</v>
      </c>
      <c r="O837" s="42">
        <v>25.5855</v>
      </c>
      <c r="P837" s="17">
        <f t="shared" si="46"/>
        <v>25.1475</v>
      </c>
      <c r="Q837" s="28">
        <v>1.2360934457756</v>
      </c>
      <c r="R837" s="28">
        <v>1.06334455939168</v>
      </c>
      <c r="S837" s="28">
        <v>0.508554532413333</v>
      </c>
      <c r="T837" s="17">
        <f t="shared" si="47"/>
        <v>0.935997512526871</v>
      </c>
    </row>
    <row r="838" spans="1:20">
      <c r="A838" s="10">
        <v>10</v>
      </c>
      <c r="B838" s="37">
        <v>9</v>
      </c>
      <c r="C838" s="5">
        <v>2014</v>
      </c>
      <c r="D838" s="51">
        <v>41892</v>
      </c>
      <c r="E838" t="s">
        <v>20</v>
      </c>
      <c r="F838" s="61">
        <f t="shared" si="45"/>
        <v>17.5</v>
      </c>
      <c r="G838" t="s">
        <v>17</v>
      </c>
      <c r="H838">
        <v>837</v>
      </c>
      <c r="I838" s="42">
        <v>12.5105</v>
      </c>
      <c r="J838" s="42">
        <v>11.258</v>
      </c>
      <c r="K838" s="42">
        <v>3.5405</v>
      </c>
      <c r="L838" s="17">
        <f t="shared" si="48"/>
        <v>9.103</v>
      </c>
      <c r="M838" s="42">
        <v>25.261</v>
      </c>
      <c r="N838" s="42">
        <v>25.558</v>
      </c>
      <c r="O838" s="42">
        <v>27.8315</v>
      </c>
      <c r="P838" s="17">
        <f t="shared" si="46"/>
        <v>26.2168333333333</v>
      </c>
      <c r="Q838" s="28">
        <v>0.63071509487232</v>
      </c>
      <c r="R838" s="28">
        <v>0.323874882818773</v>
      </c>
      <c r="S838" s="28">
        <v>0.16008454171372</v>
      </c>
      <c r="T838" s="17">
        <f t="shared" si="47"/>
        <v>0.371558173134938</v>
      </c>
    </row>
    <row r="839" spans="1:20">
      <c r="A839" s="10">
        <v>20</v>
      </c>
      <c r="B839" s="37">
        <v>9</v>
      </c>
      <c r="C839" s="5">
        <v>2014</v>
      </c>
      <c r="D839" s="51">
        <v>41902</v>
      </c>
      <c r="E839" t="s">
        <v>20</v>
      </c>
      <c r="F839" s="61">
        <f t="shared" si="45"/>
        <v>17.5</v>
      </c>
      <c r="G839" t="s">
        <v>17</v>
      </c>
      <c r="H839">
        <v>838</v>
      </c>
      <c r="I839" s="42">
        <v>9.384</v>
      </c>
      <c r="J839" s="42">
        <v>7.736</v>
      </c>
      <c r="K839" s="42">
        <v>3.783</v>
      </c>
      <c r="L839" s="17">
        <f t="shared" si="48"/>
        <v>6.96766666666667</v>
      </c>
      <c r="M839" s="42">
        <v>26.191</v>
      </c>
      <c r="N839" s="42">
        <v>26.7185</v>
      </c>
      <c r="O839" s="42">
        <v>27.774</v>
      </c>
      <c r="P839" s="17">
        <f t="shared" si="46"/>
        <v>26.8945</v>
      </c>
      <c r="Q839" s="28">
        <v>0.44257274892864</v>
      </c>
      <c r="R839" s="28">
        <v>0.2553196284</v>
      </c>
      <c r="S839" s="28">
        <v>0.16469676901216</v>
      </c>
      <c r="T839" s="17">
        <f t="shared" si="47"/>
        <v>0.287529715446933</v>
      </c>
    </row>
    <row r="840" spans="1:20">
      <c r="A840" s="10">
        <v>29</v>
      </c>
      <c r="B840" s="37">
        <v>9</v>
      </c>
      <c r="C840" s="5">
        <v>2014</v>
      </c>
      <c r="D840" s="51">
        <v>41911</v>
      </c>
      <c r="E840" t="s">
        <v>20</v>
      </c>
      <c r="F840" s="61">
        <f t="shared" si="45"/>
        <v>17.5</v>
      </c>
      <c r="G840" t="s">
        <v>17</v>
      </c>
      <c r="H840">
        <v>839</v>
      </c>
      <c r="I840" s="42">
        <v>8.2825</v>
      </c>
      <c r="J840" s="42">
        <v>8.436</v>
      </c>
      <c r="K840" s="42">
        <v>6.3595</v>
      </c>
      <c r="L840" s="17">
        <f t="shared" si="48"/>
        <v>7.69266666666667</v>
      </c>
      <c r="M840" s="42">
        <v>25.4695</v>
      </c>
      <c r="N840" s="42">
        <v>25.9775</v>
      </c>
      <c r="O840" s="42">
        <v>26.5765</v>
      </c>
      <c r="P840" s="17">
        <f t="shared" si="46"/>
        <v>26.0078333333333</v>
      </c>
      <c r="Q840" s="28">
        <v>0.9558204019216</v>
      </c>
      <c r="R840" s="28">
        <v>0.809538815568</v>
      </c>
      <c r="S840" s="28" t="s">
        <v>18</v>
      </c>
      <c r="T840" s="17">
        <f t="shared" si="47"/>
        <v>0.8826796087448</v>
      </c>
    </row>
    <row r="841" spans="1:20">
      <c r="A841" s="10">
        <v>9</v>
      </c>
      <c r="B841" s="37">
        <v>10</v>
      </c>
      <c r="C841" s="5">
        <v>2014</v>
      </c>
      <c r="D841" s="51">
        <v>41921</v>
      </c>
      <c r="E841" t="s">
        <v>20</v>
      </c>
      <c r="F841" s="61">
        <f t="shared" si="45"/>
        <v>17.5</v>
      </c>
      <c r="G841" t="s">
        <v>17</v>
      </c>
      <c r="H841">
        <v>840</v>
      </c>
      <c r="I841" s="42">
        <v>7.1685</v>
      </c>
      <c r="J841" s="42">
        <v>7.175</v>
      </c>
      <c r="K841" s="42">
        <v>6.2725</v>
      </c>
      <c r="L841" s="17">
        <f t="shared" si="48"/>
        <v>6.872</v>
      </c>
      <c r="M841" s="42">
        <v>25.542</v>
      </c>
      <c r="N841" s="42">
        <v>25.5615</v>
      </c>
      <c r="O841" s="42">
        <v>26.6245</v>
      </c>
      <c r="P841" s="17">
        <f t="shared" si="46"/>
        <v>25.9093333333333</v>
      </c>
      <c r="Q841" s="28">
        <v>0.732454818084</v>
      </c>
      <c r="R841" s="28">
        <v>0.774256186282</v>
      </c>
      <c r="S841" s="28">
        <v>0.2590012220754</v>
      </c>
      <c r="T841" s="17">
        <f t="shared" si="47"/>
        <v>0.588570742147133</v>
      </c>
    </row>
    <row r="842" spans="1:20">
      <c r="A842" s="10">
        <v>20</v>
      </c>
      <c r="B842" s="37">
        <v>10</v>
      </c>
      <c r="C842" s="5">
        <v>2014</v>
      </c>
      <c r="D842" s="51">
        <v>41932</v>
      </c>
      <c r="E842" t="s">
        <v>20</v>
      </c>
      <c r="F842" s="61">
        <f t="shared" si="45"/>
        <v>17.5</v>
      </c>
      <c r="G842" t="s">
        <v>17</v>
      </c>
      <c r="H842">
        <v>841</v>
      </c>
      <c r="I842" s="42">
        <v>4.6665</v>
      </c>
      <c r="J842" s="42">
        <v>5.7185</v>
      </c>
      <c r="K842" s="42">
        <v>5.3215</v>
      </c>
      <c r="L842" s="17">
        <f t="shared" si="48"/>
        <v>5.2355</v>
      </c>
      <c r="M842" s="42">
        <v>25.844</v>
      </c>
      <c r="N842" s="42">
        <v>26.407</v>
      </c>
      <c r="O842" s="42">
        <v>26.962</v>
      </c>
      <c r="P842" s="17">
        <f t="shared" si="46"/>
        <v>26.4043333333333</v>
      </c>
      <c r="Q842" s="28">
        <v>0.63528888875688</v>
      </c>
      <c r="R842" s="28">
        <v>0.39813468560408</v>
      </c>
      <c r="S842" s="28">
        <v>0.246820611312</v>
      </c>
      <c r="T842" s="17">
        <f t="shared" si="47"/>
        <v>0.426748061890987</v>
      </c>
    </row>
    <row r="843" spans="1:20">
      <c r="A843" s="10">
        <v>29</v>
      </c>
      <c r="B843" s="37">
        <v>10</v>
      </c>
      <c r="C843" s="5">
        <v>2014</v>
      </c>
      <c r="D843" s="51">
        <v>41941</v>
      </c>
      <c r="E843" t="s">
        <v>20</v>
      </c>
      <c r="F843" s="61">
        <f t="shared" si="45"/>
        <v>17.5</v>
      </c>
      <c r="G843" t="s">
        <v>17</v>
      </c>
      <c r="H843">
        <v>842</v>
      </c>
      <c r="I843" s="42">
        <v>4.2935</v>
      </c>
      <c r="J843" s="42">
        <v>4.4485</v>
      </c>
      <c r="K843" s="42">
        <v>4.3925</v>
      </c>
      <c r="L843" s="17">
        <f t="shared" si="48"/>
        <v>4.37816666666667</v>
      </c>
      <c r="M843" s="42">
        <v>27.18</v>
      </c>
      <c r="N843" s="42">
        <v>27.2225</v>
      </c>
      <c r="O843" s="42">
        <v>27.3825</v>
      </c>
      <c r="P843" s="17">
        <f t="shared" si="46"/>
        <v>27.2616666666667</v>
      </c>
      <c r="Q843" s="28">
        <v>0.23144050229848</v>
      </c>
      <c r="R843" s="28">
        <v>0.21554176173116</v>
      </c>
      <c r="S843" s="28">
        <v>0.1996700745132</v>
      </c>
      <c r="T843" s="17">
        <f t="shared" si="47"/>
        <v>0.21555077951428</v>
      </c>
    </row>
    <row r="844" spans="1:20">
      <c r="A844" s="10">
        <v>16</v>
      </c>
      <c r="B844" s="37">
        <v>11</v>
      </c>
      <c r="C844" s="5">
        <v>2014</v>
      </c>
      <c r="D844" s="51">
        <v>41959</v>
      </c>
      <c r="E844" t="s">
        <v>20</v>
      </c>
      <c r="F844" s="61">
        <f t="shared" si="45"/>
        <v>17.5</v>
      </c>
      <c r="G844" t="s">
        <v>17</v>
      </c>
      <c r="H844">
        <v>843</v>
      </c>
      <c r="I844" s="42">
        <v>1.454</v>
      </c>
      <c r="J844" s="42">
        <v>1.5735</v>
      </c>
      <c r="K844" s="42">
        <v>2.936</v>
      </c>
      <c r="L844" s="17">
        <f t="shared" si="48"/>
        <v>1.98783333333333</v>
      </c>
      <c r="M844" s="42">
        <v>26.534</v>
      </c>
      <c r="N844" s="42">
        <v>26.605</v>
      </c>
      <c r="O844" s="42">
        <v>27.6565</v>
      </c>
      <c r="P844" s="17">
        <f t="shared" si="46"/>
        <v>26.9318333333333</v>
      </c>
      <c r="Q844" s="28">
        <v>0.23237816680336</v>
      </c>
      <c r="R844" s="28">
        <v>0.22841081568676</v>
      </c>
      <c r="S844" s="28">
        <v>0.15761819288512</v>
      </c>
      <c r="T844" s="17">
        <f t="shared" si="47"/>
        <v>0.20613572512508</v>
      </c>
    </row>
    <row r="845" spans="1:20">
      <c r="A845" s="10">
        <v>2</v>
      </c>
      <c r="B845" s="37">
        <v>12</v>
      </c>
      <c r="C845" s="5">
        <v>2014</v>
      </c>
      <c r="D845" s="51">
        <v>41975</v>
      </c>
      <c r="E845" t="s">
        <v>20</v>
      </c>
      <c r="F845" s="61">
        <f t="shared" si="45"/>
        <v>17.5</v>
      </c>
      <c r="G845" t="s">
        <v>17</v>
      </c>
      <c r="H845">
        <v>844</v>
      </c>
      <c r="I845" s="42">
        <v>0.649</v>
      </c>
      <c r="J845" s="42">
        <v>0.7065</v>
      </c>
      <c r="K845" s="42">
        <v>2.122</v>
      </c>
      <c r="L845" s="17">
        <f t="shared" si="48"/>
        <v>1.15916666666667</v>
      </c>
      <c r="M845" s="42">
        <v>26.683</v>
      </c>
      <c r="N845" s="42">
        <v>26.695</v>
      </c>
      <c r="O845" s="42">
        <v>27.5185</v>
      </c>
      <c r="P845" s="17">
        <f t="shared" si="46"/>
        <v>26.9655</v>
      </c>
      <c r="Q845" s="30" t="s">
        <v>18</v>
      </c>
      <c r="R845" s="30" t="s">
        <v>18</v>
      </c>
      <c r="S845" s="30" t="s">
        <v>18</v>
      </c>
      <c r="T845" s="17" t="e">
        <f t="shared" si="47"/>
        <v>#DIV/0!</v>
      </c>
    </row>
    <row r="846" spans="1:20">
      <c r="A846" s="10">
        <v>10</v>
      </c>
      <c r="B846" s="37">
        <v>2</v>
      </c>
      <c r="C846" s="5">
        <v>2015</v>
      </c>
      <c r="D846" s="51">
        <v>42045</v>
      </c>
      <c r="E846" t="s">
        <v>20</v>
      </c>
      <c r="F846" s="61">
        <f t="shared" si="45"/>
        <v>17.5</v>
      </c>
      <c r="G846" t="s">
        <v>17</v>
      </c>
      <c r="H846">
        <v>845</v>
      </c>
      <c r="I846" s="42">
        <v>-1.023</v>
      </c>
      <c r="J846" s="42">
        <v>-1.037</v>
      </c>
      <c r="K846" s="42">
        <v>-1.03033333333333</v>
      </c>
      <c r="L846" s="17">
        <f t="shared" si="48"/>
        <v>-1.03011111111111</v>
      </c>
      <c r="M846" s="42">
        <v>27.5853333333333</v>
      </c>
      <c r="N846" s="42">
        <v>27.6285</v>
      </c>
      <c r="O846" s="42">
        <v>27.723</v>
      </c>
      <c r="P846" s="17">
        <f t="shared" si="46"/>
        <v>27.6456111111111</v>
      </c>
      <c r="Q846" s="28">
        <v>0.117336889589387</v>
      </c>
      <c r="R846" s="28">
        <v>0.119757211951947</v>
      </c>
      <c r="S846" s="28">
        <v>0.105363193709813</v>
      </c>
      <c r="T846" s="17">
        <f t="shared" si="47"/>
        <v>0.114152431750382</v>
      </c>
    </row>
    <row r="847" spans="1:20">
      <c r="A847" s="10">
        <v>21</v>
      </c>
      <c r="B847" s="37">
        <v>2</v>
      </c>
      <c r="C847" s="5">
        <v>2015</v>
      </c>
      <c r="D847" s="51">
        <v>42056</v>
      </c>
      <c r="E847" t="s">
        <v>20</v>
      </c>
      <c r="F847" s="61">
        <f t="shared" si="45"/>
        <v>17.5</v>
      </c>
      <c r="G847" t="s">
        <v>17</v>
      </c>
      <c r="H847">
        <v>846</v>
      </c>
      <c r="I847" s="42">
        <v>-1.07</v>
      </c>
      <c r="J847" s="42">
        <v>-1.076</v>
      </c>
      <c r="K847" s="42">
        <v>-0.61</v>
      </c>
      <c r="L847" s="17">
        <f t="shared" si="48"/>
        <v>-0.918666666666667</v>
      </c>
      <c r="M847" s="42">
        <v>27.4335</v>
      </c>
      <c r="N847" s="42">
        <v>27.4993333333333</v>
      </c>
      <c r="O847" s="42">
        <v>27.7555</v>
      </c>
      <c r="P847" s="17">
        <f t="shared" si="46"/>
        <v>27.5627777777778</v>
      </c>
      <c r="Q847" s="28">
        <v>0.115270368178667</v>
      </c>
      <c r="R847" s="28">
        <v>0.113837925427627</v>
      </c>
      <c r="S847" s="28">
        <v>0.1171237287152</v>
      </c>
      <c r="T847" s="17">
        <f t="shared" si="47"/>
        <v>0.115410674107165</v>
      </c>
    </row>
    <row r="848" spans="1:20">
      <c r="A848" s="10">
        <v>3</v>
      </c>
      <c r="B848" s="37">
        <v>3</v>
      </c>
      <c r="C848" s="5">
        <v>2015</v>
      </c>
      <c r="D848" s="51">
        <v>42066</v>
      </c>
      <c r="E848" t="s">
        <v>20</v>
      </c>
      <c r="F848" s="61">
        <f t="shared" si="45"/>
        <v>17.5</v>
      </c>
      <c r="G848" t="s">
        <v>17</v>
      </c>
      <c r="H848">
        <v>847</v>
      </c>
      <c r="I848" s="42">
        <v>-0.77</v>
      </c>
      <c r="J848" s="42">
        <v>-0.81</v>
      </c>
      <c r="K848" s="42">
        <v>-0.25</v>
      </c>
      <c r="L848" s="17">
        <f t="shared" si="48"/>
        <v>-0.61</v>
      </c>
      <c r="M848" s="46">
        <v>27.213</v>
      </c>
      <c r="N848" s="46">
        <v>27.456</v>
      </c>
      <c r="O848" s="46">
        <v>27.7263333333333</v>
      </c>
      <c r="P848" s="17">
        <f t="shared" si="46"/>
        <v>27.4651111111111</v>
      </c>
      <c r="Q848" s="28">
        <v>0.0928926456741333</v>
      </c>
      <c r="R848" s="28">
        <v>0.0884494200570667</v>
      </c>
      <c r="S848" s="28">
        <v>0.0889562755333334</v>
      </c>
      <c r="T848" s="17">
        <f t="shared" si="47"/>
        <v>0.0900994470881778</v>
      </c>
    </row>
    <row r="849" spans="1:20">
      <c r="A849" s="10">
        <v>16</v>
      </c>
      <c r="B849" s="37">
        <v>3</v>
      </c>
      <c r="C849" s="5">
        <v>2015</v>
      </c>
      <c r="D849" s="51">
        <v>42079</v>
      </c>
      <c r="E849" t="s">
        <v>20</v>
      </c>
      <c r="F849" s="61">
        <f t="shared" si="45"/>
        <v>17.5</v>
      </c>
      <c r="G849" t="s">
        <v>17</v>
      </c>
      <c r="H849">
        <v>848</v>
      </c>
      <c r="I849" s="46">
        <v>-0.71</v>
      </c>
      <c r="J849" s="46">
        <v>-0.8455</v>
      </c>
      <c r="K849" s="46">
        <v>-0.6255</v>
      </c>
      <c r="L849" s="17">
        <f t="shared" si="48"/>
        <v>-0.727</v>
      </c>
      <c r="M849" s="46">
        <v>27.5285</v>
      </c>
      <c r="N849" s="46">
        <v>27.548</v>
      </c>
      <c r="O849" s="46">
        <v>27.842</v>
      </c>
      <c r="P849" s="17">
        <f t="shared" si="46"/>
        <v>27.6395</v>
      </c>
      <c r="Q849" s="28">
        <v>0.1292406417056</v>
      </c>
      <c r="R849" s="28">
        <v>0.11648444527176</v>
      </c>
      <c r="S849" s="28">
        <v>0.109960277820533</v>
      </c>
      <c r="T849" s="17">
        <f t="shared" si="47"/>
        <v>0.118561788265964</v>
      </c>
    </row>
    <row r="850" spans="1:20">
      <c r="A850" s="10">
        <v>7</v>
      </c>
      <c r="B850" s="37">
        <v>4</v>
      </c>
      <c r="C850" s="5">
        <v>2015</v>
      </c>
      <c r="D850" s="51">
        <v>42101</v>
      </c>
      <c r="E850" t="s">
        <v>20</v>
      </c>
      <c r="F850" s="61">
        <f t="shared" si="45"/>
        <v>17.5</v>
      </c>
      <c r="G850" t="s">
        <v>17</v>
      </c>
      <c r="H850">
        <v>849</v>
      </c>
      <c r="I850" s="46">
        <v>-0.214</v>
      </c>
      <c r="J850" s="46">
        <v>-0.159</v>
      </c>
      <c r="K850" s="46">
        <v>-0.1345</v>
      </c>
      <c r="L850" s="17">
        <f t="shared" si="48"/>
        <v>-0.169166666666667</v>
      </c>
      <c r="M850" s="46">
        <v>26.452</v>
      </c>
      <c r="N850" s="46">
        <v>27.9066666666667</v>
      </c>
      <c r="O850" s="46">
        <v>28.126</v>
      </c>
      <c r="P850" s="17">
        <f t="shared" si="46"/>
        <v>27.4948888888889</v>
      </c>
      <c r="Q850" s="28">
        <v>0.0939802845272</v>
      </c>
      <c r="R850" s="28">
        <v>0.09392370741352</v>
      </c>
      <c r="S850" s="28">
        <v>0.06591609385172</v>
      </c>
      <c r="T850" s="17">
        <f t="shared" si="47"/>
        <v>0.0846066952641467</v>
      </c>
    </row>
    <row r="851" spans="1:20">
      <c r="A851" s="10">
        <v>10</v>
      </c>
      <c r="B851" s="37">
        <v>6</v>
      </c>
      <c r="C851" s="5">
        <v>2015</v>
      </c>
      <c r="D851" s="51">
        <v>42165</v>
      </c>
      <c r="E851" t="s">
        <v>20</v>
      </c>
      <c r="F851" s="61">
        <f t="shared" si="45"/>
        <v>17.5</v>
      </c>
      <c r="G851" t="s">
        <v>17</v>
      </c>
      <c r="H851">
        <v>850</v>
      </c>
      <c r="I851" s="42">
        <v>7.059</v>
      </c>
      <c r="J851" s="42">
        <v>4.15733333333333</v>
      </c>
      <c r="K851" s="42">
        <v>0.733</v>
      </c>
      <c r="L851" s="17">
        <f t="shared" si="48"/>
        <v>3.98311111111111</v>
      </c>
      <c r="M851" s="42">
        <v>24.9585</v>
      </c>
      <c r="N851" s="42">
        <v>25.9333333333333</v>
      </c>
      <c r="O851" s="42">
        <v>27.699</v>
      </c>
      <c r="P851" s="17">
        <f t="shared" si="46"/>
        <v>26.1969444444444</v>
      </c>
      <c r="Q851" s="28">
        <v>0.54209691551696</v>
      </c>
      <c r="R851" s="28">
        <v>0.45172071658752</v>
      </c>
      <c r="S851" s="28">
        <v>0.29711497447192</v>
      </c>
      <c r="T851" s="17">
        <f t="shared" si="47"/>
        <v>0.4303108688588</v>
      </c>
    </row>
    <row r="852" spans="1:20">
      <c r="A852" s="10">
        <v>20</v>
      </c>
      <c r="B852" s="37">
        <v>6</v>
      </c>
      <c r="C852" s="5">
        <v>2015</v>
      </c>
      <c r="D852" s="51">
        <v>42175</v>
      </c>
      <c r="E852" t="s">
        <v>20</v>
      </c>
      <c r="F852" s="61">
        <f t="shared" si="45"/>
        <v>17.5</v>
      </c>
      <c r="G852" t="s">
        <v>17</v>
      </c>
      <c r="H852">
        <v>851</v>
      </c>
      <c r="I852" s="42">
        <v>5.9175</v>
      </c>
      <c r="J852" s="42">
        <v>2.987</v>
      </c>
      <c r="K852" s="42">
        <v>0.828</v>
      </c>
      <c r="L852" s="17">
        <f t="shared" si="48"/>
        <v>3.24416666666667</v>
      </c>
      <c r="M852" s="42">
        <v>25.518</v>
      </c>
      <c r="N852" s="42">
        <v>26.483</v>
      </c>
      <c r="O852" s="42">
        <v>27.5945</v>
      </c>
      <c r="P852" s="17">
        <f t="shared" si="46"/>
        <v>26.5318333333333</v>
      </c>
      <c r="Q852" s="28" t="s">
        <v>18</v>
      </c>
      <c r="R852" s="28">
        <v>0.32890979417056</v>
      </c>
      <c r="S852" s="28">
        <v>0.1658516642848</v>
      </c>
      <c r="T852" s="17">
        <f t="shared" si="47"/>
        <v>0.24738072922768</v>
      </c>
    </row>
    <row r="853" spans="1:20">
      <c r="A853" s="10">
        <v>30</v>
      </c>
      <c r="B853" s="37">
        <v>6</v>
      </c>
      <c r="C853" s="5">
        <v>2015</v>
      </c>
      <c r="D853" s="51">
        <v>42185</v>
      </c>
      <c r="E853" t="s">
        <v>20</v>
      </c>
      <c r="F853" s="61">
        <f t="shared" si="45"/>
        <v>17.5</v>
      </c>
      <c r="G853" t="s">
        <v>17</v>
      </c>
      <c r="H853">
        <v>852</v>
      </c>
      <c r="I853" s="42">
        <v>5.72233333333333</v>
      </c>
      <c r="J853" s="42">
        <v>2.5985</v>
      </c>
      <c r="K853" s="42">
        <v>1.048</v>
      </c>
      <c r="L853" s="17">
        <f t="shared" si="48"/>
        <v>3.12294444444444</v>
      </c>
      <c r="M853" s="42">
        <v>26.1886666666667</v>
      </c>
      <c r="N853" s="42">
        <v>26.9515</v>
      </c>
      <c r="O853" s="42">
        <v>27.5705</v>
      </c>
      <c r="P853" s="17">
        <f t="shared" si="46"/>
        <v>26.9035555555556</v>
      </c>
      <c r="Q853" s="28">
        <v>1.68429185620347</v>
      </c>
      <c r="R853" s="28">
        <v>0.679195537041973</v>
      </c>
      <c r="S853" s="28">
        <v>0.2002057186016</v>
      </c>
      <c r="T853" s="17">
        <f t="shared" si="47"/>
        <v>0.854564370615681</v>
      </c>
    </row>
    <row r="854" spans="1:20">
      <c r="A854" s="10">
        <v>11</v>
      </c>
      <c r="B854" s="37">
        <v>7</v>
      </c>
      <c r="C854" s="56">
        <v>2015</v>
      </c>
      <c r="D854" s="9">
        <v>42196</v>
      </c>
      <c r="E854" t="s">
        <v>20</v>
      </c>
      <c r="F854" s="61">
        <f t="shared" si="45"/>
        <v>17.5</v>
      </c>
      <c r="G854" t="s">
        <v>17</v>
      </c>
      <c r="H854">
        <v>853</v>
      </c>
      <c r="I854" s="42">
        <v>11.975</v>
      </c>
      <c r="J854" s="42">
        <v>5.9485</v>
      </c>
      <c r="K854" s="42">
        <v>1.47</v>
      </c>
      <c r="L854" s="17">
        <f t="shared" si="48"/>
        <v>6.4645</v>
      </c>
      <c r="M854" s="42">
        <v>24.687</v>
      </c>
      <c r="N854" s="42">
        <v>25.806</v>
      </c>
      <c r="O854" s="42">
        <v>27.516</v>
      </c>
      <c r="P854" s="17">
        <f t="shared" si="46"/>
        <v>26.003</v>
      </c>
      <c r="Q854" s="28">
        <v>1.133948143756</v>
      </c>
      <c r="R854" s="28">
        <v>1.56847603349908</v>
      </c>
      <c r="S854" s="28">
        <v>0.1837950511176</v>
      </c>
      <c r="T854" s="17">
        <f t="shared" si="47"/>
        <v>0.962073076124227</v>
      </c>
    </row>
    <row r="855" spans="1:20">
      <c r="A855" s="10">
        <v>20</v>
      </c>
      <c r="B855" s="37">
        <v>7</v>
      </c>
      <c r="C855" s="5">
        <v>2015</v>
      </c>
      <c r="D855" s="51">
        <v>42205</v>
      </c>
      <c r="E855" t="s">
        <v>20</v>
      </c>
      <c r="F855" s="61">
        <f t="shared" si="45"/>
        <v>17.5</v>
      </c>
      <c r="G855" t="s">
        <v>17</v>
      </c>
      <c r="H855">
        <v>854</v>
      </c>
      <c r="I855" s="42">
        <v>9.0245</v>
      </c>
      <c r="J855" s="42">
        <v>5.272</v>
      </c>
      <c r="K855" s="42">
        <v>2.171</v>
      </c>
      <c r="L855" s="17">
        <f t="shared" si="48"/>
        <v>5.48916666666667</v>
      </c>
      <c r="M855" s="42">
        <v>25.095</v>
      </c>
      <c r="N855" s="42">
        <v>26.421</v>
      </c>
      <c r="O855" s="42">
        <v>27.428</v>
      </c>
      <c r="P855" s="17">
        <f t="shared" si="46"/>
        <v>26.3146666666667</v>
      </c>
      <c r="Q855" s="28">
        <v>0.53634697075152</v>
      </c>
      <c r="R855" s="28">
        <v>0.32598271320448</v>
      </c>
      <c r="S855" s="28">
        <v>0.13436768559992</v>
      </c>
      <c r="T855" s="17">
        <f t="shared" si="47"/>
        <v>0.33223245651864</v>
      </c>
    </row>
    <row r="856" spans="1:20">
      <c r="A856" s="10">
        <v>30</v>
      </c>
      <c r="B856" s="37">
        <v>7</v>
      </c>
      <c r="C856" s="5">
        <v>2015</v>
      </c>
      <c r="D856" s="51">
        <v>42215</v>
      </c>
      <c r="E856" t="s">
        <v>20</v>
      </c>
      <c r="F856" s="61">
        <f t="shared" si="45"/>
        <v>17.5</v>
      </c>
      <c r="G856" t="s">
        <v>17</v>
      </c>
      <c r="H856">
        <v>855</v>
      </c>
      <c r="I856" s="42">
        <v>10.8396666666667</v>
      </c>
      <c r="J856" s="42">
        <v>9.991</v>
      </c>
      <c r="K856" s="42">
        <v>8.1515</v>
      </c>
      <c r="L856" s="17">
        <f t="shared" si="48"/>
        <v>9.66072222222223</v>
      </c>
      <c r="M856" s="42">
        <v>25.3573333333333</v>
      </c>
      <c r="N856" s="42">
        <v>26.0923333333333</v>
      </c>
      <c r="O856" s="42">
        <v>26.4305</v>
      </c>
      <c r="P856" s="17">
        <f t="shared" si="46"/>
        <v>25.9600555555555</v>
      </c>
      <c r="Q856" s="28">
        <v>1.081634711016</v>
      </c>
      <c r="R856" s="28">
        <v>0.4642654898592</v>
      </c>
      <c r="S856" s="28">
        <v>0.24195519663496</v>
      </c>
      <c r="T856" s="17">
        <f t="shared" si="47"/>
        <v>0.595951799170053</v>
      </c>
    </row>
    <row r="857" spans="1:20">
      <c r="A857" s="10">
        <v>10</v>
      </c>
      <c r="B857" s="37">
        <v>8</v>
      </c>
      <c r="C857" s="5">
        <v>2015</v>
      </c>
      <c r="D857" s="51">
        <v>42226</v>
      </c>
      <c r="E857" t="s">
        <v>20</v>
      </c>
      <c r="F857" s="61">
        <f t="shared" si="45"/>
        <v>17.5</v>
      </c>
      <c r="G857" t="s">
        <v>17</v>
      </c>
      <c r="H857">
        <v>856</v>
      </c>
      <c r="I857" s="42">
        <v>10.479</v>
      </c>
      <c r="J857" s="42">
        <v>10.233</v>
      </c>
      <c r="K857" s="42">
        <v>8.6295</v>
      </c>
      <c r="L857" s="17">
        <f t="shared" si="48"/>
        <v>9.7805</v>
      </c>
      <c r="M857" s="42">
        <v>25.0935</v>
      </c>
      <c r="N857" s="42">
        <v>25.823</v>
      </c>
      <c r="O857" s="42">
        <v>26.464</v>
      </c>
      <c r="P857" s="17">
        <f t="shared" si="46"/>
        <v>25.7935</v>
      </c>
      <c r="Q857" s="28">
        <v>0.376197931932</v>
      </c>
      <c r="R857" s="28">
        <v>0.1825316253952</v>
      </c>
      <c r="S857" s="28">
        <v>0.15495720836564</v>
      </c>
      <c r="T857" s="17">
        <f t="shared" si="47"/>
        <v>0.23789558856428</v>
      </c>
    </row>
    <row r="858" spans="1:20">
      <c r="A858" s="10">
        <v>19</v>
      </c>
      <c r="B858" s="37">
        <v>8</v>
      </c>
      <c r="C858" s="5">
        <v>2015</v>
      </c>
      <c r="D858" s="51">
        <v>42235</v>
      </c>
      <c r="E858" t="s">
        <v>20</v>
      </c>
      <c r="F858" s="61">
        <f t="shared" si="45"/>
        <v>17.5</v>
      </c>
      <c r="G858" t="s">
        <v>17</v>
      </c>
      <c r="H858">
        <v>857</v>
      </c>
      <c r="I858" s="42">
        <v>8.9568</v>
      </c>
      <c r="J858" s="42">
        <v>8.2256</v>
      </c>
      <c r="K858" s="42">
        <v>3.3234</v>
      </c>
      <c r="L858" s="17">
        <f t="shared" si="48"/>
        <v>6.83526666666667</v>
      </c>
      <c r="M858" s="42">
        <v>25.5534</v>
      </c>
      <c r="N858" s="42">
        <v>26.799</v>
      </c>
      <c r="O858" s="42">
        <v>27.513</v>
      </c>
      <c r="P858" s="17">
        <f t="shared" si="46"/>
        <v>26.6218</v>
      </c>
      <c r="Q858" s="28">
        <v>0.241962780529152</v>
      </c>
      <c r="R858" s="28">
        <v>0.159164324456064</v>
      </c>
      <c r="S858" s="28">
        <v>0.113545272699328</v>
      </c>
      <c r="T858" s="17">
        <f t="shared" si="47"/>
        <v>0.171557459228181</v>
      </c>
    </row>
    <row r="859" spans="1:20">
      <c r="A859" s="10">
        <v>31</v>
      </c>
      <c r="B859" s="37">
        <v>8</v>
      </c>
      <c r="C859" s="5">
        <v>2015</v>
      </c>
      <c r="D859" s="51">
        <v>42247</v>
      </c>
      <c r="E859" t="s">
        <v>20</v>
      </c>
      <c r="F859" s="61">
        <f t="shared" si="45"/>
        <v>17.5</v>
      </c>
      <c r="G859" t="s">
        <v>17</v>
      </c>
      <c r="H859">
        <v>858</v>
      </c>
      <c r="I859" s="42">
        <v>9.903</v>
      </c>
      <c r="J859" s="42">
        <v>7.7908</v>
      </c>
      <c r="K859" s="42">
        <v>4.7422</v>
      </c>
      <c r="L859" s="17">
        <f t="shared" si="48"/>
        <v>7.47866666666667</v>
      </c>
      <c r="M859" s="42">
        <v>25.8234</v>
      </c>
      <c r="N859" s="42">
        <v>26.9284</v>
      </c>
      <c r="O859" s="42">
        <v>27.5156</v>
      </c>
      <c r="P859" s="17">
        <f t="shared" si="46"/>
        <v>26.7558</v>
      </c>
      <c r="Q859" s="28">
        <v>0.53180757189088</v>
      </c>
      <c r="R859" s="28">
        <v>0.22812679841168</v>
      </c>
      <c r="S859" s="28">
        <v>0.118841028461099</v>
      </c>
      <c r="T859" s="17">
        <f t="shared" si="47"/>
        <v>0.29292513292122</v>
      </c>
    </row>
    <row r="860" spans="1:20">
      <c r="A860" s="10">
        <v>9</v>
      </c>
      <c r="B860" s="37">
        <v>9</v>
      </c>
      <c r="C860" s="5">
        <v>2015</v>
      </c>
      <c r="D860" s="51">
        <v>42256</v>
      </c>
      <c r="E860" t="s">
        <v>20</v>
      </c>
      <c r="F860" s="61">
        <f t="shared" si="45"/>
        <v>17.5</v>
      </c>
      <c r="G860" t="s">
        <v>17</v>
      </c>
      <c r="H860">
        <v>859</v>
      </c>
      <c r="I860" s="42">
        <v>11.6822</v>
      </c>
      <c r="J860" s="42">
        <v>10.2606</v>
      </c>
      <c r="K860" s="42">
        <v>7.321</v>
      </c>
      <c r="L860" s="17">
        <f t="shared" si="48"/>
        <v>9.7546</v>
      </c>
      <c r="M860" s="42">
        <v>23.8928</v>
      </c>
      <c r="N860" s="42">
        <v>25.2094</v>
      </c>
      <c r="O860" s="42">
        <v>26.834</v>
      </c>
      <c r="P860" s="17">
        <f t="shared" si="46"/>
        <v>25.3120666666667</v>
      </c>
      <c r="Q860" s="28">
        <v>0.714867268170048</v>
      </c>
      <c r="R860" s="28">
        <v>0.465550103709216</v>
      </c>
      <c r="S860" s="28">
        <v>0.18785557327832</v>
      </c>
      <c r="T860" s="17">
        <f t="shared" si="47"/>
        <v>0.456090981719195</v>
      </c>
    </row>
    <row r="861" spans="1:20">
      <c r="A861" s="10">
        <v>21</v>
      </c>
      <c r="B861" s="37">
        <v>9</v>
      </c>
      <c r="C861" s="5">
        <v>2015</v>
      </c>
      <c r="D861" s="51">
        <v>42268</v>
      </c>
      <c r="E861" t="s">
        <v>20</v>
      </c>
      <c r="F861" s="61">
        <f t="shared" si="45"/>
        <v>17.5</v>
      </c>
      <c r="G861" t="s">
        <v>17</v>
      </c>
      <c r="H861">
        <v>860</v>
      </c>
      <c r="I861" s="42">
        <v>9.2316</v>
      </c>
      <c r="J861" s="42">
        <v>8.3314</v>
      </c>
      <c r="K861" s="42">
        <v>6.4698</v>
      </c>
      <c r="L861" s="17">
        <f t="shared" si="48"/>
        <v>8.01093333333333</v>
      </c>
      <c r="M861" s="42">
        <v>25.8236</v>
      </c>
      <c r="N861" s="42">
        <v>26.3332</v>
      </c>
      <c r="O861" s="42">
        <v>27.0848</v>
      </c>
      <c r="P861" s="17">
        <f t="shared" si="46"/>
        <v>26.4138666666667</v>
      </c>
      <c r="Q861" s="28">
        <v>0.496455960990848</v>
      </c>
      <c r="R861" s="28">
        <v>0.387507537907408</v>
      </c>
      <c r="S861" s="28">
        <v>0.19856887726528</v>
      </c>
      <c r="T861" s="17">
        <f t="shared" si="47"/>
        <v>0.360844125387845</v>
      </c>
    </row>
    <row r="862" spans="1:20">
      <c r="A862" s="10">
        <v>30</v>
      </c>
      <c r="B862" s="37">
        <v>9</v>
      </c>
      <c r="C862" s="5">
        <v>2015</v>
      </c>
      <c r="D862" s="51">
        <v>42277</v>
      </c>
      <c r="E862" t="s">
        <v>20</v>
      </c>
      <c r="F862" s="61">
        <f t="shared" si="45"/>
        <v>17.5</v>
      </c>
      <c r="G862" t="s">
        <v>17</v>
      </c>
      <c r="H862">
        <v>861</v>
      </c>
      <c r="I862" s="42">
        <v>10.2654</v>
      </c>
      <c r="J862" s="42">
        <v>9.9684</v>
      </c>
      <c r="K862" s="42">
        <v>7.1138</v>
      </c>
      <c r="L862" s="17">
        <f t="shared" si="48"/>
        <v>9.11586666666667</v>
      </c>
      <c r="M862" s="42">
        <v>24.3902</v>
      </c>
      <c r="N862" s="42">
        <v>25.5994</v>
      </c>
      <c r="O862" s="42">
        <v>26.6806</v>
      </c>
      <c r="P862" s="17">
        <f t="shared" si="46"/>
        <v>25.5567333333333</v>
      </c>
      <c r="Q862" s="28">
        <v>1.55668753318072</v>
      </c>
      <c r="R862" s="28">
        <v>0.471680934424032</v>
      </c>
      <c r="S862" s="28">
        <v>0.207173160559819</v>
      </c>
      <c r="T862" s="17">
        <f t="shared" si="47"/>
        <v>0.745180542721524</v>
      </c>
    </row>
    <row r="863" spans="1:20">
      <c r="A863" s="10">
        <v>12</v>
      </c>
      <c r="B863" s="37">
        <v>10</v>
      </c>
      <c r="C863" s="5">
        <v>2015</v>
      </c>
      <c r="D863" s="51">
        <v>42289</v>
      </c>
      <c r="E863" t="s">
        <v>20</v>
      </c>
      <c r="F863" s="61">
        <f t="shared" si="45"/>
        <v>17.5</v>
      </c>
      <c r="G863" t="s">
        <v>17</v>
      </c>
      <c r="H863">
        <v>862</v>
      </c>
      <c r="I863" s="42">
        <v>7.6586</v>
      </c>
      <c r="J863" s="42">
        <v>7.6894</v>
      </c>
      <c r="K863" s="42">
        <v>5.817</v>
      </c>
      <c r="L863" s="17">
        <f t="shared" si="48"/>
        <v>7.055</v>
      </c>
      <c r="M863" s="42">
        <v>24.9734</v>
      </c>
      <c r="N863" s="42">
        <v>24.9902</v>
      </c>
      <c r="O863" s="42">
        <v>26.8432</v>
      </c>
      <c r="P863" s="17">
        <f t="shared" si="46"/>
        <v>25.6022666666667</v>
      </c>
      <c r="Q863" s="28">
        <v>0.825883233693712</v>
      </c>
      <c r="R863" s="28">
        <v>0.707906256799504</v>
      </c>
      <c r="S863" s="28">
        <v>0.35164727035312</v>
      </c>
      <c r="T863" s="17">
        <f t="shared" si="47"/>
        <v>0.628478920282112</v>
      </c>
    </row>
    <row r="864" spans="1:20">
      <c r="A864" s="10">
        <v>21</v>
      </c>
      <c r="B864" s="37">
        <v>10</v>
      </c>
      <c r="C864" s="5">
        <v>2015</v>
      </c>
      <c r="D864" s="51">
        <v>42298</v>
      </c>
      <c r="E864" t="s">
        <v>20</v>
      </c>
      <c r="F864" s="61">
        <f t="shared" si="45"/>
        <v>17.5</v>
      </c>
      <c r="G864" t="s">
        <v>17</v>
      </c>
      <c r="H864">
        <v>863</v>
      </c>
      <c r="I864" s="58">
        <v>5.411</v>
      </c>
      <c r="J864" s="58">
        <v>4.431</v>
      </c>
      <c r="K864" s="58">
        <v>2.933</v>
      </c>
      <c r="L864" s="17">
        <f t="shared" si="48"/>
        <v>4.25833333333333</v>
      </c>
      <c r="M864" s="58">
        <v>27.0435</v>
      </c>
      <c r="N864" s="58">
        <v>27.5015</v>
      </c>
      <c r="O864" s="58">
        <v>27.7585</v>
      </c>
      <c r="P864" s="17">
        <f t="shared" si="46"/>
        <v>27.4345</v>
      </c>
      <c r="Q864" s="28">
        <v>0.2691694295928</v>
      </c>
      <c r="R864" s="28">
        <v>0.1667431833316</v>
      </c>
      <c r="S864" s="28">
        <v>0.13096458975036</v>
      </c>
      <c r="T864" s="17">
        <f t="shared" si="47"/>
        <v>0.188959067558253</v>
      </c>
    </row>
    <row r="865" spans="1:20">
      <c r="A865" s="10">
        <v>29</v>
      </c>
      <c r="B865" s="37">
        <v>10</v>
      </c>
      <c r="C865" s="5">
        <v>2015</v>
      </c>
      <c r="D865" s="51">
        <v>42306</v>
      </c>
      <c r="E865" t="s">
        <v>20</v>
      </c>
      <c r="F865" s="61">
        <f t="shared" si="45"/>
        <v>17.5</v>
      </c>
      <c r="G865" t="s">
        <v>17</v>
      </c>
      <c r="H865">
        <v>864</v>
      </c>
      <c r="I865" s="58">
        <v>4.85666666666667</v>
      </c>
      <c r="J865" s="58">
        <v>4.896</v>
      </c>
      <c r="K865" s="58">
        <v>4.71133333333333</v>
      </c>
      <c r="L865" s="17">
        <f t="shared" si="48"/>
        <v>4.82133333333333</v>
      </c>
      <c r="M865" s="58">
        <v>26.0333333333333</v>
      </c>
      <c r="N865" s="58">
        <v>26.065</v>
      </c>
      <c r="O865" s="58">
        <v>27.05</v>
      </c>
      <c r="P865" s="17">
        <f t="shared" si="46"/>
        <v>26.3827777777778</v>
      </c>
      <c r="Q865" s="28">
        <v>0.553523152426933</v>
      </c>
      <c r="R865" s="28">
        <v>0.40055134532352</v>
      </c>
      <c r="S865" s="28">
        <v>0.250624849057529</v>
      </c>
      <c r="T865" s="17">
        <f t="shared" si="47"/>
        <v>0.401566448935994</v>
      </c>
    </row>
    <row r="866" spans="1:20">
      <c r="A866" s="10">
        <v>10</v>
      </c>
      <c r="B866" s="37">
        <v>11</v>
      </c>
      <c r="C866" s="5">
        <v>2015</v>
      </c>
      <c r="D866" s="51">
        <v>42318</v>
      </c>
      <c r="E866" t="s">
        <v>20</v>
      </c>
      <c r="F866" s="61">
        <f t="shared" si="45"/>
        <v>17.5</v>
      </c>
      <c r="G866" t="s">
        <v>17</v>
      </c>
      <c r="H866">
        <v>865</v>
      </c>
      <c r="I866" s="42">
        <v>4.3885</v>
      </c>
      <c r="J866" s="42">
        <v>3.657</v>
      </c>
      <c r="K866" s="42">
        <v>2.4065</v>
      </c>
      <c r="L866" s="17">
        <f t="shared" si="48"/>
        <v>3.484</v>
      </c>
      <c r="M866" s="42">
        <v>27.048</v>
      </c>
      <c r="N866" s="42">
        <v>27.5605</v>
      </c>
      <c r="O866" s="42">
        <v>28.07</v>
      </c>
      <c r="P866" s="17">
        <f t="shared" si="46"/>
        <v>27.5595</v>
      </c>
      <c r="Q866" s="28">
        <v>0.2020895813256</v>
      </c>
      <c r="R866" s="28">
        <v>0.16789528522272</v>
      </c>
      <c r="S866" s="28">
        <v>0.13183234205624</v>
      </c>
      <c r="T866" s="17">
        <f t="shared" si="47"/>
        <v>0.167272402868187</v>
      </c>
    </row>
    <row r="867" spans="1:20">
      <c r="A867" s="10">
        <v>21</v>
      </c>
      <c r="B867" s="37">
        <v>11</v>
      </c>
      <c r="C867" s="5">
        <v>2015</v>
      </c>
      <c r="D867" s="51">
        <v>42329</v>
      </c>
      <c r="E867" t="s">
        <v>20</v>
      </c>
      <c r="F867" s="61">
        <f t="shared" si="45"/>
        <v>17.5</v>
      </c>
      <c r="G867" t="s">
        <v>17</v>
      </c>
      <c r="H867">
        <v>866</v>
      </c>
      <c r="I867" s="58">
        <v>1.7212</v>
      </c>
      <c r="J867" s="58">
        <v>2.3288</v>
      </c>
      <c r="K867" s="58">
        <v>3.5062</v>
      </c>
      <c r="L867" s="17">
        <f t="shared" si="48"/>
        <v>2.51873333333333</v>
      </c>
      <c r="M867" s="58">
        <v>26.8072</v>
      </c>
      <c r="N867" s="58">
        <v>26.9088</v>
      </c>
      <c r="O867" s="58">
        <v>27.2604</v>
      </c>
      <c r="P867" s="17">
        <f t="shared" si="46"/>
        <v>26.9921333333333</v>
      </c>
      <c r="Q867" s="28">
        <v>0.175421805492192</v>
      </c>
      <c r="R867" s="28">
        <v>0.174038727424597</v>
      </c>
      <c r="S867" s="28">
        <v>0.14575836799688</v>
      </c>
      <c r="T867" s="17">
        <f t="shared" si="47"/>
        <v>0.165072966971223</v>
      </c>
    </row>
    <row r="868" spans="1:20">
      <c r="A868" s="10">
        <v>3</v>
      </c>
      <c r="B868" s="37">
        <v>2</v>
      </c>
      <c r="C868" s="5">
        <v>2016</v>
      </c>
      <c r="D868" s="51">
        <v>42403</v>
      </c>
      <c r="E868" t="s">
        <v>20</v>
      </c>
      <c r="F868" s="61">
        <f t="shared" si="45"/>
        <v>17.5</v>
      </c>
      <c r="G868" t="s">
        <v>17</v>
      </c>
      <c r="H868">
        <v>867</v>
      </c>
      <c r="I868" s="42">
        <v>-0.862</v>
      </c>
      <c r="J868" s="42">
        <v>-1.043</v>
      </c>
      <c r="K868" s="42">
        <v>-1.043</v>
      </c>
      <c r="L868" s="17">
        <f t="shared" si="48"/>
        <v>-0.982666666666666</v>
      </c>
      <c r="M868" s="42">
        <v>27.276</v>
      </c>
      <c r="N868" s="42">
        <v>27.3525</v>
      </c>
      <c r="O868" s="42">
        <v>27.418</v>
      </c>
      <c r="P868" s="17">
        <f t="shared" si="46"/>
        <v>27.3488333333333</v>
      </c>
      <c r="Q868" s="28">
        <v>0.11534119276768</v>
      </c>
      <c r="R868" s="28">
        <v>0.10381661656248</v>
      </c>
      <c r="S868" s="28">
        <v>0.1145990812668</v>
      </c>
      <c r="T868" s="17">
        <f t="shared" si="47"/>
        <v>0.111252296865653</v>
      </c>
    </row>
    <row r="869" spans="1:20">
      <c r="A869" s="10">
        <v>16</v>
      </c>
      <c r="B869" s="37">
        <v>2</v>
      </c>
      <c r="C869" s="56">
        <v>2016</v>
      </c>
      <c r="D869" s="9">
        <v>42416</v>
      </c>
      <c r="E869" t="s">
        <v>20</v>
      </c>
      <c r="F869" s="61">
        <f t="shared" si="45"/>
        <v>17.5</v>
      </c>
      <c r="G869" t="s">
        <v>17</v>
      </c>
      <c r="H869">
        <v>868</v>
      </c>
      <c r="I869" s="42">
        <v>-0.872</v>
      </c>
      <c r="J869" s="42">
        <v>-0.9585</v>
      </c>
      <c r="K869" s="42">
        <v>-0.754</v>
      </c>
      <c r="L869" s="17">
        <f t="shared" si="48"/>
        <v>-0.8615</v>
      </c>
      <c r="M869" s="42">
        <v>27.305</v>
      </c>
      <c r="N869" s="42">
        <v>27.358</v>
      </c>
      <c r="O869" s="42">
        <v>27.4775</v>
      </c>
      <c r="P869" s="17">
        <f t="shared" si="46"/>
        <v>27.3801666666667</v>
      </c>
      <c r="Q869" s="28">
        <v>0.09685850087552</v>
      </c>
      <c r="R869" s="28">
        <v>0.10421941930208</v>
      </c>
      <c r="S869" s="28">
        <v>0.0875079078106667</v>
      </c>
      <c r="T869" s="17">
        <f t="shared" si="47"/>
        <v>0.0961952759960889</v>
      </c>
    </row>
    <row r="870" spans="1:20">
      <c r="A870" s="10">
        <v>7</v>
      </c>
      <c r="B870" s="37">
        <v>3</v>
      </c>
      <c r="C870" s="5">
        <v>2016</v>
      </c>
      <c r="D870" s="51">
        <v>42436</v>
      </c>
      <c r="E870" t="s">
        <v>20</v>
      </c>
      <c r="F870" s="61">
        <f t="shared" si="45"/>
        <v>17.5</v>
      </c>
      <c r="G870" t="s">
        <v>17</v>
      </c>
      <c r="H870">
        <v>869</v>
      </c>
      <c r="I870" s="42">
        <v>-0.932333333333333</v>
      </c>
      <c r="J870" s="42">
        <v>-1.04566666666667</v>
      </c>
      <c r="K870" s="42">
        <v>-0.920333333333333</v>
      </c>
      <c r="L870" s="17">
        <f t="shared" si="48"/>
        <v>-0.966111111111112</v>
      </c>
      <c r="M870" s="42">
        <v>27.29</v>
      </c>
      <c r="N870" s="42">
        <v>27.376</v>
      </c>
      <c r="O870" s="42">
        <v>27.5513333333333</v>
      </c>
      <c r="P870" s="17">
        <f t="shared" si="46"/>
        <v>27.4057777777778</v>
      </c>
      <c r="Q870" s="28">
        <v>0.0844706481053422</v>
      </c>
      <c r="R870" s="28">
        <v>0.0840230961212666</v>
      </c>
      <c r="S870" s="28">
        <v>0.0778086170929245</v>
      </c>
      <c r="T870" s="17">
        <f t="shared" si="47"/>
        <v>0.0821007871065111</v>
      </c>
    </row>
    <row r="871" spans="1:20">
      <c r="A871" s="10">
        <v>15</v>
      </c>
      <c r="B871" s="37">
        <v>3</v>
      </c>
      <c r="C871" s="5">
        <v>2016</v>
      </c>
      <c r="D871" s="51">
        <v>42444</v>
      </c>
      <c r="E871" t="s">
        <v>20</v>
      </c>
      <c r="F871" s="61">
        <f t="shared" ref="F871:F934" si="49">35/2</f>
        <v>17.5</v>
      </c>
      <c r="G871" t="s">
        <v>17</v>
      </c>
      <c r="H871">
        <v>870</v>
      </c>
      <c r="I871" s="42">
        <v>-0.782</v>
      </c>
      <c r="J871" s="42">
        <v>-1.027</v>
      </c>
      <c r="K871" s="42">
        <v>-0.9575</v>
      </c>
      <c r="L871" s="17">
        <f t="shared" si="48"/>
        <v>-0.922166666666667</v>
      </c>
      <c r="M871" s="42">
        <v>27.11675</v>
      </c>
      <c r="N871" s="42">
        <v>27.227</v>
      </c>
      <c r="O871" s="42">
        <v>27.407</v>
      </c>
      <c r="P871" s="17">
        <f t="shared" si="46"/>
        <v>27.25025</v>
      </c>
      <c r="Q871" s="28">
        <v>0.0974663014672</v>
      </c>
      <c r="R871" s="28">
        <v>0.0797923658901334</v>
      </c>
      <c r="S871" s="28">
        <v>0.075763973944</v>
      </c>
      <c r="T871" s="17">
        <f t="shared" si="47"/>
        <v>0.0843408804337778</v>
      </c>
    </row>
    <row r="872" spans="1:20">
      <c r="A872" s="10">
        <v>3</v>
      </c>
      <c r="B872" s="37">
        <v>4</v>
      </c>
      <c r="C872" s="5">
        <v>2016</v>
      </c>
      <c r="D872" s="51">
        <v>42463</v>
      </c>
      <c r="E872" t="s">
        <v>20</v>
      </c>
      <c r="F872" s="61">
        <f t="shared" si="49"/>
        <v>17.5</v>
      </c>
      <c r="G872" t="s">
        <v>17</v>
      </c>
      <c r="H872">
        <v>871</v>
      </c>
      <c r="I872" s="42">
        <v>-0.8112</v>
      </c>
      <c r="J872" s="42">
        <v>-0.786</v>
      </c>
      <c r="K872" s="42">
        <v>-0.6496</v>
      </c>
      <c r="L872" s="17">
        <f t="shared" si="48"/>
        <v>-0.748933333333333</v>
      </c>
      <c r="M872" s="42">
        <v>27.1368</v>
      </c>
      <c r="N872" s="42">
        <v>27.4026</v>
      </c>
      <c r="O872" s="42">
        <v>27.8976</v>
      </c>
      <c r="P872" s="17">
        <f t="shared" si="46"/>
        <v>27.479</v>
      </c>
      <c r="Q872" s="28">
        <v>0.0828867702309973</v>
      </c>
      <c r="R872" s="28">
        <v>0.0794087788439199</v>
      </c>
      <c r="S872" s="28">
        <v>0.078059696534656</v>
      </c>
      <c r="T872" s="17">
        <f t="shared" si="47"/>
        <v>0.0801184152031911</v>
      </c>
    </row>
    <row r="873" spans="1:20">
      <c r="A873" s="10">
        <v>24</v>
      </c>
      <c r="B873" s="37">
        <v>5</v>
      </c>
      <c r="C873" s="5">
        <v>2016</v>
      </c>
      <c r="D873" s="51">
        <v>42514</v>
      </c>
      <c r="E873" t="s">
        <v>20</v>
      </c>
      <c r="F873" s="61">
        <f t="shared" si="49"/>
        <v>17.5</v>
      </c>
      <c r="G873" t="s">
        <v>17</v>
      </c>
      <c r="H873">
        <v>872</v>
      </c>
      <c r="I873" s="42">
        <v>5.34266666666667</v>
      </c>
      <c r="J873" s="42">
        <v>2.976</v>
      </c>
      <c r="K873" s="42">
        <v>1.534</v>
      </c>
      <c r="L873" s="17">
        <f t="shared" si="48"/>
        <v>3.28422222222222</v>
      </c>
      <c r="M873" s="42">
        <v>25.3406666666667</v>
      </c>
      <c r="N873" s="42">
        <v>26.113</v>
      </c>
      <c r="O873" s="42">
        <v>26.9013333333333</v>
      </c>
      <c r="P873" s="17">
        <f t="shared" si="46"/>
        <v>26.1183333333333</v>
      </c>
      <c r="Q873" s="28">
        <v>0.780704777010347</v>
      </c>
      <c r="R873" s="28">
        <v>0.3374523979776</v>
      </c>
      <c r="S873" s="28">
        <v>0.20384337179232</v>
      </c>
      <c r="T873" s="17">
        <f t="shared" si="47"/>
        <v>0.440666848926756</v>
      </c>
    </row>
    <row r="874" spans="1:20">
      <c r="A874" s="10">
        <v>31</v>
      </c>
      <c r="B874" s="37">
        <v>5</v>
      </c>
      <c r="C874" s="5">
        <v>2016</v>
      </c>
      <c r="D874" s="51">
        <v>42521</v>
      </c>
      <c r="E874" t="s">
        <v>20</v>
      </c>
      <c r="F874" s="61">
        <f t="shared" si="49"/>
        <v>17.5</v>
      </c>
      <c r="G874" t="s">
        <v>17</v>
      </c>
      <c r="H874">
        <v>873</v>
      </c>
      <c r="I874" s="42">
        <v>6.88</v>
      </c>
      <c r="J874" s="42">
        <v>2.7935</v>
      </c>
      <c r="K874" s="42">
        <v>1.636</v>
      </c>
      <c r="L874" s="17">
        <f t="shared" si="48"/>
        <v>3.76983333333333</v>
      </c>
      <c r="M874" s="42">
        <v>24.891</v>
      </c>
      <c r="N874" s="42">
        <v>25.912</v>
      </c>
      <c r="O874" s="42">
        <v>26.949</v>
      </c>
      <c r="P874" s="17">
        <f t="shared" si="46"/>
        <v>25.9173333333333</v>
      </c>
      <c r="Q874" s="28">
        <v>0.5282897116928</v>
      </c>
      <c r="R874" s="28">
        <v>0.282075619955893</v>
      </c>
      <c r="S874" s="28">
        <v>0.164818122685653</v>
      </c>
      <c r="T874" s="17">
        <f t="shared" si="47"/>
        <v>0.325061151444782</v>
      </c>
    </row>
    <row r="875" spans="1:20">
      <c r="A875" s="10">
        <v>12</v>
      </c>
      <c r="B875" s="37">
        <v>6</v>
      </c>
      <c r="C875" s="5">
        <v>2016</v>
      </c>
      <c r="D875" s="51">
        <v>42533</v>
      </c>
      <c r="E875" t="s">
        <v>20</v>
      </c>
      <c r="F875" s="61">
        <f t="shared" si="49"/>
        <v>17.5</v>
      </c>
      <c r="G875" t="s">
        <v>17</v>
      </c>
      <c r="H875">
        <v>874</v>
      </c>
      <c r="I875" s="42">
        <v>8.416</v>
      </c>
      <c r="J875" s="42">
        <v>3.1665</v>
      </c>
      <c r="K875" s="42">
        <v>1.0735</v>
      </c>
      <c r="L875" s="17">
        <f t="shared" si="48"/>
        <v>4.21866666666667</v>
      </c>
      <c r="M875" s="42">
        <v>24.2346666666667</v>
      </c>
      <c r="N875" s="42">
        <v>26.378</v>
      </c>
      <c r="O875" s="42">
        <v>27.569</v>
      </c>
      <c r="P875" s="17">
        <f t="shared" si="46"/>
        <v>26.0605555555556</v>
      </c>
      <c r="Q875" s="28">
        <v>0.87222490606848</v>
      </c>
      <c r="R875" s="28">
        <v>0.1981186914448</v>
      </c>
      <c r="S875" s="28">
        <v>0.13948597161288</v>
      </c>
      <c r="T875" s="17">
        <f t="shared" si="47"/>
        <v>0.403276523042053</v>
      </c>
    </row>
    <row r="876" spans="1:20">
      <c r="A876" s="10">
        <v>19</v>
      </c>
      <c r="B876" s="37">
        <v>6</v>
      </c>
      <c r="C876" s="5">
        <v>2016</v>
      </c>
      <c r="D876" s="51">
        <v>42540</v>
      </c>
      <c r="E876" t="s">
        <v>20</v>
      </c>
      <c r="F876" s="61">
        <f t="shared" si="49"/>
        <v>17.5</v>
      </c>
      <c r="G876" t="s">
        <v>17</v>
      </c>
      <c r="H876">
        <v>875</v>
      </c>
      <c r="I876" s="42">
        <v>5.842</v>
      </c>
      <c r="J876" s="42">
        <v>4.156</v>
      </c>
      <c r="K876" s="42">
        <v>2.442</v>
      </c>
      <c r="L876" s="17">
        <f t="shared" si="48"/>
        <v>4.14666666666667</v>
      </c>
      <c r="M876" s="42">
        <v>25.4215</v>
      </c>
      <c r="N876" s="42">
        <v>26.1735</v>
      </c>
      <c r="O876" s="42">
        <v>26.927</v>
      </c>
      <c r="P876" s="17">
        <f t="shared" si="46"/>
        <v>26.174</v>
      </c>
      <c r="Q876" s="28">
        <v>0.4534824522448</v>
      </c>
      <c r="R876" s="28">
        <v>0.1843891612496</v>
      </c>
      <c r="S876" s="28">
        <v>0.1683638554808</v>
      </c>
      <c r="T876" s="17">
        <f t="shared" si="47"/>
        <v>0.268745156325067</v>
      </c>
    </row>
    <row r="877" spans="1:20">
      <c r="A877" s="10">
        <v>30</v>
      </c>
      <c r="B877" s="37">
        <v>6</v>
      </c>
      <c r="C877" s="5">
        <v>2016</v>
      </c>
      <c r="D877" s="51">
        <v>42551</v>
      </c>
      <c r="E877" t="s">
        <v>20</v>
      </c>
      <c r="F877" s="61">
        <f t="shared" si="49"/>
        <v>17.5</v>
      </c>
      <c r="G877" t="s">
        <v>17</v>
      </c>
      <c r="H877">
        <v>876</v>
      </c>
      <c r="I877" s="42">
        <v>7.8725</v>
      </c>
      <c r="J877" s="42">
        <v>3.5955</v>
      </c>
      <c r="K877" s="42">
        <v>1.4605</v>
      </c>
      <c r="L877" s="17">
        <f t="shared" si="48"/>
        <v>4.3095</v>
      </c>
      <c r="M877" s="42">
        <v>24.959</v>
      </c>
      <c r="N877" s="42">
        <v>26.546</v>
      </c>
      <c r="O877" s="42">
        <v>27.449</v>
      </c>
      <c r="P877" s="17">
        <f t="shared" si="46"/>
        <v>26.318</v>
      </c>
      <c r="Q877" s="28">
        <v>0.6179167271694</v>
      </c>
      <c r="R877" s="28">
        <v>0.15796347790848</v>
      </c>
      <c r="S877" s="28">
        <v>0.1190202927754</v>
      </c>
      <c r="T877" s="17">
        <f t="shared" si="47"/>
        <v>0.298300165951093</v>
      </c>
    </row>
    <row r="878" spans="1:20">
      <c r="A878" s="10">
        <v>11</v>
      </c>
      <c r="B878" s="37">
        <v>7</v>
      </c>
      <c r="C878" s="5">
        <v>2016</v>
      </c>
      <c r="D878" s="51">
        <v>42562</v>
      </c>
      <c r="E878" t="s">
        <v>20</v>
      </c>
      <c r="F878" s="61">
        <f t="shared" si="49"/>
        <v>17.5</v>
      </c>
      <c r="G878" t="s">
        <v>17</v>
      </c>
      <c r="H878">
        <v>877</v>
      </c>
      <c r="I878" s="42">
        <v>14.089</v>
      </c>
      <c r="J878" s="42">
        <v>11.051</v>
      </c>
      <c r="K878" s="42">
        <v>5.4345</v>
      </c>
      <c r="L878" s="17">
        <f t="shared" si="48"/>
        <v>10.1915</v>
      </c>
      <c r="M878" s="42">
        <v>24.695</v>
      </c>
      <c r="N878" s="42">
        <v>24.87</v>
      </c>
      <c r="O878" s="42">
        <v>26.1795</v>
      </c>
      <c r="P878" s="17">
        <f t="shared" si="46"/>
        <v>25.2481666666667</v>
      </c>
      <c r="Q878" s="28">
        <v>0.79453011958944</v>
      </c>
      <c r="R878" s="28">
        <v>0.52978258361024</v>
      </c>
      <c r="S878" s="28">
        <v>0.313016966268107</v>
      </c>
      <c r="T878" s="17">
        <f t="shared" si="47"/>
        <v>0.545776556489262</v>
      </c>
    </row>
    <row r="879" spans="1:20">
      <c r="A879" s="10">
        <v>21</v>
      </c>
      <c r="B879" s="37">
        <v>7</v>
      </c>
      <c r="C879" s="5">
        <v>2016</v>
      </c>
      <c r="D879" s="51">
        <v>42572</v>
      </c>
      <c r="E879" t="s">
        <v>20</v>
      </c>
      <c r="F879" s="61">
        <f t="shared" si="49"/>
        <v>17.5</v>
      </c>
      <c r="G879" t="s">
        <v>17</v>
      </c>
      <c r="H879">
        <v>878</v>
      </c>
      <c r="I879" s="42">
        <v>15.3605</v>
      </c>
      <c r="J879" s="42">
        <v>10.93</v>
      </c>
      <c r="K879" s="42">
        <v>5.461</v>
      </c>
      <c r="L879" s="17">
        <f t="shared" si="48"/>
        <v>10.5838333333333</v>
      </c>
      <c r="M879" s="42">
        <v>24.496</v>
      </c>
      <c r="N879" s="42">
        <v>25.026</v>
      </c>
      <c r="O879" s="42">
        <v>26.4685</v>
      </c>
      <c r="P879" s="17">
        <f t="shared" si="46"/>
        <v>25.3301666666667</v>
      </c>
      <c r="Q879" s="28">
        <v>1.55078252726956</v>
      </c>
      <c r="R879" s="28">
        <v>0.8191788256368</v>
      </c>
      <c r="S879" s="28">
        <v>0.19460066333016</v>
      </c>
      <c r="T879" s="17">
        <f t="shared" si="47"/>
        <v>0.854854005412173</v>
      </c>
    </row>
    <row r="880" spans="1:20">
      <c r="A880" s="10">
        <v>31</v>
      </c>
      <c r="B880" s="37">
        <v>7</v>
      </c>
      <c r="C880" s="5">
        <v>2016</v>
      </c>
      <c r="D880" s="51">
        <v>42582</v>
      </c>
      <c r="E880" t="s">
        <v>20</v>
      </c>
      <c r="F880" s="61">
        <f t="shared" si="49"/>
        <v>17.5</v>
      </c>
      <c r="G880" t="s">
        <v>17</v>
      </c>
      <c r="H880">
        <v>879</v>
      </c>
      <c r="I880" s="42">
        <v>16.23225</v>
      </c>
      <c r="J880" s="42">
        <v>8.30475</v>
      </c>
      <c r="K880" s="42">
        <v>4.60525</v>
      </c>
      <c r="L880" s="17">
        <f t="shared" si="48"/>
        <v>9.71408333333333</v>
      </c>
      <c r="M880" s="42">
        <v>24.51025</v>
      </c>
      <c r="N880" s="42">
        <v>25.64225</v>
      </c>
      <c r="O880" s="42">
        <v>26.80175</v>
      </c>
      <c r="P880" s="17">
        <f t="shared" si="46"/>
        <v>25.6514166666667</v>
      </c>
      <c r="Q880" s="28">
        <v>1.61555331080922</v>
      </c>
      <c r="R880" s="28">
        <v>0.62833219098946</v>
      </c>
      <c r="S880" s="28">
        <v>0.17836288006516</v>
      </c>
      <c r="T880" s="17">
        <f t="shared" si="47"/>
        <v>0.807416127287947</v>
      </c>
    </row>
    <row r="881" spans="1:20">
      <c r="A881" s="10">
        <v>9</v>
      </c>
      <c r="B881" s="37">
        <v>8</v>
      </c>
      <c r="C881" s="5">
        <v>2016</v>
      </c>
      <c r="D881" s="51">
        <v>42591</v>
      </c>
      <c r="E881" t="s">
        <v>20</v>
      </c>
      <c r="F881" s="61">
        <f t="shared" si="49"/>
        <v>17.5</v>
      </c>
      <c r="G881" t="s">
        <v>17</v>
      </c>
      <c r="H881">
        <v>880</v>
      </c>
      <c r="I881" s="42">
        <v>15.4005</v>
      </c>
      <c r="J881" s="42">
        <v>12.329</v>
      </c>
      <c r="K881" s="42">
        <v>4.499</v>
      </c>
      <c r="L881" s="17">
        <f t="shared" si="48"/>
        <v>10.7428333333333</v>
      </c>
      <c r="M881" s="42">
        <v>24.89625</v>
      </c>
      <c r="N881" s="42">
        <v>25.10525</v>
      </c>
      <c r="O881" s="42">
        <v>26.77</v>
      </c>
      <c r="P881" s="17">
        <f t="shared" si="46"/>
        <v>25.5905</v>
      </c>
      <c r="Q881" s="28">
        <v>0.72678049818322</v>
      </c>
      <c r="R881" s="28">
        <v>0.37823670632056</v>
      </c>
      <c r="S881" s="28">
        <v>0.17301977737564</v>
      </c>
      <c r="T881" s="17">
        <f t="shared" si="47"/>
        <v>0.42601232729314</v>
      </c>
    </row>
    <row r="882" spans="1:20">
      <c r="A882" s="10">
        <v>20</v>
      </c>
      <c r="B882" s="37">
        <v>8</v>
      </c>
      <c r="C882" s="5">
        <v>2016</v>
      </c>
      <c r="D882" s="51">
        <v>42602</v>
      </c>
      <c r="E882" t="s">
        <v>20</v>
      </c>
      <c r="F882" s="61">
        <f t="shared" si="49"/>
        <v>17.5</v>
      </c>
      <c r="G882" t="s">
        <v>17</v>
      </c>
      <c r="H882">
        <v>881</v>
      </c>
      <c r="I882" s="42">
        <v>14.4885</v>
      </c>
      <c r="J882" s="42">
        <v>14.1125</v>
      </c>
      <c r="K882" s="42">
        <v>4.629</v>
      </c>
      <c r="L882" s="17">
        <f t="shared" si="48"/>
        <v>11.0766666666667</v>
      </c>
      <c r="M882" s="42">
        <v>24.9315</v>
      </c>
      <c r="N882" s="42">
        <v>25.043</v>
      </c>
      <c r="O882" s="42">
        <v>26.851</v>
      </c>
      <c r="P882" s="17">
        <f t="shared" si="46"/>
        <v>25.6085</v>
      </c>
      <c r="Q882" s="28">
        <v>0.64026565175848</v>
      </c>
      <c r="R882" s="28">
        <v>0.5103608995415</v>
      </c>
      <c r="S882" s="28">
        <v>0.15515678598364</v>
      </c>
      <c r="T882" s="17">
        <f t="shared" si="47"/>
        <v>0.435261112427873</v>
      </c>
    </row>
    <row r="883" spans="1:20">
      <c r="A883" s="10">
        <v>30</v>
      </c>
      <c r="B883" s="37">
        <v>8</v>
      </c>
      <c r="C883" s="5">
        <v>2016</v>
      </c>
      <c r="D883" s="51">
        <v>42612</v>
      </c>
      <c r="E883" t="s">
        <v>20</v>
      </c>
      <c r="F883" s="61">
        <f t="shared" si="49"/>
        <v>17.5</v>
      </c>
      <c r="G883" t="s">
        <v>17</v>
      </c>
      <c r="H883">
        <v>882</v>
      </c>
      <c r="I883" s="42">
        <v>13.7645</v>
      </c>
      <c r="J883" s="42">
        <v>13.7475</v>
      </c>
      <c r="K883" s="42">
        <v>6.2225</v>
      </c>
      <c r="L883" s="17">
        <f t="shared" si="48"/>
        <v>11.2448333333333</v>
      </c>
      <c r="M883" s="42">
        <v>24.71</v>
      </c>
      <c r="N883" s="42">
        <v>24.8125</v>
      </c>
      <c r="O883" s="42">
        <v>26.74</v>
      </c>
      <c r="P883" s="17">
        <f t="shared" si="46"/>
        <v>25.4208333333333</v>
      </c>
      <c r="Q883" s="30" t="s">
        <v>18</v>
      </c>
      <c r="R883" s="30" t="s">
        <v>18</v>
      </c>
      <c r="S883" s="30" t="s">
        <v>18</v>
      </c>
      <c r="T883" s="17" t="e">
        <f t="shared" si="47"/>
        <v>#DIV/0!</v>
      </c>
    </row>
    <row r="884" spans="1:20">
      <c r="A884" s="10">
        <v>12</v>
      </c>
      <c r="B884" s="37">
        <v>9</v>
      </c>
      <c r="C884" s="5">
        <v>2016</v>
      </c>
      <c r="D884" s="51">
        <v>42625</v>
      </c>
      <c r="E884" t="s">
        <v>20</v>
      </c>
      <c r="F884" s="61">
        <f t="shared" si="49"/>
        <v>17.5</v>
      </c>
      <c r="G884" t="s">
        <v>17</v>
      </c>
      <c r="H884">
        <v>883</v>
      </c>
      <c r="I884" s="42">
        <v>11.5255</v>
      </c>
      <c r="J884" s="42">
        <v>9.123</v>
      </c>
      <c r="K884" s="42">
        <v>4.255</v>
      </c>
      <c r="L884" s="17">
        <f t="shared" si="48"/>
        <v>8.30116666666667</v>
      </c>
      <c r="M884" s="42">
        <v>24.8045</v>
      </c>
      <c r="N884" s="42">
        <v>25.431</v>
      </c>
      <c r="O884" s="42">
        <v>27.0495</v>
      </c>
      <c r="P884" s="17">
        <f t="shared" si="46"/>
        <v>25.7616666666667</v>
      </c>
      <c r="Q884" s="28">
        <v>1.16995450872895</v>
      </c>
      <c r="R884" s="28">
        <v>0.64291186689436</v>
      </c>
      <c r="S884" s="28">
        <v>0.1480726121846</v>
      </c>
      <c r="T884" s="17">
        <f t="shared" si="47"/>
        <v>0.653646329269303</v>
      </c>
    </row>
    <row r="885" spans="1:20">
      <c r="A885" s="10">
        <v>21</v>
      </c>
      <c r="B885" s="37">
        <v>9</v>
      </c>
      <c r="C885" s="5">
        <v>2016</v>
      </c>
      <c r="D885" s="51">
        <v>42634</v>
      </c>
      <c r="E885" t="s">
        <v>20</v>
      </c>
      <c r="F885" s="61">
        <f t="shared" si="49"/>
        <v>17.5</v>
      </c>
      <c r="G885" t="s">
        <v>17</v>
      </c>
      <c r="H885">
        <v>884</v>
      </c>
      <c r="I885" s="42">
        <v>9.739</v>
      </c>
      <c r="J885" s="42">
        <v>5.2295</v>
      </c>
      <c r="K885" s="42">
        <v>3.67266666666667</v>
      </c>
      <c r="L885" s="17">
        <f t="shared" si="48"/>
        <v>6.21372222222222</v>
      </c>
      <c r="M885" s="42">
        <v>24.741</v>
      </c>
      <c r="N885" s="42">
        <v>26.791</v>
      </c>
      <c r="O885" s="42">
        <v>27.272</v>
      </c>
      <c r="P885" s="17">
        <f t="shared" si="46"/>
        <v>26.268</v>
      </c>
      <c r="Q885" s="28">
        <v>1.0441656331516</v>
      </c>
      <c r="R885" s="28">
        <v>0.249742597371573</v>
      </c>
      <c r="S885" s="28">
        <v>0.162195892427147</v>
      </c>
      <c r="T885" s="17">
        <f t="shared" si="47"/>
        <v>0.48536804098344</v>
      </c>
    </row>
    <row r="886" spans="1:20">
      <c r="A886" s="10">
        <v>1</v>
      </c>
      <c r="B886" s="37">
        <v>10</v>
      </c>
      <c r="C886" s="5">
        <v>2016</v>
      </c>
      <c r="D886" s="51">
        <v>42644</v>
      </c>
      <c r="E886" t="s">
        <v>20</v>
      </c>
      <c r="F886" s="61">
        <f t="shared" si="49"/>
        <v>17.5</v>
      </c>
      <c r="G886" t="s">
        <v>17</v>
      </c>
      <c r="H886">
        <v>885</v>
      </c>
      <c r="I886" s="42">
        <v>7.4165</v>
      </c>
      <c r="J886" s="42">
        <v>6.38366666666667</v>
      </c>
      <c r="K886" s="42">
        <v>4.907</v>
      </c>
      <c r="L886" s="17">
        <f t="shared" si="48"/>
        <v>6.23572222222222</v>
      </c>
      <c r="M886" s="42">
        <v>26.8695</v>
      </c>
      <c r="N886" s="42">
        <v>27.2016666666667</v>
      </c>
      <c r="O886" s="42">
        <v>27.322</v>
      </c>
      <c r="P886" s="17">
        <f t="shared" si="46"/>
        <v>27.1310555555556</v>
      </c>
      <c r="Q886" s="28">
        <v>0.27458486173832</v>
      </c>
      <c r="R886" s="28">
        <v>0.196245738880147</v>
      </c>
      <c r="S886" s="28">
        <v>0.17375085711068</v>
      </c>
      <c r="T886" s="17">
        <f t="shared" si="47"/>
        <v>0.214860485909716</v>
      </c>
    </row>
    <row r="887" spans="1:20">
      <c r="A887" s="10">
        <v>10</v>
      </c>
      <c r="B887" s="37">
        <v>10</v>
      </c>
      <c r="C887" s="5">
        <v>2016</v>
      </c>
      <c r="D887" s="51">
        <v>42653</v>
      </c>
      <c r="E887" t="s">
        <v>20</v>
      </c>
      <c r="F887" s="61">
        <f t="shared" si="49"/>
        <v>17.5</v>
      </c>
      <c r="G887" t="s">
        <v>17</v>
      </c>
      <c r="H887">
        <v>886</v>
      </c>
      <c r="I887" s="42">
        <v>7.0795</v>
      </c>
      <c r="J887" s="42">
        <v>6.932</v>
      </c>
      <c r="K887" s="42">
        <v>6.9695</v>
      </c>
      <c r="L887" s="17">
        <f t="shared" si="48"/>
        <v>6.99366666666667</v>
      </c>
      <c r="M887" s="42">
        <v>25.2985</v>
      </c>
      <c r="N887" s="42">
        <v>25.6375</v>
      </c>
      <c r="O887" s="42">
        <v>26.552</v>
      </c>
      <c r="P887" s="17">
        <f t="shared" si="46"/>
        <v>25.8293333333333</v>
      </c>
      <c r="Q887" s="28">
        <v>0.61693129759234</v>
      </c>
      <c r="R887" s="28">
        <v>0.54473073560672</v>
      </c>
      <c r="S887" s="28">
        <v>0.32142930964532</v>
      </c>
      <c r="T887" s="17">
        <f t="shared" si="47"/>
        <v>0.494363780948127</v>
      </c>
    </row>
    <row r="888" spans="1:20">
      <c r="A888" s="10">
        <v>19</v>
      </c>
      <c r="B888" s="37">
        <v>10</v>
      </c>
      <c r="C888" s="5">
        <v>2016</v>
      </c>
      <c r="D888" s="51">
        <v>42662</v>
      </c>
      <c r="E888" t="s">
        <v>20</v>
      </c>
      <c r="F888" s="61">
        <f t="shared" si="49"/>
        <v>17.5</v>
      </c>
      <c r="G888" t="s">
        <v>17</v>
      </c>
      <c r="H888">
        <v>887</v>
      </c>
      <c r="I888" s="42">
        <v>6.691</v>
      </c>
      <c r="J888" s="42">
        <v>6.7465</v>
      </c>
      <c r="K888" s="42">
        <v>5.7215</v>
      </c>
      <c r="L888" s="17">
        <f t="shared" si="48"/>
        <v>6.38633333333333</v>
      </c>
      <c r="M888" s="42">
        <v>25.6275</v>
      </c>
      <c r="N888" s="42">
        <v>26.1155</v>
      </c>
      <c r="O888" s="42">
        <v>27.0015</v>
      </c>
      <c r="P888" s="17">
        <f t="shared" si="46"/>
        <v>26.2481666666667</v>
      </c>
      <c r="Q888" s="28">
        <v>0.30675495044228</v>
      </c>
      <c r="R888" s="28">
        <v>0.25062505381338</v>
      </c>
      <c r="S888" s="28">
        <v>0.21808072236456</v>
      </c>
      <c r="T888" s="17">
        <f t="shared" si="47"/>
        <v>0.258486908873407</v>
      </c>
    </row>
    <row r="889" spans="1:20">
      <c r="A889" s="10">
        <v>31</v>
      </c>
      <c r="B889" s="37">
        <v>10</v>
      </c>
      <c r="C889" s="5">
        <v>2016</v>
      </c>
      <c r="D889" s="51">
        <v>42674</v>
      </c>
      <c r="E889" t="s">
        <v>20</v>
      </c>
      <c r="F889" s="61">
        <f t="shared" si="49"/>
        <v>17.5</v>
      </c>
      <c r="G889" t="s">
        <v>17</v>
      </c>
      <c r="H889">
        <v>888</v>
      </c>
      <c r="I889" s="42">
        <v>6.727</v>
      </c>
      <c r="J889" s="42">
        <v>7.041</v>
      </c>
      <c r="K889" s="42">
        <v>6.3895</v>
      </c>
      <c r="L889" s="17">
        <f t="shared" si="48"/>
        <v>6.71916666666667</v>
      </c>
      <c r="M889" s="42">
        <v>26.207</v>
      </c>
      <c r="N889" s="42">
        <v>26.5235</v>
      </c>
      <c r="O889" s="42">
        <v>26.927</v>
      </c>
      <c r="P889" s="17">
        <f t="shared" si="46"/>
        <v>26.5525</v>
      </c>
      <c r="Q889" s="28">
        <v>0.2615151271388</v>
      </c>
      <c r="R889" s="28">
        <v>0.24047914666104</v>
      </c>
      <c r="S889" s="28">
        <v>0.20548836358044</v>
      </c>
      <c r="T889" s="17">
        <f t="shared" si="47"/>
        <v>0.235827545793427</v>
      </c>
    </row>
    <row r="890" spans="1:20">
      <c r="A890" s="10">
        <v>12</v>
      </c>
      <c r="B890" s="37">
        <v>11</v>
      </c>
      <c r="C890" s="5">
        <v>2016</v>
      </c>
      <c r="D890" s="51">
        <v>42686</v>
      </c>
      <c r="E890" t="s">
        <v>20</v>
      </c>
      <c r="F890" s="61">
        <f t="shared" si="49"/>
        <v>17.5</v>
      </c>
      <c r="G890" t="s">
        <v>17</v>
      </c>
      <c r="H890">
        <v>889</v>
      </c>
      <c r="I890" s="42">
        <v>3.8805</v>
      </c>
      <c r="J890" s="42">
        <v>4.0225</v>
      </c>
      <c r="K890" s="42">
        <v>5.0995</v>
      </c>
      <c r="L890" s="17">
        <f t="shared" si="48"/>
        <v>4.33416666666667</v>
      </c>
      <c r="M890" s="42">
        <v>26.1275</v>
      </c>
      <c r="N890" s="42">
        <v>26.174</v>
      </c>
      <c r="O890" s="42">
        <v>26.515</v>
      </c>
      <c r="P890" s="17">
        <f t="shared" si="46"/>
        <v>26.2721666666667</v>
      </c>
      <c r="Q890" s="28">
        <v>0.255321919024</v>
      </c>
      <c r="R890" s="28">
        <v>0.2616951117941</v>
      </c>
      <c r="S890" s="28">
        <v>0.2433899314377</v>
      </c>
      <c r="T890" s="17">
        <f t="shared" si="47"/>
        <v>0.2534689874186</v>
      </c>
    </row>
    <row r="891" spans="1:20">
      <c r="A891" s="10">
        <v>21</v>
      </c>
      <c r="B891" s="37">
        <v>11</v>
      </c>
      <c r="C891" s="5">
        <v>2016</v>
      </c>
      <c r="D891" s="51">
        <v>42695</v>
      </c>
      <c r="E891" t="s">
        <v>20</v>
      </c>
      <c r="F891" s="61">
        <f t="shared" si="49"/>
        <v>17.5</v>
      </c>
      <c r="G891" t="s">
        <v>17</v>
      </c>
      <c r="H891">
        <v>890</v>
      </c>
      <c r="I891" s="42">
        <v>4.0715</v>
      </c>
      <c r="J891" s="42">
        <v>3.9835</v>
      </c>
      <c r="K891" s="42">
        <v>4.7545</v>
      </c>
      <c r="L891" s="17">
        <f t="shared" si="48"/>
        <v>4.26983333333333</v>
      </c>
      <c r="M891" s="42">
        <v>26.3905</v>
      </c>
      <c r="N891" s="42">
        <v>26.4255</v>
      </c>
      <c r="O891" s="42">
        <v>26.769</v>
      </c>
      <c r="P891" s="17">
        <f t="shared" si="46"/>
        <v>26.5283333333333</v>
      </c>
      <c r="Q891" s="28">
        <v>0.218218340312773</v>
      </c>
      <c r="R891" s="28">
        <v>0.211237670924047</v>
      </c>
      <c r="S891" s="28">
        <v>0.1985630193313</v>
      </c>
      <c r="T891" s="17">
        <f t="shared" si="47"/>
        <v>0.20933967685604</v>
      </c>
    </row>
    <row r="892" spans="1:20">
      <c r="A892" s="10">
        <v>29</v>
      </c>
      <c r="B892" s="37">
        <v>11</v>
      </c>
      <c r="C892" s="5">
        <v>2016</v>
      </c>
      <c r="D892" s="51">
        <v>42703</v>
      </c>
      <c r="E892" t="s">
        <v>20</v>
      </c>
      <c r="F892" s="61">
        <f t="shared" si="49"/>
        <v>17.5</v>
      </c>
      <c r="G892" t="s">
        <v>17</v>
      </c>
      <c r="H892">
        <v>891</v>
      </c>
      <c r="I892" s="42">
        <v>2.9945</v>
      </c>
      <c r="J892" s="42">
        <v>3.139</v>
      </c>
      <c r="K892" s="42">
        <v>3.138</v>
      </c>
      <c r="L892" s="17">
        <f t="shared" si="48"/>
        <v>3.0905</v>
      </c>
      <c r="M892" s="42">
        <v>26.382</v>
      </c>
      <c r="N892" s="42">
        <v>26.4385</v>
      </c>
      <c r="O892" s="42">
        <v>26.496</v>
      </c>
      <c r="P892" s="17">
        <f t="shared" si="46"/>
        <v>26.4388333333333</v>
      </c>
      <c r="Q892" s="28">
        <v>0.22357431783096</v>
      </c>
      <c r="R892" s="28">
        <v>0.20405251876432</v>
      </c>
      <c r="S892" s="28">
        <v>0.20741883877552</v>
      </c>
      <c r="T892" s="17">
        <f t="shared" si="47"/>
        <v>0.211681891790267</v>
      </c>
    </row>
    <row r="893" spans="1:20">
      <c r="A893" s="10">
        <v>25</v>
      </c>
      <c r="B893" s="37">
        <v>3</v>
      </c>
      <c r="C893" s="5">
        <v>2017</v>
      </c>
      <c r="D893" s="59">
        <v>42819</v>
      </c>
      <c r="E893" t="s">
        <v>20</v>
      </c>
      <c r="F893" s="61">
        <f t="shared" si="49"/>
        <v>17.5</v>
      </c>
      <c r="G893" t="s">
        <v>17</v>
      </c>
      <c r="H893">
        <v>892</v>
      </c>
      <c r="I893" s="42">
        <v>-0.955333333333333</v>
      </c>
      <c r="J893" s="42">
        <v>-1.09366666666667</v>
      </c>
      <c r="K893" s="42">
        <v>-0.644666666666667</v>
      </c>
      <c r="L893" s="17">
        <f t="shared" si="48"/>
        <v>-0.89788888888889</v>
      </c>
      <c r="M893" s="42">
        <v>27.6233333333333</v>
      </c>
      <c r="N893" s="42">
        <v>27.7116666666667</v>
      </c>
      <c r="O893" s="42">
        <v>27.962</v>
      </c>
      <c r="P893" s="17">
        <f t="shared" si="46"/>
        <v>27.7656666666667</v>
      </c>
      <c r="Q893" s="28">
        <v>0.1212144171952</v>
      </c>
      <c r="R893" s="28">
        <v>0.101970121796</v>
      </c>
      <c r="S893" s="28">
        <v>0.1031799765616</v>
      </c>
      <c r="T893" s="17">
        <f t="shared" si="47"/>
        <v>0.108788171850933</v>
      </c>
    </row>
    <row r="894" spans="1:20">
      <c r="A894" s="10">
        <v>4</v>
      </c>
      <c r="B894" s="37">
        <v>4</v>
      </c>
      <c r="C894" s="5">
        <v>2017</v>
      </c>
      <c r="D894" s="59">
        <v>42829</v>
      </c>
      <c r="E894" t="s">
        <v>20</v>
      </c>
      <c r="F894" s="61">
        <f t="shared" si="49"/>
        <v>17.5</v>
      </c>
      <c r="G894" t="s">
        <v>17</v>
      </c>
      <c r="H894">
        <v>893</v>
      </c>
      <c r="I894" s="42">
        <v>-0.8685</v>
      </c>
      <c r="J894" s="42">
        <v>-0.888</v>
      </c>
      <c r="K894" s="42">
        <v>-0.806</v>
      </c>
      <c r="L894" s="17">
        <f t="shared" si="48"/>
        <v>-0.854166666666667</v>
      </c>
      <c r="M894" s="42">
        <v>27.508</v>
      </c>
      <c r="N894" s="42">
        <v>27.5975</v>
      </c>
      <c r="O894" s="42">
        <v>27.8305</v>
      </c>
      <c r="P894" s="17">
        <f t="shared" si="46"/>
        <v>27.6453333333333</v>
      </c>
      <c r="Q894" s="28">
        <v>0.1605816819608</v>
      </c>
      <c r="R894" s="28">
        <v>0.1337635829312</v>
      </c>
      <c r="S894" s="28">
        <v>0.1248549404752</v>
      </c>
      <c r="T894" s="17">
        <f t="shared" si="47"/>
        <v>0.139733401789067</v>
      </c>
    </row>
    <row r="895" spans="1:20">
      <c r="A895" s="10">
        <v>15</v>
      </c>
      <c r="B895" s="37">
        <v>4</v>
      </c>
      <c r="C895" s="5">
        <v>2017</v>
      </c>
      <c r="D895" s="59">
        <v>42840</v>
      </c>
      <c r="E895" t="s">
        <v>20</v>
      </c>
      <c r="F895" s="61">
        <f t="shared" si="49"/>
        <v>17.5</v>
      </c>
      <c r="G895" t="s">
        <v>17</v>
      </c>
      <c r="H895">
        <v>894</v>
      </c>
      <c r="I895" s="42">
        <v>-0.842333333333333</v>
      </c>
      <c r="J895" s="42">
        <v>-0.8605</v>
      </c>
      <c r="K895" s="42">
        <v>-0.848</v>
      </c>
      <c r="L895" s="17">
        <f t="shared" si="48"/>
        <v>-0.850277777777778</v>
      </c>
      <c r="M895" s="42">
        <v>27.257</v>
      </c>
      <c r="N895" s="42">
        <v>27.28825</v>
      </c>
      <c r="O895" s="42">
        <v>27.39025</v>
      </c>
      <c r="P895" s="17">
        <f t="shared" si="46"/>
        <v>27.3118333333333</v>
      </c>
      <c r="Q895" s="28">
        <v>0.6532583682896</v>
      </c>
      <c r="R895" s="28">
        <v>0.582767209065067</v>
      </c>
      <c r="S895" s="28">
        <v>0.393523280590933</v>
      </c>
      <c r="T895" s="17">
        <f t="shared" si="47"/>
        <v>0.543182952648533</v>
      </c>
    </row>
    <row r="896" spans="1:20">
      <c r="A896" s="10">
        <v>20</v>
      </c>
      <c r="B896" s="37">
        <v>4</v>
      </c>
      <c r="C896" s="5">
        <v>2017</v>
      </c>
      <c r="D896" s="59">
        <v>42845</v>
      </c>
      <c r="E896" t="s">
        <v>20</v>
      </c>
      <c r="F896" s="61">
        <f t="shared" si="49"/>
        <v>17.5</v>
      </c>
      <c r="G896" t="s">
        <v>17</v>
      </c>
      <c r="H896">
        <v>895</v>
      </c>
      <c r="I896" s="42">
        <v>-0.87975</v>
      </c>
      <c r="J896" s="42">
        <v>-0.938</v>
      </c>
      <c r="K896" s="42">
        <v>-0.922333333333333</v>
      </c>
      <c r="L896" s="17">
        <f t="shared" si="48"/>
        <v>-0.913361111111111</v>
      </c>
      <c r="M896" s="42">
        <v>27.2756666666667</v>
      </c>
      <c r="N896" s="42">
        <v>27.3286666666667</v>
      </c>
      <c r="O896" s="42">
        <v>27.5651666666667</v>
      </c>
      <c r="P896" s="17">
        <f t="shared" si="46"/>
        <v>27.3898333333334</v>
      </c>
      <c r="Q896" s="28">
        <v>0.3165302157568</v>
      </c>
      <c r="R896" s="28">
        <v>0.3538098471744</v>
      </c>
      <c r="S896" s="28">
        <v>0.2932026540744</v>
      </c>
      <c r="T896" s="17">
        <f t="shared" si="47"/>
        <v>0.321180905668533</v>
      </c>
    </row>
    <row r="897" spans="1:20">
      <c r="A897" s="10">
        <v>25</v>
      </c>
      <c r="B897" s="37">
        <v>4</v>
      </c>
      <c r="C897" s="5">
        <v>2017</v>
      </c>
      <c r="D897" s="59">
        <v>42850</v>
      </c>
      <c r="E897" t="s">
        <v>20</v>
      </c>
      <c r="F897" s="61">
        <f t="shared" si="49"/>
        <v>17.5</v>
      </c>
      <c r="G897" t="s">
        <v>17</v>
      </c>
      <c r="H897">
        <v>896</v>
      </c>
      <c r="I897" s="42">
        <v>-0.882333333333333</v>
      </c>
      <c r="J897" s="42">
        <v>-0.9155</v>
      </c>
      <c r="K897" s="42">
        <v>-0.864</v>
      </c>
      <c r="L897" s="17">
        <f t="shared" si="48"/>
        <v>-0.887277777777778</v>
      </c>
      <c r="M897" s="42">
        <v>27.27175</v>
      </c>
      <c r="N897" s="42">
        <v>27.32825</v>
      </c>
      <c r="O897" s="42">
        <v>27.5651666666667</v>
      </c>
      <c r="P897" s="17">
        <f t="shared" si="46"/>
        <v>27.3883888888889</v>
      </c>
      <c r="Q897" s="28">
        <v>0.40963451416592</v>
      </c>
      <c r="R897" s="28">
        <v>0.3687137795648</v>
      </c>
      <c r="S897" s="28">
        <v>0.2147771171056</v>
      </c>
      <c r="T897" s="17">
        <f t="shared" si="47"/>
        <v>0.331041803612107</v>
      </c>
    </row>
    <row r="898" spans="1:20">
      <c r="A898" s="10">
        <v>29</v>
      </c>
      <c r="B898" s="37">
        <v>4</v>
      </c>
      <c r="C898" s="5">
        <v>2017</v>
      </c>
      <c r="D898" s="59">
        <v>42854</v>
      </c>
      <c r="E898" t="s">
        <v>20</v>
      </c>
      <c r="F898" s="61">
        <f t="shared" si="49"/>
        <v>17.5</v>
      </c>
      <c r="G898" t="s">
        <v>17</v>
      </c>
      <c r="H898">
        <v>897</v>
      </c>
      <c r="I898" s="42">
        <v>-0.561833333333333</v>
      </c>
      <c r="J898" s="42">
        <v>-0.59</v>
      </c>
      <c r="K898" s="42">
        <v>-0.760833333333333</v>
      </c>
      <c r="L898" s="17">
        <f t="shared" si="48"/>
        <v>-0.637555555555555</v>
      </c>
      <c r="M898" s="42">
        <v>27.2966666666667</v>
      </c>
      <c r="N898" s="42">
        <v>27.3678333333333</v>
      </c>
      <c r="O898" s="42">
        <v>27.8193333333333</v>
      </c>
      <c r="P898" s="17">
        <f t="shared" ref="P898:P961" si="50">AVERAGE(M898:O898)</f>
        <v>27.4946111111111</v>
      </c>
      <c r="Q898" s="28">
        <v>0.521605525579227</v>
      </c>
      <c r="R898" s="28">
        <v>0.377604055589787</v>
      </c>
      <c r="S898" s="28">
        <v>0.25051740242752</v>
      </c>
      <c r="T898" s="17">
        <f t="shared" ref="T898:T961" si="51">AVERAGE(Q898:S898)</f>
        <v>0.383242327865511</v>
      </c>
    </row>
    <row r="899" spans="1:20">
      <c r="A899" s="10">
        <v>10</v>
      </c>
      <c r="B899" s="37">
        <v>5</v>
      </c>
      <c r="C899" s="5">
        <v>2017</v>
      </c>
      <c r="D899" s="59">
        <v>42865</v>
      </c>
      <c r="E899" t="s">
        <v>20</v>
      </c>
      <c r="F899" s="61">
        <f t="shared" si="49"/>
        <v>17.5</v>
      </c>
      <c r="G899" t="s">
        <v>17</v>
      </c>
      <c r="H899">
        <v>898</v>
      </c>
      <c r="I899" s="42">
        <v>1.06425</v>
      </c>
      <c r="J899" s="42">
        <v>1.06925</v>
      </c>
      <c r="K899" s="42">
        <v>0.4825</v>
      </c>
      <c r="L899" s="17">
        <f t="shared" ref="L899:L962" si="52">AVERAGE(I899:K899)</f>
        <v>0.872</v>
      </c>
      <c r="M899" s="42">
        <v>26.91225</v>
      </c>
      <c r="N899" s="42">
        <v>26.91725</v>
      </c>
      <c r="O899" s="42">
        <v>27.18975</v>
      </c>
      <c r="P899" s="17">
        <f t="shared" si="50"/>
        <v>27.0064166666667</v>
      </c>
      <c r="Q899" s="28">
        <v>1.59777099109056</v>
      </c>
      <c r="R899" s="28">
        <v>1.425165004159</v>
      </c>
      <c r="S899" s="28">
        <v>1.08760503015273</v>
      </c>
      <c r="T899" s="17">
        <f t="shared" si="51"/>
        <v>1.37018034180076</v>
      </c>
    </row>
    <row r="900" spans="1:20">
      <c r="A900" s="10">
        <v>15</v>
      </c>
      <c r="B900" s="37">
        <v>5</v>
      </c>
      <c r="C900" s="5">
        <v>2017</v>
      </c>
      <c r="D900" s="59">
        <v>42870</v>
      </c>
      <c r="E900" t="s">
        <v>20</v>
      </c>
      <c r="F900" s="61">
        <f t="shared" si="49"/>
        <v>17.5</v>
      </c>
      <c r="G900" t="s">
        <v>17</v>
      </c>
      <c r="H900">
        <v>899</v>
      </c>
      <c r="I900" s="42">
        <v>1.3265</v>
      </c>
      <c r="J900" s="42">
        <v>0.91375</v>
      </c>
      <c r="K900" s="42">
        <v>-0.20525</v>
      </c>
      <c r="L900" s="17">
        <f t="shared" si="52"/>
        <v>0.678333333333333</v>
      </c>
      <c r="M900" s="42">
        <v>26.77375</v>
      </c>
      <c r="N900" s="42">
        <v>26.91225</v>
      </c>
      <c r="O900" s="42">
        <v>27.6125</v>
      </c>
      <c r="P900" s="17">
        <f t="shared" si="50"/>
        <v>27.0995</v>
      </c>
      <c r="Q900" s="28">
        <v>0.6176957638286</v>
      </c>
      <c r="R900" s="28">
        <v>0.3979672738024</v>
      </c>
      <c r="S900" s="28">
        <v>0.4969960564466</v>
      </c>
      <c r="T900" s="17">
        <f t="shared" si="51"/>
        <v>0.504219698025867</v>
      </c>
    </row>
    <row r="901" spans="1:20">
      <c r="A901" s="10">
        <v>20</v>
      </c>
      <c r="B901" s="37">
        <v>5</v>
      </c>
      <c r="C901" s="5">
        <v>2017</v>
      </c>
      <c r="D901" s="59">
        <v>42875</v>
      </c>
      <c r="E901" t="s">
        <v>20</v>
      </c>
      <c r="F901" s="61">
        <f t="shared" si="49"/>
        <v>17.5</v>
      </c>
      <c r="G901" t="s">
        <v>17</v>
      </c>
      <c r="H901">
        <v>900</v>
      </c>
      <c r="I901" s="42">
        <v>1.3685</v>
      </c>
      <c r="J901" s="42">
        <v>0.15375</v>
      </c>
      <c r="K901" s="42">
        <v>-0.2935</v>
      </c>
      <c r="L901" s="17">
        <f t="shared" si="52"/>
        <v>0.409583333333333</v>
      </c>
      <c r="M901" s="42">
        <v>26.83925</v>
      </c>
      <c r="N901" s="42">
        <v>27.4435</v>
      </c>
      <c r="O901" s="42">
        <v>27.75775</v>
      </c>
      <c r="P901" s="17">
        <f t="shared" si="50"/>
        <v>27.3468333333333</v>
      </c>
      <c r="Q901" s="28">
        <v>0.3935706985744</v>
      </c>
      <c r="R901" s="28">
        <v>0.351174630189867</v>
      </c>
      <c r="S901" s="28">
        <v>0.261132402628</v>
      </c>
      <c r="T901" s="17">
        <f t="shared" si="51"/>
        <v>0.335292577130756</v>
      </c>
    </row>
    <row r="902" spans="1:20">
      <c r="A902" s="10">
        <v>25</v>
      </c>
      <c r="B902" s="37">
        <v>5</v>
      </c>
      <c r="C902" s="5">
        <v>2017</v>
      </c>
      <c r="D902" s="59">
        <v>42880</v>
      </c>
      <c r="E902" t="s">
        <v>20</v>
      </c>
      <c r="F902" s="61">
        <f t="shared" si="49"/>
        <v>17.5</v>
      </c>
      <c r="G902" t="s">
        <v>17</v>
      </c>
      <c r="H902">
        <v>901</v>
      </c>
      <c r="I902" s="42">
        <v>0.9555</v>
      </c>
      <c r="J902" s="42">
        <v>0.3475</v>
      </c>
      <c r="K902" s="42">
        <v>0.0145</v>
      </c>
      <c r="L902" s="17">
        <f t="shared" si="52"/>
        <v>0.439166666666667</v>
      </c>
      <c r="M902" s="42">
        <v>26.8735</v>
      </c>
      <c r="N902" s="42">
        <v>27.37925</v>
      </c>
      <c r="O902" s="42">
        <v>27.631</v>
      </c>
      <c r="P902" s="17">
        <f t="shared" si="50"/>
        <v>27.2945833333333</v>
      </c>
      <c r="Q902" s="28">
        <v>0.3855583219662</v>
      </c>
      <c r="R902" s="28">
        <v>0.2993469252792</v>
      </c>
      <c r="S902" s="28">
        <v>0.2576151861908</v>
      </c>
      <c r="T902" s="17">
        <f t="shared" si="51"/>
        <v>0.314173477812067</v>
      </c>
    </row>
    <row r="903" spans="1:20">
      <c r="A903" s="10">
        <v>30</v>
      </c>
      <c r="B903" s="37">
        <v>5</v>
      </c>
      <c r="C903" s="5">
        <v>2017</v>
      </c>
      <c r="D903" s="59">
        <v>42885</v>
      </c>
      <c r="E903" t="s">
        <v>20</v>
      </c>
      <c r="F903" s="61">
        <f t="shared" si="49"/>
        <v>17.5</v>
      </c>
      <c r="G903" t="s">
        <v>17</v>
      </c>
      <c r="H903">
        <v>902</v>
      </c>
      <c r="I903" s="42">
        <v>2.937</v>
      </c>
      <c r="J903" s="42">
        <v>1.70675</v>
      </c>
      <c r="K903" s="42">
        <v>0.54125</v>
      </c>
      <c r="L903" s="17">
        <f t="shared" si="52"/>
        <v>1.72833333333333</v>
      </c>
      <c r="M903" s="42">
        <v>26.64975</v>
      </c>
      <c r="N903" s="42">
        <v>26.933</v>
      </c>
      <c r="O903" s="42">
        <v>27.332</v>
      </c>
      <c r="P903" s="17">
        <f t="shared" si="50"/>
        <v>26.9715833333333</v>
      </c>
      <c r="Q903" s="28">
        <v>1.6290517611292</v>
      </c>
      <c r="R903" s="28">
        <v>0.9758951106446</v>
      </c>
      <c r="S903" s="28">
        <v>0.527824710196</v>
      </c>
      <c r="T903" s="17">
        <f t="shared" si="51"/>
        <v>1.04425719398993</v>
      </c>
    </row>
    <row r="904" spans="1:20">
      <c r="A904" s="10">
        <v>5</v>
      </c>
      <c r="B904" s="37">
        <v>6</v>
      </c>
      <c r="C904" s="5">
        <v>2017</v>
      </c>
      <c r="D904" s="59">
        <v>42891</v>
      </c>
      <c r="E904" t="s">
        <v>20</v>
      </c>
      <c r="F904" s="61">
        <f t="shared" si="49"/>
        <v>17.5</v>
      </c>
      <c r="G904" t="s">
        <v>17</v>
      </c>
      <c r="H904">
        <v>903</v>
      </c>
      <c r="I904" s="42">
        <v>4.29275</v>
      </c>
      <c r="J904" s="42">
        <v>4.11775</v>
      </c>
      <c r="K904" s="42">
        <v>3.2195</v>
      </c>
      <c r="L904" s="17">
        <f t="shared" si="52"/>
        <v>3.87666666666667</v>
      </c>
      <c r="M904" s="42">
        <v>26.414</v>
      </c>
      <c r="N904" s="42">
        <v>26.46975</v>
      </c>
      <c r="O904" s="42">
        <v>26.6515</v>
      </c>
      <c r="P904" s="17">
        <f t="shared" si="50"/>
        <v>26.51175</v>
      </c>
      <c r="Q904" s="28">
        <v>1.0541994880696</v>
      </c>
      <c r="R904" s="28">
        <v>1.0687788145656</v>
      </c>
      <c r="S904" s="28">
        <v>1.0439661426372</v>
      </c>
      <c r="T904" s="17">
        <f t="shared" si="51"/>
        <v>1.05564814842413</v>
      </c>
    </row>
    <row r="905" spans="1:20">
      <c r="A905" s="10">
        <v>10</v>
      </c>
      <c r="B905" s="37">
        <v>6</v>
      </c>
      <c r="C905" s="5">
        <v>2017</v>
      </c>
      <c r="D905" s="59">
        <v>42896</v>
      </c>
      <c r="E905" t="s">
        <v>20</v>
      </c>
      <c r="F905" s="61">
        <f t="shared" si="49"/>
        <v>17.5</v>
      </c>
      <c r="G905" t="s">
        <v>17</v>
      </c>
      <c r="H905">
        <v>904</v>
      </c>
      <c r="I905" s="42">
        <v>3.394</v>
      </c>
      <c r="J905" s="42">
        <v>2.23725</v>
      </c>
      <c r="K905" s="42">
        <v>0.51425</v>
      </c>
      <c r="L905" s="17">
        <f t="shared" si="52"/>
        <v>2.0485</v>
      </c>
      <c r="M905" s="42">
        <v>26.556</v>
      </c>
      <c r="N905" s="42">
        <v>26.98975</v>
      </c>
      <c r="O905" s="42">
        <v>27.596</v>
      </c>
      <c r="P905" s="17">
        <f t="shared" si="50"/>
        <v>27.04725</v>
      </c>
      <c r="Q905" s="28">
        <v>1.261732897976</v>
      </c>
      <c r="R905" s="28">
        <v>1.3272206040496</v>
      </c>
      <c r="S905" s="28">
        <v>0.288068298666667</v>
      </c>
      <c r="T905" s="17">
        <f t="shared" si="51"/>
        <v>0.959007266897422</v>
      </c>
    </row>
    <row r="906" spans="1:20">
      <c r="A906" s="10">
        <v>21</v>
      </c>
      <c r="B906" s="37">
        <v>6</v>
      </c>
      <c r="C906" s="5">
        <v>2017</v>
      </c>
      <c r="D906" s="59">
        <v>42907</v>
      </c>
      <c r="E906" t="s">
        <v>20</v>
      </c>
      <c r="F906" s="61">
        <f t="shared" si="49"/>
        <v>17.5</v>
      </c>
      <c r="G906" t="s">
        <v>17</v>
      </c>
      <c r="H906">
        <v>905</v>
      </c>
      <c r="I906" s="42">
        <v>7.344</v>
      </c>
      <c r="J906" s="42">
        <v>4.18075</v>
      </c>
      <c r="K906" s="42">
        <v>1.126</v>
      </c>
      <c r="L906" s="17">
        <f t="shared" si="52"/>
        <v>4.21691666666667</v>
      </c>
      <c r="M906" s="42">
        <v>25.6505</v>
      </c>
      <c r="N906" s="42">
        <v>26.567</v>
      </c>
      <c r="O906" s="42">
        <v>27.492</v>
      </c>
      <c r="P906" s="17">
        <f t="shared" si="50"/>
        <v>26.5698333333333</v>
      </c>
      <c r="Q906" s="28">
        <v>1.296364195077</v>
      </c>
      <c r="R906" s="28">
        <v>1.0639019130894</v>
      </c>
      <c r="S906" s="28">
        <v>0.3877838955854</v>
      </c>
      <c r="T906" s="17">
        <f t="shared" si="51"/>
        <v>0.916016667917267</v>
      </c>
    </row>
    <row r="907" spans="1:20">
      <c r="A907" s="10">
        <v>29</v>
      </c>
      <c r="B907" s="37">
        <v>6</v>
      </c>
      <c r="C907" s="5">
        <v>2017</v>
      </c>
      <c r="D907" s="59">
        <v>42915</v>
      </c>
      <c r="E907" t="s">
        <v>20</v>
      </c>
      <c r="F907" s="61">
        <f t="shared" si="49"/>
        <v>17.5</v>
      </c>
      <c r="G907" t="s">
        <v>17</v>
      </c>
      <c r="H907">
        <v>906</v>
      </c>
      <c r="I907" s="42">
        <v>9.499</v>
      </c>
      <c r="J907" s="42">
        <v>6.4785</v>
      </c>
      <c r="K907" s="42">
        <v>5.4935</v>
      </c>
      <c r="L907" s="17">
        <f t="shared" si="52"/>
        <v>7.157</v>
      </c>
      <c r="M907" s="42">
        <v>22.1515</v>
      </c>
      <c r="N907" s="42">
        <v>24.418</v>
      </c>
      <c r="O907" s="42">
        <v>26.4505</v>
      </c>
      <c r="P907" s="17">
        <f t="shared" si="50"/>
        <v>24.34</v>
      </c>
      <c r="Q907" s="28">
        <v>1.21946184489093</v>
      </c>
      <c r="R907" s="28">
        <v>0.547118757145867</v>
      </c>
      <c r="S907" s="28">
        <v>0.365614187532</v>
      </c>
      <c r="T907" s="17">
        <f t="shared" si="51"/>
        <v>0.710731596522932</v>
      </c>
    </row>
    <row r="908" spans="1:20">
      <c r="A908" s="10">
        <v>11</v>
      </c>
      <c r="B908" s="37">
        <v>7</v>
      </c>
      <c r="C908" s="5">
        <v>2017</v>
      </c>
      <c r="D908" s="60">
        <v>42927</v>
      </c>
      <c r="E908" t="s">
        <v>20</v>
      </c>
      <c r="F908" s="61">
        <f t="shared" si="49"/>
        <v>17.5</v>
      </c>
      <c r="G908" t="s">
        <v>17</v>
      </c>
      <c r="H908">
        <v>907</v>
      </c>
      <c r="I908" s="42">
        <v>9.0475</v>
      </c>
      <c r="J908" s="42">
        <v>5.215</v>
      </c>
      <c r="K908" s="42">
        <v>2.523</v>
      </c>
      <c r="L908" s="17">
        <f t="shared" si="52"/>
        <v>5.59516666666667</v>
      </c>
      <c r="M908" s="42">
        <v>23.506</v>
      </c>
      <c r="N908" s="42">
        <v>25.466</v>
      </c>
      <c r="O908" s="42">
        <v>27.134</v>
      </c>
      <c r="P908" s="17">
        <f t="shared" si="50"/>
        <v>25.3686666666667</v>
      </c>
      <c r="Q908" s="28">
        <v>0.7128551848528</v>
      </c>
      <c r="R908" s="28">
        <v>0.295915886943467</v>
      </c>
      <c r="S908" s="28">
        <v>0.179751802994667</v>
      </c>
      <c r="T908" s="17">
        <f t="shared" si="51"/>
        <v>0.396174291596978</v>
      </c>
    </row>
    <row r="909" spans="1:20">
      <c r="A909" s="10">
        <v>20</v>
      </c>
      <c r="B909" s="37">
        <v>7</v>
      </c>
      <c r="C909" s="5">
        <v>2017</v>
      </c>
      <c r="D909" s="60">
        <v>42936</v>
      </c>
      <c r="E909" t="s">
        <v>20</v>
      </c>
      <c r="F909" s="61">
        <f t="shared" si="49"/>
        <v>17.5</v>
      </c>
      <c r="G909" t="s">
        <v>17</v>
      </c>
      <c r="H909">
        <v>908</v>
      </c>
      <c r="I909" s="42">
        <v>11.152</v>
      </c>
      <c r="J909" s="42">
        <v>8.08</v>
      </c>
      <c r="K909" s="42">
        <v>5.838</v>
      </c>
      <c r="L909" s="17">
        <f t="shared" si="52"/>
        <v>8.35666666666667</v>
      </c>
      <c r="M909" s="42">
        <v>23.7205</v>
      </c>
      <c r="N909" s="42">
        <v>24.4305</v>
      </c>
      <c r="O909" s="42">
        <v>25.558</v>
      </c>
      <c r="P909" s="17">
        <f t="shared" si="50"/>
        <v>24.5696666666667</v>
      </c>
      <c r="Q909" s="30" t="s">
        <v>18</v>
      </c>
      <c r="R909" s="30" t="s">
        <v>18</v>
      </c>
      <c r="S909" s="30" t="s">
        <v>18</v>
      </c>
      <c r="T909" s="17" t="e">
        <f t="shared" si="51"/>
        <v>#DIV/0!</v>
      </c>
    </row>
    <row r="910" spans="1:20">
      <c r="A910" s="10">
        <v>31</v>
      </c>
      <c r="B910" s="37">
        <v>7</v>
      </c>
      <c r="C910" s="5">
        <v>2017</v>
      </c>
      <c r="D910" s="60">
        <v>42947</v>
      </c>
      <c r="E910" t="s">
        <v>20</v>
      </c>
      <c r="F910" s="61">
        <f t="shared" si="49"/>
        <v>17.5</v>
      </c>
      <c r="G910" t="s">
        <v>17</v>
      </c>
      <c r="H910">
        <v>909</v>
      </c>
      <c r="I910" s="42">
        <v>10.191</v>
      </c>
      <c r="J910" s="42">
        <v>4.6665</v>
      </c>
      <c r="K910" s="42">
        <v>2.777</v>
      </c>
      <c r="L910" s="17">
        <f t="shared" si="52"/>
        <v>5.87816666666667</v>
      </c>
      <c r="M910" s="42">
        <v>23.7915</v>
      </c>
      <c r="N910" s="42">
        <v>26.3</v>
      </c>
      <c r="O910" s="42">
        <v>27.1365</v>
      </c>
      <c r="P910" s="17">
        <f t="shared" si="50"/>
        <v>25.7426666666667</v>
      </c>
      <c r="Q910" s="30" t="s">
        <v>18</v>
      </c>
      <c r="R910" s="30" t="s">
        <v>18</v>
      </c>
      <c r="S910" s="30" t="s">
        <v>18</v>
      </c>
      <c r="T910" s="17" t="e">
        <f t="shared" si="51"/>
        <v>#DIV/0!</v>
      </c>
    </row>
    <row r="911" spans="1:20">
      <c r="A911" s="10">
        <v>12</v>
      </c>
      <c r="B911" s="37">
        <v>8</v>
      </c>
      <c r="C911" s="5">
        <v>2017</v>
      </c>
      <c r="D911" s="60">
        <v>42959</v>
      </c>
      <c r="E911" t="s">
        <v>20</v>
      </c>
      <c r="F911" s="61">
        <f t="shared" si="49"/>
        <v>17.5</v>
      </c>
      <c r="G911" t="s">
        <v>17</v>
      </c>
      <c r="H911">
        <v>910</v>
      </c>
      <c r="I911" s="42">
        <v>13.541</v>
      </c>
      <c r="J911" s="42">
        <v>8.912</v>
      </c>
      <c r="K911" s="42">
        <v>4.658</v>
      </c>
      <c r="L911" s="17">
        <f t="shared" si="52"/>
        <v>9.037</v>
      </c>
      <c r="M911" s="42">
        <v>23.263</v>
      </c>
      <c r="N911" s="42">
        <v>24.6975</v>
      </c>
      <c r="O911" s="42">
        <v>26.272</v>
      </c>
      <c r="P911" s="17">
        <f t="shared" si="50"/>
        <v>24.7441666666667</v>
      </c>
      <c r="Q911" s="30" t="s">
        <v>18</v>
      </c>
      <c r="R911" s="30" t="s">
        <v>18</v>
      </c>
      <c r="S911" s="30" t="s">
        <v>18</v>
      </c>
      <c r="T911" s="17" t="e">
        <f t="shared" si="51"/>
        <v>#DIV/0!</v>
      </c>
    </row>
    <row r="912" spans="1:20">
      <c r="A912" s="10">
        <v>22</v>
      </c>
      <c r="B912" s="37">
        <v>8</v>
      </c>
      <c r="C912" s="5">
        <v>2017</v>
      </c>
      <c r="D912" s="60">
        <v>42969</v>
      </c>
      <c r="E912" t="s">
        <v>20</v>
      </c>
      <c r="F912" s="61">
        <f t="shared" si="49"/>
        <v>17.5</v>
      </c>
      <c r="G912" t="s">
        <v>17</v>
      </c>
      <c r="H912">
        <v>911</v>
      </c>
      <c r="I912" s="42">
        <v>10.4505</v>
      </c>
      <c r="J912" s="42">
        <v>7.512</v>
      </c>
      <c r="K912" s="42">
        <v>4.559</v>
      </c>
      <c r="L912" s="17">
        <f t="shared" si="52"/>
        <v>7.50716666666667</v>
      </c>
      <c r="M912" s="42">
        <v>24.8875</v>
      </c>
      <c r="N912" s="42">
        <v>25.4925</v>
      </c>
      <c r="O912" s="42">
        <v>26.424</v>
      </c>
      <c r="P912" s="17">
        <f t="shared" si="50"/>
        <v>25.6013333333333</v>
      </c>
      <c r="Q912" s="30" t="s">
        <v>18</v>
      </c>
      <c r="R912" s="30" t="s">
        <v>18</v>
      </c>
      <c r="S912" s="30" t="s">
        <v>18</v>
      </c>
      <c r="T912" s="17" t="e">
        <f t="shared" si="51"/>
        <v>#DIV/0!</v>
      </c>
    </row>
    <row r="913" spans="1:20">
      <c r="A913" s="10">
        <v>2</v>
      </c>
      <c r="B913" s="37">
        <v>9</v>
      </c>
      <c r="C913" s="5">
        <v>2017</v>
      </c>
      <c r="D913" s="60">
        <v>42980</v>
      </c>
      <c r="E913" t="s">
        <v>20</v>
      </c>
      <c r="F913" s="61">
        <f t="shared" si="49"/>
        <v>17.5</v>
      </c>
      <c r="G913" t="s">
        <v>17</v>
      </c>
      <c r="H913">
        <v>912</v>
      </c>
      <c r="I913" s="42">
        <v>11.882</v>
      </c>
      <c r="J913" s="42">
        <v>11.8835</v>
      </c>
      <c r="K913" s="42">
        <v>8.8235</v>
      </c>
      <c r="L913" s="17">
        <f t="shared" si="52"/>
        <v>10.863</v>
      </c>
      <c r="M913" s="42">
        <v>23.712</v>
      </c>
      <c r="N913" s="42">
        <v>23.733</v>
      </c>
      <c r="O913" s="42">
        <v>24.744</v>
      </c>
      <c r="P913" s="17">
        <f t="shared" si="50"/>
        <v>24.063</v>
      </c>
      <c r="Q913" s="30" t="s">
        <v>18</v>
      </c>
      <c r="R913" s="30" t="s">
        <v>18</v>
      </c>
      <c r="S913" s="30" t="s">
        <v>18</v>
      </c>
      <c r="T913" s="17" t="e">
        <f t="shared" si="51"/>
        <v>#DIV/0!</v>
      </c>
    </row>
    <row r="914" spans="1:20">
      <c r="A914" s="10">
        <v>12</v>
      </c>
      <c r="B914" s="37">
        <v>9</v>
      </c>
      <c r="C914" s="5">
        <v>2017</v>
      </c>
      <c r="D914" s="60">
        <v>42990</v>
      </c>
      <c r="E914" t="s">
        <v>20</v>
      </c>
      <c r="F914" s="61">
        <f t="shared" si="49"/>
        <v>17.5</v>
      </c>
      <c r="G914" t="s">
        <v>17</v>
      </c>
      <c r="H914">
        <v>913</v>
      </c>
      <c r="I914" s="42">
        <v>9.788</v>
      </c>
      <c r="J914" s="42">
        <v>8.466</v>
      </c>
      <c r="K914" s="42">
        <v>3.991</v>
      </c>
      <c r="L914" s="17">
        <f t="shared" si="52"/>
        <v>7.415</v>
      </c>
      <c r="M914" s="42">
        <v>23.955</v>
      </c>
      <c r="N914" s="42">
        <v>24.736</v>
      </c>
      <c r="O914" s="42">
        <v>26.7095</v>
      </c>
      <c r="P914" s="17">
        <f t="shared" si="50"/>
        <v>25.1335</v>
      </c>
      <c r="Q914" s="28">
        <v>0.9951820455968</v>
      </c>
      <c r="R914" s="28">
        <v>0.7439813951976</v>
      </c>
      <c r="S914" s="28">
        <v>0.223982438488</v>
      </c>
      <c r="T914" s="17">
        <f t="shared" si="51"/>
        <v>0.6543819597608</v>
      </c>
    </row>
    <row r="915" spans="1:20">
      <c r="A915" s="10">
        <v>20</v>
      </c>
      <c r="B915" s="37">
        <v>9</v>
      </c>
      <c r="C915" s="5">
        <v>2017</v>
      </c>
      <c r="D915" s="60">
        <v>42998</v>
      </c>
      <c r="E915" t="s">
        <v>20</v>
      </c>
      <c r="F915" s="61">
        <f t="shared" si="49"/>
        <v>17.5</v>
      </c>
      <c r="G915" t="s">
        <v>17</v>
      </c>
      <c r="H915">
        <v>914</v>
      </c>
      <c r="I915" s="42">
        <v>8.619</v>
      </c>
      <c r="J915" s="42">
        <v>8.599</v>
      </c>
      <c r="K915" s="42">
        <v>8.707</v>
      </c>
      <c r="L915" s="17">
        <f t="shared" si="52"/>
        <v>8.64166666666667</v>
      </c>
      <c r="M915" s="42">
        <v>23.989</v>
      </c>
      <c r="N915" s="42">
        <v>24.2725</v>
      </c>
      <c r="O915" s="42">
        <v>24.9585</v>
      </c>
      <c r="P915" s="17">
        <f t="shared" si="50"/>
        <v>24.4066666666667</v>
      </c>
      <c r="Q915" s="28">
        <v>0.990433352317956</v>
      </c>
      <c r="R915" s="28">
        <v>0.889485605089245</v>
      </c>
      <c r="S915" s="28">
        <v>0.701304905723467</v>
      </c>
      <c r="T915" s="17">
        <f t="shared" si="51"/>
        <v>0.860407954376889</v>
      </c>
    </row>
    <row r="916" spans="1:20">
      <c r="A916" s="10">
        <v>30</v>
      </c>
      <c r="B916" s="37">
        <v>9</v>
      </c>
      <c r="C916" s="5">
        <v>2017</v>
      </c>
      <c r="D916" s="60">
        <v>43008</v>
      </c>
      <c r="E916" t="s">
        <v>20</v>
      </c>
      <c r="F916" s="61">
        <f t="shared" si="49"/>
        <v>17.5</v>
      </c>
      <c r="G916" t="s">
        <v>17</v>
      </c>
      <c r="H916">
        <v>915</v>
      </c>
      <c r="I916" s="42">
        <v>8.478</v>
      </c>
      <c r="J916" s="42">
        <v>8.5945</v>
      </c>
      <c r="K916" s="42">
        <v>7.906</v>
      </c>
      <c r="L916" s="17">
        <f t="shared" si="52"/>
        <v>8.32616666666667</v>
      </c>
      <c r="M916" s="42">
        <v>23.8785</v>
      </c>
      <c r="N916" s="42">
        <v>24.3255</v>
      </c>
      <c r="O916" s="42">
        <v>25.248</v>
      </c>
      <c r="P916" s="17">
        <f t="shared" si="50"/>
        <v>24.484</v>
      </c>
      <c r="Q916" s="28">
        <v>1.00097704524533</v>
      </c>
      <c r="R916" s="28">
        <v>0.535881535067733</v>
      </c>
      <c r="S916" s="28">
        <v>0.315450412472</v>
      </c>
      <c r="T916" s="17">
        <f t="shared" si="51"/>
        <v>0.617436330928354</v>
      </c>
    </row>
    <row r="917" spans="1:20">
      <c r="A917" s="10">
        <v>11</v>
      </c>
      <c r="B917" s="37">
        <v>10</v>
      </c>
      <c r="C917" s="5">
        <v>2017</v>
      </c>
      <c r="D917" s="60">
        <v>43019</v>
      </c>
      <c r="E917" t="s">
        <v>20</v>
      </c>
      <c r="F917" s="61">
        <f t="shared" si="49"/>
        <v>17.5</v>
      </c>
      <c r="G917" t="s">
        <v>17</v>
      </c>
      <c r="H917">
        <v>916</v>
      </c>
      <c r="I917" s="42">
        <v>7.6165</v>
      </c>
      <c r="J917" s="42">
        <v>7.6375</v>
      </c>
      <c r="K917" s="42">
        <v>7.6805</v>
      </c>
      <c r="L917" s="17">
        <f t="shared" si="52"/>
        <v>7.64483333333333</v>
      </c>
      <c r="M917" s="42">
        <v>23.809</v>
      </c>
      <c r="N917" s="42">
        <v>23.9155</v>
      </c>
      <c r="O917" s="42">
        <v>24.582</v>
      </c>
      <c r="P917" s="17">
        <f t="shared" si="50"/>
        <v>24.1021666666667</v>
      </c>
      <c r="Q917" s="28">
        <v>1.10534571782267</v>
      </c>
      <c r="R917" s="28">
        <v>1.05939670173413</v>
      </c>
      <c r="S917" s="28">
        <v>0.7734502912388</v>
      </c>
      <c r="T917" s="17">
        <f t="shared" si="51"/>
        <v>0.9793975702652</v>
      </c>
    </row>
    <row r="918" spans="1:20">
      <c r="A918" s="10">
        <v>22</v>
      </c>
      <c r="B918" s="37">
        <v>10</v>
      </c>
      <c r="C918" s="5">
        <v>2017</v>
      </c>
      <c r="D918" s="60">
        <v>43030</v>
      </c>
      <c r="E918" t="s">
        <v>20</v>
      </c>
      <c r="F918" s="61">
        <f t="shared" si="49"/>
        <v>17.5</v>
      </c>
      <c r="G918" t="s">
        <v>17</v>
      </c>
      <c r="H918">
        <v>917</v>
      </c>
      <c r="I918" s="42">
        <v>5.9845</v>
      </c>
      <c r="J918" s="42">
        <v>6.323</v>
      </c>
      <c r="K918" s="42">
        <v>7.334</v>
      </c>
      <c r="L918" s="17">
        <f t="shared" si="52"/>
        <v>6.54716666666667</v>
      </c>
      <c r="M918" s="42">
        <v>23.5835</v>
      </c>
      <c r="N918" s="42">
        <v>23.965</v>
      </c>
      <c r="O918" s="42">
        <v>25.2605</v>
      </c>
      <c r="P918" s="17">
        <f t="shared" si="50"/>
        <v>24.2696666666667</v>
      </c>
      <c r="Q918" s="28">
        <v>0.5570023850224</v>
      </c>
      <c r="R918" s="28">
        <v>0.505646402064</v>
      </c>
      <c r="S918" s="28">
        <v>0.3275081066952</v>
      </c>
      <c r="T918" s="17">
        <f t="shared" si="51"/>
        <v>0.463385631260533</v>
      </c>
    </row>
    <row r="919" spans="1:20">
      <c r="A919" s="10">
        <v>30</v>
      </c>
      <c r="B919" s="37">
        <v>10</v>
      </c>
      <c r="C919" s="5">
        <v>2017</v>
      </c>
      <c r="D919" s="60">
        <v>43038</v>
      </c>
      <c r="E919" t="s">
        <v>20</v>
      </c>
      <c r="F919" s="61">
        <f t="shared" si="49"/>
        <v>17.5</v>
      </c>
      <c r="G919" t="s">
        <v>17</v>
      </c>
      <c r="H919">
        <v>918</v>
      </c>
      <c r="I919" s="42">
        <v>6.56</v>
      </c>
      <c r="J919" s="42">
        <v>6.208</v>
      </c>
      <c r="K919" s="42">
        <v>5.61</v>
      </c>
      <c r="L919" s="17">
        <f t="shared" si="52"/>
        <v>6.126</v>
      </c>
      <c r="M919" s="42">
        <v>25.072</v>
      </c>
      <c r="N919" s="42">
        <v>25.439</v>
      </c>
      <c r="O919" s="42">
        <v>26.2575</v>
      </c>
      <c r="P919" s="17">
        <f t="shared" si="50"/>
        <v>25.5895</v>
      </c>
      <c r="Q919" s="28">
        <v>0.3100995744944</v>
      </c>
      <c r="R919" s="28">
        <v>0.322724137377333</v>
      </c>
      <c r="S919" s="28">
        <v>0.2581319866416</v>
      </c>
      <c r="T919" s="17">
        <f t="shared" si="51"/>
        <v>0.296985232837778</v>
      </c>
    </row>
    <row r="920" spans="1:20">
      <c r="A920" s="10">
        <v>9</v>
      </c>
      <c r="B920" s="37">
        <v>11</v>
      </c>
      <c r="C920" s="5">
        <v>2017</v>
      </c>
      <c r="D920" s="60">
        <v>43048</v>
      </c>
      <c r="E920" t="s">
        <v>20</v>
      </c>
      <c r="F920" s="61">
        <f t="shared" si="49"/>
        <v>17.5</v>
      </c>
      <c r="G920" t="s">
        <v>17</v>
      </c>
      <c r="H920">
        <v>919</v>
      </c>
      <c r="I920" s="42">
        <v>5.0565</v>
      </c>
      <c r="J920" s="42">
        <v>4.9165</v>
      </c>
      <c r="K920" s="42">
        <v>3.466</v>
      </c>
      <c r="L920" s="17">
        <f t="shared" si="52"/>
        <v>4.47966666666667</v>
      </c>
      <c r="M920" s="42">
        <v>25.2025</v>
      </c>
      <c r="N920" s="42">
        <v>25.977</v>
      </c>
      <c r="O920" s="42">
        <v>26.964</v>
      </c>
      <c r="P920" s="17">
        <f t="shared" si="50"/>
        <v>26.0478333333333</v>
      </c>
      <c r="Q920" s="28">
        <v>0.307550347921333</v>
      </c>
      <c r="R920" s="28">
        <v>0.262283189213333</v>
      </c>
      <c r="S920" s="28">
        <v>0.196269664304</v>
      </c>
      <c r="T920" s="17">
        <f t="shared" si="51"/>
        <v>0.255367733812889</v>
      </c>
    </row>
    <row r="921" spans="1:20">
      <c r="A921" s="10">
        <v>21</v>
      </c>
      <c r="B921" s="37">
        <v>11</v>
      </c>
      <c r="C921" s="5">
        <v>2017</v>
      </c>
      <c r="D921" s="60">
        <v>43060</v>
      </c>
      <c r="E921" t="s">
        <v>20</v>
      </c>
      <c r="F921" s="61">
        <f t="shared" si="49"/>
        <v>17.5</v>
      </c>
      <c r="G921" t="s">
        <v>17</v>
      </c>
      <c r="H921">
        <v>920</v>
      </c>
      <c r="I921" s="42">
        <v>2.571</v>
      </c>
      <c r="J921" s="42">
        <v>2.6285</v>
      </c>
      <c r="K921" s="42">
        <v>3.5905</v>
      </c>
      <c r="L921" s="17">
        <f t="shared" si="52"/>
        <v>2.93</v>
      </c>
      <c r="M921" s="42">
        <v>25.056</v>
      </c>
      <c r="N921" s="42">
        <v>25.0855</v>
      </c>
      <c r="O921" s="42">
        <v>25.8315</v>
      </c>
      <c r="P921" s="17">
        <f t="shared" si="50"/>
        <v>25.3243333333333</v>
      </c>
      <c r="Q921" s="28">
        <v>0.291108237081422</v>
      </c>
      <c r="R921" s="28">
        <v>0.2789336536896</v>
      </c>
      <c r="S921" s="28">
        <v>0.2594669197104</v>
      </c>
      <c r="T921" s="17">
        <f t="shared" si="51"/>
        <v>0.276502936827141</v>
      </c>
    </row>
    <row r="922" spans="1:20">
      <c r="A922" s="10">
        <v>30</v>
      </c>
      <c r="B922" s="37">
        <v>11</v>
      </c>
      <c r="C922" s="5">
        <v>2017</v>
      </c>
      <c r="D922" s="60">
        <v>43069</v>
      </c>
      <c r="E922" t="s">
        <v>20</v>
      </c>
      <c r="F922" s="61">
        <f t="shared" si="49"/>
        <v>17.5</v>
      </c>
      <c r="G922" t="s">
        <v>17</v>
      </c>
      <c r="H922">
        <v>921</v>
      </c>
      <c r="I922" s="42">
        <v>2.8455</v>
      </c>
      <c r="J922" s="42">
        <v>3.3875</v>
      </c>
      <c r="K922" s="42">
        <v>3.5535</v>
      </c>
      <c r="L922" s="17">
        <f t="shared" si="52"/>
        <v>3.26216666666667</v>
      </c>
      <c r="M922" s="42">
        <v>26.0575</v>
      </c>
      <c r="N922" s="42">
        <v>26.313</v>
      </c>
      <c r="O922" s="42">
        <v>26.584</v>
      </c>
      <c r="P922" s="17">
        <f t="shared" si="50"/>
        <v>26.3181666666667</v>
      </c>
      <c r="Q922" s="28">
        <v>0.225658378490933</v>
      </c>
      <c r="R922" s="28">
        <v>0.218809107554667</v>
      </c>
      <c r="S922" s="28">
        <v>0.204151172588</v>
      </c>
      <c r="T922" s="17">
        <f t="shared" si="51"/>
        <v>0.216206219544533</v>
      </c>
    </row>
    <row r="923" spans="1:20">
      <c r="A923" s="10">
        <v>13</v>
      </c>
      <c r="B923" s="37">
        <v>2</v>
      </c>
      <c r="C923" s="5">
        <v>2018</v>
      </c>
      <c r="D923" s="60">
        <v>43144</v>
      </c>
      <c r="E923" t="s">
        <v>20</v>
      </c>
      <c r="F923" s="61">
        <f t="shared" si="49"/>
        <v>17.5</v>
      </c>
      <c r="G923" t="s">
        <v>17</v>
      </c>
      <c r="H923">
        <v>922</v>
      </c>
      <c r="I923" s="42">
        <v>-0.686</v>
      </c>
      <c r="J923" s="42">
        <v>-0.816</v>
      </c>
      <c r="K923" s="42">
        <v>-0.402</v>
      </c>
      <c r="L923" s="17">
        <f t="shared" si="52"/>
        <v>-0.634666666666667</v>
      </c>
      <c r="M923" s="42">
        <v>26.376</v>
      </c>
      <c r="N923" s="42">
        <v>26.472</v>
      </c>
      <c r="O923" s="42">
        <v>26.594</v>
      </c>
      <c r="P923" s="17">
        <f t="shared" si="50"/>
        <v>26.4806666666667</v>
      </c>
      <c r="Q923" s="28">
        <v>0.1849255191688</v>
      </c>
      <c r="R923" s="28">
        <v>0.1864180818776</v>
      </c>
      <c r="S923" s="28">
        <v>0.1876183100384</v>
      </c>
      <c r="T923" s="17">
        <f t="shared" si="51"/>
        <v>0.186320637028267</v>
      </c>
    </row>
    <row r="924" spans="1:20">
      <c r="A924" s="10">
        <v>20</v>
      </c>
      <c r="B924" s="37">
        <v>3</v>
      </c>
      <c r="C924" s="5">
        <v>2018</v>
      </c>
      <c r="D924" s="60">
        <v>43179</v>
      </c>
      <c r="E924" t="s">
        <v>20</v>
      </c>
      <c r="F924" s="61">
        <f t="shared" si="49"/>
        <v>17.5</v>
      </c>
      <c r="G924" t="s">
        <v>17</v>
      </c>
      <c r="H924">
        <v>923</v>
      </c>
      <c r="I924" s="42">
        <v>-0.884818181818182</v>
      </c>
      <c r="J924" s="42">
        <v>-0.721904761904762</v>
      </c>
      <c r="K924" s="42">
        <v>0.231</v>
      </c>
      <c r="L924" s="17">
        <f t="shared" si="52"/>
        <v>-0.458574314574315</v>
      </c>
      <c r="M924" s="42">
        <v>21.4942272727273</v>
      </c>
      <c r="N924" s="42">
        <v>22.8870476190476</v>
      </c>
      <c r="O924" s="42">
        <v>25.6935</v>
      </c>
      <c r="P924" s="17">
        <f t="shared" si="50"/>
        <v>23.3582582972583</v>
      </c>
      <c r="Q924" s="28">
        <v>0.202777263598</v>
      </c>
      <c r="R924" s="28">
        <v>0.1761190359332</v>
      </c>
      <c r="S924" s="28">
        <v>0.171738832692</v>
      </c>
      <c r="T924" s="17">
        <f t="shared" si="51"/>
        <v>0.1835450440744</v>
      </c>
    </row>
    <row r="925" spans="1:20">
      <c r="A925" s="10">
        <v>29</v>
      </c>
      <c r="B925" s="37">
        <v>3</v>
      </c>
      <c r="C925" s="5">
        <v>2018</v>
      </c>
      <c r="D925" s="60">
        <v>43188</v>
      </c>
      <c r="E925" t="s">
        <v>20</v>
      </c>
      <c r="F925" s="61">
        <f t="shared" si="49"/>
        <v>17.5</v>
      </c>
      <c r="G925" t="s">
        <v>17</v>
      </c>
      <c r="H925">
        <v>924</v>
      </c>
      <c r="I925" s="42">
        <v>-0.8605</v>
      </c>
      <c r="J925" s="42">
        <v>-0.691214285714286</v>
      </c>
      <c r="K925" s="42">
        <v>0.2963125</v>
      </c>
      <c r="L925" s="17">
        <f t="shared" si="52"/>
        <v>-0.418467261904762</v>
      </c>
      <c r="M925" s="42">
        <v>26.4804375</v>
      </c>
      <c r="N925" s="42">
        <v>26.5542142857143</v>
      </c>
      <c r="O925" s="42">
        <v>27.35625</v>
      </c>
      <c r="P925" s="17">
        <f t="shared" si="50"/>
        <v>26.7969672619048</v>
      </c>
      <c r="Q925" s="28">
        <v>0.2012203880076</v>
      </c>
      <c r="R925" s="28">
        <v>0.207170279248267</v>
      </c>
      <c r="S925" s="28">
        <v>0.166014262949333</v>
      </c>
      <c r="T925" s="17">
        <f t="shared" si="51"/>
        <v>0.1914683100684</v>
      </c>
    </row>
    <row r="926" spans="1:20">
      <c r="A926" s="10">
        <v>18</v>
      </c>
      <c r="B926" s="37">
        <v>4</v>
      </c>
      <c r="C926" s="5">
        <v>2018</v>
      </c>
      <c r="D926" s="60">
        <v>43208</v>
      </c>
      <c r="E926" t="s">
        <v>20</v>
      </c>
      <c r="F926" s="61">
        <f t="shared" si="49"/>
        <v>17.5</v>
      </c>
      <c r="G926" t="s">
        <v>17</v>
      </c>
      <c r="H926">
        <v>925</v>
      </c>
      <c r="I926" s="42">
        <v>-0.5775</v>
      </c>
      <c r="J926" s="42">
        <v>0.0205</v>
      </c>
      <c r="K926" s="42">
        <v>0.359</v>
      </c>
      <c r="L926" s="17">
        <f t="shared" si="52"/>
        <v>-0.066</v>
      </c>
      <c r="M926" s="42">
        <v>26.5525</v>
      </c>
      <c r="N926" s="42">
        <v>27.2215</v>
      </c>
      <c r="O926" s="42">
        <v>27.735</v>
      </c>
      <c r="P926" s="17">
        <f t="shared" si="50"/>
        <v>27.1696666666667</v>
      </c>
      <c r="Q926" s="28">
        <v>0.1806310192</v>
      </c>
      <c r="R926" s="28">
        <v>0.1657254794944</v>
      </c>
      <c r="S926" s="28">
        <v>0.1625485541312</v>
      </c>
      <c r="T926" s="17">
        <f t="shared" si="51"/>
        <v>0.169635017608533</v>
      </c>
    </row>
    <row r="927" spans="1:20">
      <c r="A927" s="10">
        <v>26</v>
      </c>
      <c r="B927" s="37">
        <v>4</v>
      </c>
      <c r="C927" s="5">
        <v>2018</v>
      </c>
      <c r="D927" s="60">
        <v>43216</v>
      </c>
      <c r="E927" t="s">
        <v>20</v>
      </c>
      <c r="F927" s="61">
        <f t="shared" si="49"/>
        <v>17.5</v>
      </c>
      <c r="G927" t="s">
        <v>17</v>
      </c>
      <c r="H927">
        <v>926</v>
      </c>
      <c r="I927" s="42">
        <v>-0.0725</v>
      </c>
      <c r="J927" s="42">
        <v>0.1015</v>
      </c>
      <c r="K927" s="42">
        <v>0.2695</v>
      </c>
      <c r="L927" s="17">
        <f t="shared" si="52"/>
        <v>0.0995</v>
      </c>
      <c r="M927" s="42">
        <v>26.2315</v>
      </c>
      <c r="N927" s="42">
        <v>27.042</v>
      </c>
      <c r="O927" s="42">
        <v>27.4995</v>
      </c>
      <c r="P927" s="17">
        <f t="shared" si="50"/>
        <v>26.9243333333333</v>
      </c>
      <c r="Q927" s="28">
        <v>0.5080126898568</v>
      </c>
      <c r="R927" s="28">
        <v>0.176308665308</v>
      </c>
      <c r="S927" s="28">
        <v>0.1697717944456</v>
      </c>
      <c r="T927" s="17">
        <f t="shared" si="51"/>
        <v>0.2846977165368</v>
      </c>
    </row>
    <row r="928" spans="1:20">
      <c r="A928" s="10">
        <v>12</v>
      </c>
      <c r="B928" s="37">
        <v>5</v>
      </c>
      <c r="C928" s="5">
        <v>2018</v>
      </c>
      <c r="D928" s="51">
        <v>43232</v>
      </c>
      <c r="E928" t="s">
        <v>20</v>
      </c>
      <c r="F928" s="61">
        <f t="shared" si="49"/>
        <v>17.5</v>
      </c>
      <c r="G928" t="s">
        <v>17</v>
      </c>
      <c r="H928">
        <v>927</v>
      </c>
      <c r="I928" s="42">
        <v>2.12657142857143</v>
      </c>
      <c r="J928" s="42">
        <v>1.48457142857143</v>
      </c>
      <c r="K928" s="42">
        <v>0.543428571428571</v>
      </c>
      <c r="L928" s="17">
        <f t="shared" si="52"/>
        <v>1.38485714285714</v>
      </c>
      <c r="M928" s="42">
        <v>24.9031428571429</v>
      </c>
      <c r="N928" s="42">
        <v>25.5522857142857</v>
      </c>
      <c r="O928" s="42">
        <v>26.8457142857143</v>
      </c>
      <c r="P928" s="17">
        <f t="shared" si="50"/>
        <v>25.7670476190476</v>
      </c>
      <c r="Q928" s="28">
        <v>2.02393700510027</v>
      </c>
      <c r="R928" s="28">
        <v>1.35393796318053</v>
      </c>
      <c r="S928" s="28">
        <v>0.358897935521867</v>
      </c>
      <c r="T928" s="17">
        <f t="shared" si="51"/>
        <v>1.24559096793422</v>
      </c>
    </row>
    <row r="929" spans="1:20">
      <c r="A929" s="10">
        <v>20</v>
      </c>
      <c r="B929" s="37">
        <v>5</v>
      </c>
      <c r="C929" s="5">
        <v>2018</v>
      </c>
      <c r="D929" s="51">
        <v>43240</v>
      </c>
      <c r="E929" t="s">
        <v>20</v>
      </c>
      <c r="F929" s="61">
        <f t="shared" si="49"/>
        <v>17.5</v>
      </c>
      <c r="G929" t="s">
        <v>17</v>
      </c>
      <c r="H929">
        <v>928</v>
      </c>
      <c r="I929" s="42">
        <v>3.45057142857143</v>
      </c>
      <c r="J929" s="42">
        <v>1.38942857142857</v>
      </c>
      <c r="K929" s="42">
        <v>0.486285714285714</v>
      </c>
      <c r="L929" s="17">
        <f t="shared" si="52"/>
        <v>1.77542857142857</v>
      </c>
      <c r="M929" s="42">
        <v>25.421</v>
      </c>
      <c r="N929" s="42">
        <v>26.1981428571429</v>
      </c>
      <c r="O929" s="42">
        <v>26.806</v>
      </c>
      <c r="P929" s="17">
        <f t="shared" si="50"/>
        <v>26.1417142857143</v>
      </c>
      <c r="Q929" s="28">
        <v>0.913700266071733</v>
      </c>
      <c r="R929" s="28">
        <v>0.394781645686133</v>
      </c>
      <c r="S929" s="28">
        <v>0.2495939122112</v>
      </c>
      <c r="T929" s="17">
        <f t="shared" si="51"/>
        <v>0.519358607989689</v>
      </c>
    </row>
    <row r="930" spans="1:20">
      <c r="A930" s="10">
        <v>31</v>
      </c>
      <c r="B930" s="37">
        <v>5</v>
      </c>
      <c r="C930" s="5">
        <v>2018</v>
      </c>
      <c r="D930" s="51">
        <v>43251</v>
      </c>
      <c r="E930" t="s">
        <v>20</v>
      </c>
      <c r="F930" s="61">
        <f t="shared" si="49"/>
        <v>17.5</v>
      </c>
      <c r="G930" t="s">
        <v>17</v>
      </c>
      <c r="H930">
        <v>929</v>
      </c>
      <c r="I930" s="42">
        <v>9.22771428571428</v>
      </c>
      <c r="J930" s="42">
        <v>7.29757142857143</v>
      </c>
      <c r="K930" s="42">
        <v>0.629428571428571</v>
      </c>
      <c r="L930" s="17">
        <f t="shared" si="52"/>
        <v>5.71823809523809</v>
      </c>
      <c r="M930" s="42">
        <v>22.9358571428571</v>
      </c>
      <c r="N930" s="42">
        <v>23.786</v>
      </c>
      <c r="O930" s="42">
        <v>27.0054285714286</v>
      </c>
      <c r="P930" s="17">
        <f t="shared" si="50"/>
        <v>24.5757619047619</v>
      </c>
      <c r="Q930" s="28">
        <v>0.633525397412267</v>
      </c>
      <c r="R930" s="28">
        <v>0.682373560307467</v>
      </c>
      <c r="S930" s="28">
        <v>0.228161876391556</v>
      </c>
      <c r="T930" s="17">
        <f t="shared" si="51"/>
        <v>0.514686944703763</v>
      </c>
    </row>
    <row r="931" spans="1:20">
      <c r="A931" s="10">
        <v>10</v>
      </c>
      <c r="B931" s="37">
        <v>6</v>
      </c>
      <c r="C931" s="5">
        <v>2018</v>
      </c>
      <c r="D931" s="51">
        <v>43261</v>
      </c>
      <c r="E931" t="s">
        <v>20</v>
      </c>
      <c r="F931" s="61">
        <f t="shared" si="49"/>
        <v>17.5</v>
      </c>
      <c r="G931" t="s">
        <v>17</v>
      </c>
      <c r="H931">
        <v>930</v>
      </c>
      <c r="I931" s="42">
        <v>5.31771428571429</v>
      </c>
      <c r="J931" s="42">
        <v>2.978375</v>
      </c>
      <c r="K931" s="42">
        <v>0.345875</v>
      </c>
      <c r="L931" s="17">
        <f t="shared" si="52"/>
        <v>2.88065476190476</v>
      </c>
      <c r="M931" s="42">
        <v>24.7665714285714</v>
      </c>
      <c r="N931" s="42">
        <v>25.909</v>
      </c>
      <c r="O931" s="42">
        <v>27.45025</v>
      </c>
      <c r="P931" s="17">
        <f t="shared" si="50"/>
        <v>26.0419404761905</v>
      </c>
      <c r="Q931" s="28">
        <v>0.327559348754133</v>
      </c>
      <c r="R931" s="28">
        <v>0.195031624640267</v>
      </c>
      <c r="S931" s="28">
        <v>0.19857077528</v>
      </c>
      <c r="T931" s="17">
        <f t="shared" si="51"/>
        <v>0.240387249558133</v>
      </c>
    </row>
    <row r="932" spans="1:20">
      <c r="A932" s="10">
        <v>21</v>
      </c>
      <c r="B932" s="37">
        <v>6</v>
      </c>
      <c r="C932" s="5">
        <v>2018</v>
      </c>
      <c r="D932" s="51">
        <v>43272</v>
      </c>
      <c r="E932" t="s">
        <v>20</v>
      </c>
      <c r="F932" s="61">
        <f t="shared" si="49"/>
        <v>17.5</v>
      </c>
      <c r="G932" t="s">
        <v>17</v>
      </c>
      <c r="H932">
        <v>931</v>
      </c>
      <c r="I932" s="42">
        <v>1.993</v>
      </c>
      <c r="J932" s="42">
        <v>0.961625</v>
      </c>
      <c r="K932" s="42">
        <v>0.457125</v>
      </c>
      <c r="L932" s="17">
        <f t="shared" si="52"/>
        <v>1.13725</v>
      </c>
      <c r="M932" s="42">
        <v>26.58075</v>
      </c>
      <c r="N932" s="42">
        <v>27.0605</v>
      </c>
      <c r="O932" s="42">
        <v>27.31825</v>
      </c>
      <c r="P932" s="17">
        <f t="shared" si="50"/>
        <v>26.9865</v>
      </c>
      <c r="Q932" s="28">
        <v>0.4603562633054</v>
      </c>
      <c r="R932" s="28">
        <v>0.302932461743</v>
      </c>
      <c r="S932" s="28">
        <v>0.2379278441592</v>
      </c>
      <c r="T932" s="17">
        <f t="shared" si="51"/>
        <v>0.333738856402533</v>
      </c>
    </row>
    <row r="933" spans="1:20">
      <c r="A933" s="10">
        <v>1</v>
      </c>
      <c r="B933" s="37">
        <v>7</v>
      </c>
      <c r="C933" s="5">
        <v>2018</v>
      </c>
      <c r="D933" s="51">
        <v>43282</v>
      </c>
      <c r="E933" t="s">
        <v>20</v>
      </c>
      <c r="F933" s="61">
        <f t="shared" si="49"/>
        <v>17.5</v>
      </c>
      <c r="G933" t="s">
        <v>17</v>
      </c>
      <c r="H933">
        <v>932</v>
      </c>
      <c r="I933" s="42">
        <v>9.1035</v>
      </c>
      <c r="J933" s="42">
        <v>7.225</v>
      </c>
      <c r="K933" s="42">
        <v>3.844125</v>
      </c>
      <c r="L933" s="17">
        <f t="shared" si="52"/>
        <v>6.72420833333333</v>
      </c>
      <c r="M933" s="42">
        <v>25.681875</v>
      </c>
      <c r="N933" s="42">
        <v>25.60675</v>
      </c>
      <c r="O933" s="42">
        <v>26.350375</v>
      </c>
      <c r="P933" s="17">
        <f t="shared" si="50"/>
        <v>25.8796666666667</v>
      </c>
      <c r="Q933" s="28">
        <v>1.1965093363904</v>
      </c>
      <c r="R933" s="28">
        <v>0.827424145104</v>
      </c>
      <c r="S933" s="28">
        <v>0.3894828135008</v>
      </c>
      <c r="T933" s="17">
        <f t="shared" si="51"/>
        <v>0.804472098331733</v>
      </c>
    </row>
    <row r="934" spans="1:20">
      <c r="A934" s="10">
        <v>10</v>
      </c>
      <c r="B934" s="37">
        <v>7</v>
      </c>
      <c r="C934" s="5">
        <v>2018</v>
      </c>
      <c r="D934" s="51">
        <v>43291</v>
      </c>
      <c r="E934" t="s">
        <v>20</v>
      </c>
      <c r="F934" s="61">
        <f t="shared" si="49"/>
        <v>17.5</v>
      </c>
      <c r="G934" t="s">
        <v>17</v>
      </c>
      <c r="H934">
        <v>933</v>
      </c>
      <c r="I934" s="42">
        <v>12.4097142857143</v>
      </c>
      <c r="J934" s="42">
        <v>10.3921428571429</v>
      </c>
      <c r="K934" s="42">
        <v>2.80042857142857</v>
      </c>
      <c r="L934" s="17">
        <f t="shared" si="52"/>
        <v>8.53409523809526</v>
      </c>
      <c r="M934" s="42">
        <v>25.5897142857143</v>
      </c>
      <c r="N934" s="42">
        <v>25.4037142857143</v>
      </c>
      <c r="O934" s="42">
        <v>26.6348571428571</v>
      </c>
      <c r="P934" s="17">
        <f t="shared" si="50"/>
        <v>25.8760952380952</v>
      </c>
      <c r="Q934" s="28">
        <v>1.98929074528933</v>
      </c>
      <c r="R934" s="28">
        <v>1.0855050392768</v>
      </c>
      <c r="S934" s="28">
        <v>0.25767397172</v>
      </c>
      <c r="T934" s="17">
        <f t="shared" si="51"/>
        <v>1.11082325209538</v>
      </c>
    </row>
    <row r="935" spans="1:20">
      <c r="A935" s="10">
        <v>21</v>
      </c>
      <c r="B935" s="37">
        <v>7</v>
      </c>
      <c r="C935" s="5">
        <v>2018</v>
      </c>
      <c r="D935" s="51">
        <v>43302</v>
      </c>
      <c r="E935" t="s">
        <v>20</v>
      </c>
      <c r="F935" s="61">
        <f t="shared" ref="F935:F971" si="53">35/2</f>
        <v>17.5</v>
      </c>
      <c r="G935" t="s">
        <v>17</v>
      </c>
      <c r="H935">
        <v>934</v>
      </c>
      <c r="I935" s="42">
        <v>12.4385714285714</v>
      </c>
      <c r="J935" s="42">
        <v>9.67985714285714</v>
      </c>
      <c r="K935" s="42">
        <v>6.622</v>
      </c>
      <c r="L935" s="17">
        <f t="shared" si="52"/>
        <v>9.58014285714285</v>
      </c>
      <c r="M935" s="42">
        <v>25.4071428571429</v>
      </c>
      <c r="N935" s="42">
        <v>25.6352857142857</v>
      </c>
      <c r="O935" s="42">
        <v>26.0745714285714</v>
      </c>
      <c r="P935" s="17">
        <f t="shared" si="50"/>
        <v>25.7056666666667</v>
      </c>
      <c r="Q935" s="28">
        <v>1.7601289402784</v>
      </c>
      <c r="R935" s="28">
        <v>0.6546325820968</v>
      </c>
      <c r="S935" s="28">
        <v>0.2924309922776</v>
      </c>
      <c r="T935" s="17">
        <f t="shared" si="51"/>
        <v>0.902397504884267</v>
      </c>
    </row>
    <row r="936" spans="1:20">
      <c r="A936" s="10">
        <v>30</v>
      </c>
      <c r="B936" s="37">
        <v>7</v>
      </c>
      <c r="C936" s="5">
        <v>2018</v>
      </c>
      <c r="D936" s="51">
        <v>43311</v>
      </c>
      <c r="E936" t="s">
        <v>20</v>
      </c>
      <c r="F936" s="61">
        <f t="shared" si="53"/>
        <v>17.5</v>
      </c>
      <c r="G936" t="s">
        <v>17</v>
      </c>
      <c r="H936">
        <v>935</v>
      </c>
      <c r="I936" s="42">
        <v>15.7025</v>
      </c>
      <c r="J936" s="42">
        <v>13.105375</v>
      </c>
      <c r="K936" s="42">
        <v>5.879125</v>
      </c>
      <c r="L936" s="17">
        <f t="shared" si="52"/>
        <v>11.5623333333333</v>
      </c>
      <c r="M936" s="42">
        <v>25.2515</v>
      </c>
      <c r="N936" s="42">
        <v>25.466125</v>
      </c>
      <c r="O936" s="42">
        <v>26.200875</v>
      </c>
      <c r="P936" s="17">
        <f t="shared" si="50"/>
        <v>25.6395</v>
      </c>
      <c r="Q936" s="28">
        <v>0.7667145297072</v>
      </c>
      <c r="R936" s="28">
        <v>0.5303278790624</v>
      </c>
      <c r="S936" s="28">
        <v>0.2759850842536</v>
      </c>
      <c r="T936" s="17">
        <f t="shared" si="51"/>
        <v>0.5243424976744</v>
      </c>
    </row>
    <row r="937" spans="1:20">
      <c r="A937" s="10">
        <v>9</v>
      </c>
      <c r="B937" s="37">
        <v>8</v>
      </c>
      <c r="C937" s="5">
        <v>2018</v>
      </c>
      <c r="D937" s="51">
        <v>43321</v>
      </c>
      <c r="E937" t="s">
        <v>20</v>
      </c>
      <c r="F937" s="61">
        <f t="shared" si="53"/>
        <v>17.5</v>
      </c>
      <c r="G937" t="s">
        <v>17</v>
      </c>
      <c r="H937">
        <v>936</v>
      </c>
      <c r="I937" s="42">
        <v>17.4868571428571</v>
      </c>
      <c r="J937" s="42">
        <v>15.9558571428571</v>
      </c>
      <c r="K937" s="42">
        <v>10.9377142857143</v>
      </c>
      <c r="L937" s="17">
        <f t="shared" si="52"/>
        <v>14.7934761904762</v>
      </c>
      <c r="M937" s="42">
        <v>24.852</v>
      </c>
      <c r="N937" s="42">
        <v>25.13</v>
      </c>
      <c r="O937" s="42">
        <v>25.5802857142857</v>
      </c>
      <c r="P937" s="17">
        <f t="shared" si="50"/>
        <v>25.1874285714286</v>
      </c>
      <c r="Q937" s="28">
        <v>1.4473412367184</v>
      </c>
      <c r="R937" s="28">
        <v>0.849220552444267</v>
      </c>
      <c r="S937" s="28">
        <v>0.316183575521333</v>
      </c>
      <c r="T937" s="17">
        <f t="shared" si="51"/>
        <v>0.870915121561333</v>
      </c>
    </row>
    <row r="938" spans="1:20">
      <c r="A938" s="10">
        <v>20</v>
      </c>
      <c r="B938" s="37">
        <v>8</v>
      </c>
      <c r="C938" s="5">
        <v>2018</v>
      </c>
      <c r="D938" s="51">
        <v>43332</v>
      </c>
      <c r="E938" t="s">
        <v>20</v>
      </c>
      <c r="F938" s="61">
        <f t="shared" si="53"/>
        <v>17.5</v>
      </c>
      <c r="G938" t="s">
        <v>17</v>
      </c>
      <c r="H938">
        <v>937</v>
      </c>
      <c r="I938" s="42">
        <v>10.3972</v>
      </c>
      <c r="J938" s="42">
        <v>6.1542</v>
      </c>
      <c r="K938" s="42">
        <v>3.5658</v>
      </c>
      <c r="L938" s="17">
        <f t="shared" si="52"/>
        <v>6.70573333333333</v>
      </c>
      <c r="M938" s="42">
        <v>25.5842</v>
      </c>
      <c r="N938" s="42">
        <v>26.3524</v>
      </c>
      <c r="O938" s="42">
        <v>26.888</v>
      </c>
      <c r="P938" s="17">
        <f t="shared" si="50"/>
        <v>26.2748666666667</v>
      </c>
      <c r="Q938" s="30" t="s">
        <v>18</v>
      </c>
      <c r="R938" s="30" t="s">
        <v>18</v>
      </c>
      <c r="S938" s="30" t="s">
        <v>18</v>
      </c>
      <c r="T938" s="17" t="e">
        <f t="shared" si="51"/>
        <v>#DIV/0!</v>
      </c>
    </row>
    <row r="939" spans="1:20">
      <c r="A939" s="10">
        <v>30</v>
      </c>
      <c r="B939" s="37">
        <v>8</v>
      </c>
      <c r="C939" s="5">
        <v>2018</v>
      </c>
      <c r="D939" s="51">
        <v>43342</v>
      </c>
      <c r="E939" t="s">
        <v>20</v>
      </c>
      <c r="F939" s="61">
        <f t="shared" si="53"/>
        <v>17.5</v>
      </c>
      <c r="G939" t="s">
        <v>17</v>
      </c>
      <c r="H939">
        <v>938</v>
      </c>
      <c r="I939" s="42">
        <v>7.987</v>
      </c>
      <c r="J939" s="42">
        <v>5.9595</v>
      </c>
      <c r="K939" s="42">
        <v>3.7525</v>
      </c>
      <c r="L939" s="17">
        <f t="shared" si="52"/>
        <v>5.89966666666667</v>
      </c>
      <c r="M939" s="42">
        <v>26.01325</v>
      </c>
      <c r="N939" s="42">
        <v>26.3735</v>
      </c>
      <c r="O939" s="42">
        <v>26.76575</v>
      </c>
      <c r="P939" s="17">
        <f t="shared" si="50"/>
        <v>26.3841666666667</v>
      </c>
      <c r="Q939" s="30" t="s">
        <v>18</v>
      </c>
      <c r="R939" s="30" t="s">
        <v>18</v>
      </c>
      <c r="S939" s="30" t="s">
        <v>18</v>
      </c>
      <c r="T939" s="17" t="e">
        <f t="shared" si="51"/>
        <v>#DIV/0!</v>
      </c>
    </row>
    <row r="940" spans="1:20">
      <c r="A940" s="10">
        <v>10</v>
      </c>
      <c r="B940" s="37">
        <v>9</v>
      </c>
      <c r="C940" s="5">
        <v>2018</v>
      </c>
      <c r="D940" s="51">
        <v>43353</v>
      </c>
      <c r="E940" t="s">
        <v>20</v>
      </c>
      <c r="F940" s="61">
        <f t="shared" si="53"/>
        <v>17.5</v>
      </c>
      <c r="G940" t="s">
        <v>17</v>
      </c>
      <c r="H940">
        <v>939</v>
      </c>
      <c r="I940" s="42">
        <v>13.0195</v>
      </c>
      <c r="J940" s="42">
        <v>11.41275</v>
      </c>
      <c r="K940" s="42">
        <v>5.27275</v>
      </c>
      <c r="L940" s="17">
        <f t="shared" si="52"/>
        <v>9.90166666666667</v>
      </c>
      <c r="M940" s="42">
        <v>24.9445</v>
      </c>
      <c r="N940" s="42">
        <v>25.21225</v>
      </c>
      <c r="O940" s="42">
        <v>26.482</v>
      </c>
      <c r="P940" s="17">
        <f t="shared" si="50"/>
        <v>25.54625</v>
      </c>
      <c r="Q940" s="30" t="s">
        <v>18</v>
      </c>
      <c r="R940" s="30" t="s">
        <v>18</v>
      </c>
      <c r="S940" s="30" t="s">
        <v>18</v>
      </c>
      <c r="T940" s="17" t="e">
        <f t="shared" si="51"/>
        <v>#DIV/0!</v>
      </c>
    </row>
    <row r="941" spans="1:20">
      <c r="A941" s="10">
        <v>20</v>
      </c>
      <c r="B941" s="37">
        <v>9</v>
      </c>
      <c r="C941" s="5">
        <v>2018</v>
      </c>
      <c r="D941" s="51">
        <v>43363</v>
      </c>
      <c r="E941" t="s">
        <v>20</v>
      </c>
      <c r="F941" s="61">
        <f t="shared" si="53"/>
        <v>17.5</v>
      </c>
      <c r="G941" t="s">
        <v>17</v>
      </c>
      <c r="H941">
        <v>940</v>
      </c>
      <c r="I941" s="42">
        <v>11.3395</v>
      </c>
      <c r="J941" s="42">
        <v>10.196</v>
      </c>
      <c r="K941" s="42">
        <v>7.36875</v>
      </c>
      <c r="L941" s="17">
        <f t="shared" si="52"/>
        <v>9.63475</v>
      </c>
      <c r="M941" s="42">
        <v>25.0815</v>
      </c>
      <c r="N941" s="42">
        <v>25.43125</v>
      </c>
      <c r="O941" s="42">
        <v>26.01225</v>
      </c>
      <c r="P941" s="17">
        <f t="shared" si="50"/>
        <v>25.5083333333333</v>
      </c>
      <c r="Q941" s="30" t="s">
        <v>18</v>
      </c>
      <c r="R941" s="30" t="s">
        <v>18</v>
      </c>
      <c r="S941" s="30" t="s">
        <v>18</v>
      </c>
      <c r="T941" s="17" t="e">
        <f t="shared" si="51"/>
        <v>#DIV/0!</v>
      </c>
    </row>
    <row r="942" spans="1:20">
      <c r="A942" s="10">
        <v>1</v>
      </c>
      <c r="B942" s="37">
        <v>10</v>
      </c>
      <c r="C942" s="5">
        <v>2018</v>
      </c>
      <c r="D942" s="51">
        <v>43374</v>
      </c>
      <c r="E942" t="s">
        <v>20</v>
      </c>
      <c r="F942" s="61">
        <f t="shared" si="53"/>
        <v>17.5</v>
      </c>
      <c r="G942" t="s">
        <v>17</v>
      </c>
      <c r="H942">
        <v>941</v>
      </c>
      <c r="I942" s="42">
        <v>8.15725</v>
      </c>
      <c r="J942" s="42">
        <v>7.08075</v>
      </c>
      <c r="K942" s="42">
        <v>3.81925</v>
      </c>
      <c r="L942" s="17">
        <f t="shared" si="52"/>
        <v>6.35241666666667</v>
      </c>
      <c r="M942" s="42">
        <v>25.47475</v>
      </c>
      <c r="N942" s="42">
        <v>25.8035</v>
      </c>
      <c r="O942" s="42">
        <v>26.76275</v>
      </c>
      <c r="P942" s="17">
        <f t="shared" si="50"/>
        <v>26.0136666666667</v>
      </c>
      <c r="Q942" s="30" t="s">
        <v>18</v>
      </c>
      <c r="R942" s="30" t="s">
        <v>18</v>
      </c>
      <c r="S942" s="30" t="s">
        <v>18</v>
      </c>
      <c r="T942" s="17" t="e">
        <f t="shared" si="51"/>
        <v>#DIV/0!</v>
      </c>
    </row>
    <row r="943" spans="1:20">
      <c r="A943" s="10">
        <v>10</v>
      </c>
      <c r="B943" s="37">
        <v>10</v>
      </c>
      <c r="C943" s="5">
        <v>2018</v>
      </c>
      <c r="D943" s="51">
        <v>43383</v>
      </c>
      <c r="E943" t="s">
        <v>20</v>
      </c>
      <c r="F943" s="61">
        <f t="shared" si="53"/>
        <v>17.5</v>
      </c>
      <c r="G943" t="s">
        <v>17</v>
      </c>
      <c r="H943">
        <v>942</v>
      </c>
      <c r="I943" s="42">
        <v>6.086</v>
      </c>
      <c r="J943" s="42">
        <v>5.08333333333333</v>
      </c>
      <c r="K943" s="42">
        <v>3.60866666666667</v>
      </c>
      <c r="L943" s="17">
        <f t="shared" si="52"/>
        <v>4.926</v>
      </c>
      <c r="M943" s="42">
        <v>25.686</v>
      </c>
      <c r="N943" s="42">
        <v>26.487</v>
      </c>
      <c r="O943" s="42">
        <v>26.9443333333333</v>
      </c>
      <c r="P943" s="17">
        <f t="shared" si="50"/>
        <v>26.3724444444444</v>
      </c>
      <c r="Q943" s="28">
        <v>0.5949192386102</v>
      </c>
      <c r="R943" s="28">
        <v>0.3943204497026</v>
      </c>
      <c r="S943" s="28">
        <v>0.2683987895608</v>
      </c>
      <c r="T943" s="17">
        <f t="shared" si="51"/>
        <v>0.419212825957867</v>
      </c>
    </row>
    <row r="944" spans="1:20">
      <c r="A944" s="10">
        <v>23</v>
      </c>
      <c r="B944" s="37">
        <v>10</v>
      </c>
      <c r="C944" s="5">
        <v>2018</v>
      </c>
      <c r="D944" s="51">
        <v>43396</v>
      </c>
      <c r="E944" t="s">
        <v>20</v>
      </c>
      <c r="F944" s="61">
        <f t="shared" si="53"/>
        <v>17.5</v>
      </c>
      <c r="G944" t="s">
        <v>17</v>
      </c>
      <c r="H944">
        <v>943</v>
      </c>
      <c r="I944" s="42">
        <v>4.99525</v>
      </c>
      <c r="J944" s="42">
        <v>4.5825</v>
      </c>
      <c r="K944" s="42">
        <v>3.51725</v>
      </c>
      <c r="L944" s="17">
        <f t="shared" si="52"/>
        <v>4.365</v>
      </c>
      <c r="M944" s="42">
        <v>25.8765</v>
      </c>
      <c r="N944" s="42">
        <v>26.62075</v>
      </c>
      <c r="O944" s="42">
        <v>27.02475</v>
      </c>
      <c r="P944" s="17">
        <f t="shared" si="50"/>
        <v>26.5073333333333</v>
      </c>
      <c r="Q944" s="28">
        <v>0.408118041204</v>
      </c>
      <c r="R944" s="28">
        <v>0.3094011741408</v>
      </c>
      <c r="S944" s="28">
        <v>0.2530067774512</v>
      </c>
      <c r="T944" s="17">
        <f t="shared" si="51"/>
        <v>0.323508664265333</v>
      </c>
    </row>
    <row r="945" spans="1:20">
      <c r="A945" s="10">
        <v>31</v>
      </c>
      <c r="B945" s="37">
        <v>10</v>
      </c>
      <c r="C945" s="5">
        <v>2018</v>
      </c>
      <c r="D945" s="51">
        <v>43404</v>
      </c>
      <c r="E945" t="s">
        <v>20</v>
      </c>
      <c r="F945" s="61">
        <f t="shared" si="53"/>
        <v>17.5</v>
      </c>
      <c r="G945" t="s">
        <v>17</v>
      </c>
      <c r="H945">
        <v>944</v>
      </c>
      <c r="I945" s="42">
        <v>3.53525</v>
      </c>
      <c r="J945" s="42">
        <v>3.75475</v>
      </c>
      <c r="K945" s="42">
        <v>3.696</v>
      </c>
      <c r="L945" s="17">
        <f t="shared" si="52"/>
        <v>3.662</v>
      </c>
      <c r="M945" s="42">
        <v>25.903</v>
      </c>
      <c r="N945" s="42">
        <v>26.08825</v>
      </c>
      <c r="O945" s="42">
        <v>26.835</v>
      </c>
      <c r="P945" s="17">
        <f t="shared" si="50"/>
        <v>26.2754166666667</v>
      </c>
      <c r="Q945" s="28">
        <v>0.4501644476528</v>
      </c>
      <c r="R945" s="28">
        <v>0.4058892441078</v>
      </c>
      <c r="S945" s="28">
        <v>0.2958860802208</v>
      </c>
      <c r="T945" s="17">
        <f t="shared" si="51"/>
        <v>0.3839799239938</v>
      </c>
    </row>
    <row r="946" spans="1:20">
      <c r="A946" s="10">
        <v>10</v>
      </c>
      <c r="B946" s="37">
        <v>11</v>
      </c>
      <c r="C946" s="5">
        <v>2018</v>
      </c>
      <c r="D946" s="51">
        <v>43414</v>
      </c>
      <c r="E946" t="s">
        <v>20</v>
      </c>
      <c r="F946" s="61">
        <f t="shared" si="53"/>
        <v>17.5</v>
      </c>
      <c r="G946" t="s">
        <v>17</v>
      </c>
      <c r="H946">
        <v>945</v>
      </c>
      <c r="I946" s="42">
        <v>3.3445</v>
      </c>
      <c r="J946" s="42">
        <v>3.5025</v>
      </c>
      <c r="K946" s="42">
        <v>3.414</v>
      </c>
      <c r="L946" s="17">
        <f t="shared" si="52"/>
        <v>3.42033333333333</v>
      </c>
      <c r="M946" s="42">
        <v>26.179</v>
      </c>
      <c r="N946" s="42">
        <v>26.49025</v>
      </c>
      <c r="O946" s="42">
        <v>26.958</v>
      </c>
      <c r="P946" s="17">
        <f t="shared" si="50"/>
        <v>26.5424166666667</v>
      </c>
      <c r="Q946" s="28">
        <v>0.353057614036</v>
      </c>
      <c r="R946" s="28">
        <v>0.298113944968267</v>
      </c>
      <c r="S946" s="28">
        <v>0.291569229137067</v>
      </c>
      <c r="T946" s="17">
        <f t="shared" si="51"/>
        <v>0.314246929380445</v>
      </c>
    </row>
    <row r="947" spans="1:20">
      <c r="A947" s="10">
        <v>20</v>
      </c>
      <c r="B947" s="37">
        <v>11</v>
      </c>
      <c r="C947" s="5">
        <v>2018</v>
      </c>
      <c r="D947" s="51">
        <v>43424</v>
      </c>
      <c r="E947" t="s">
        <v>20</v>
      </c>
      <c r="F947" s="61">
        <f t="shared" si="53"/>
        <v>17.5</v>
      </c>
      <c r="G947" t="s">
        <v>17</v>
      </c>
      <c r="H947">
        <v>946</v>
      </c>
      <c r="I947" s="42">
        <v>3.129</v>
      </c>
      <c r="J947" s="42">
        <v>3.1405</v>
      </c>
      <c r="K947" s="42">
        <v>3.1565</v>
      </c>
      <c r="L947" s="17">
        <f t="shared" si="52"/>
        <v>3.142</v>
      </c>
      <c r="M947" s="42">
        <v>26.484</v>
      </c>
      <c r="N947" s="42">
        <v>26.4925</v>
      </c>
      <c r="O947" s="42">
        <v>26.5255</v>
      </c>
      <c r="P947" s="17">
        <f t="shared" si="50"/>
        <v>26.5006666666667</v>
      </c>
      <c r="Q947" s="28">
        <v>0.288936792301067</v>
      </c>
      <c r="R947" s="28">
        <v>0.277583557318933</v>
      </c>
      <c r="S947" s="28">
        <v>0.304810737762133</v>
      </c>
      <c r="T947" s="17">
        <f t="shared" si="51"/>
        <v>0.290443695794044</v>
      </c>
    </row>
    <row r="948" spans="1:20">
      <c r="A948" s="10">
        <v>11</v>
      </c>
      <c r="B948" s="37">
        <v>2</v>
      </c>
      <c r="C948" s="5">
        <v>2019</v>
      </c>
      <c r="D948" s="51">
        <v>43507</v>
      </c>
      <c r="E948" t="s">
        <v>20</v>
      </c>
      <c r="F948" s="61">
        <f t="shared" si="53"/>
        <v>17.5</v>
      </c>
      <c r="G948" t="s">
        <v>17</v>
      </c>
      <c r="H948">
        <v>947</v>
      </c>
      <c r="I948" s="42">
        <v>-1.384</v>
      </c>
      <c r="J948" s="42">
        <v>-1.3775</v>
      </c>
      <c r="K948" s="42">
        <v>-1.34875</v>
      </c>
      <c r="L948" s="17">
        <f t="shared" si="52"/>
        <v>-1.37008333333333</v>
      </c>
      <c r="M948" s="42">
        <v>26.01</v>
      </c>
      <c r="N948" s="42">
        <v>26.20925</v>
      </c>
      <c r="O948" s="42">
        <v>27.17325</v>
      </c>
      <c r="P948" s="17">
        <f t="shared" si="50"/>
        <v>26.4641666666667</v>
      </c>
      <c r="Q948" s="30" t="s">
        <v>18</v>
      </c>
      <c r="R948" s="30" t="s">
        <v>18</v>
      </c>
      <c r="S948" s="30" t="s">
        <v>18</v>
      </c>
      <c r="T948" s="17" t="e">
        <f t="shared" si="51"/>
        <v>#DIV/0!</v>
      </c>
    </row>
    <row r="949" spans="1:20">
      <c r="A949" s="10">
        <v>14</v>
      </c>
      <c r="B949" s="37">
        <v>3</v>
      </c>
      <c r="C949" s="5">
        <v>2019</v>
      </c>
      <c r="D949" s="51">
        <v>43538</v>
      </c>
      <c r="E949" t="s">
        <v>20</v>
      </c>
      <c r="F949" s="61">
        <f t="shared" si="53"/>
        <v>17.5</v>
      </c>
      <c r="G949" t="s">
        <v>17</v>
      </c>
      <c r="H949">
        <v>948</v>
      </c>
      <c r="I949" s="42">
        <v>-1.244</v>
      </c>
      <c r="J949" s="42">
        <v>-1.2855</v>
      </c>
      <c r="K949" s="42">
        <v>-1.3415</v>
      </c>
      <c r="L949" s="17">
        <f t="shared" si="52"/>
        <v>-1.29033333333333</v>
      </c>
      <c r="M949" s="42">
        <v>27.1345</v>
      </c>
      <c r="N949" s="42">
        <v>27.1695</v>
      </c>
      <c r="O949" s="42">
        <v>27.227</v>
      </c>
      <c r="P949" s="17">
        <f t="shared" si="50"/>
        <v>27.177</v>
      </c>
      <c r="Q949" s="30" t="s">
        <v>18</v>
      </c>
      <c r="R949" s="30" t="s">
        <v>18</v>
      </c>
      <c r="S949" s="30" t="s">
        <v>18</v>
      </c>
      <c r="T949" s="17" t="e">
        <f t="shared" si="51"/>
        <v>#DIV/0!</v>
      </c>
    </row>
    <row r="950" spans="1:20">
      <c r="A950" s="10">
        <v>22</v>
      </c>
      <c r="B950" s="37">
        <v>3</v>
      </c>
      <c r="C950" s="5">
        <v>2019</v>
      </c>
      <c r="D950" s="51">
        <v>43546</v>
      </c>
      <c r="E950" t="s">
        <v>20</v>
      </c>
      <c r="F950" s="61">
        <f t="shared" si="53"/>
        <v>17.5</v>
      </c>
      <c r="G950" t="s">
        <v>17</v>
      </c>
      <c r="H950">
        <v>949</v>
      </c>
      <c r="I950" s="42">
        <v>-1.226</v>
      </c>
      <c r="J950" s="42">
        <v>-1.174</v>
      </c>
      <c r="K950" s="42">
        <v>-0.608333333333333</v>
      </c>
      <c r="L950" s="17">
        <f t="shared" si="52"/>
        <v>-1.00277777777778</v>
      </c>
      <c r="M950" s="42">
        <v>27.169</v>
      </c>
      <c r="N950" s="42">
        <v>27.25</v>
      </c>
      <c r="O950" s="42">
        <v>27.5743333333333</v>
      </c>
      <c r="P950" s="17">
        <f t="shared" si="50"/>
        <v>27.3311111111111</v>
      </c>
      <c r="Q950" s="28">
        <v>0.1939514758702</v>
      </c>
      <c r="R950" s="28">
        <v>0.166975468469333</v>
      </c>
      <c r="S950" s="28">
        <v>0.1597451485096</v>
      </c>
      <c r="T950" s="17">
        <f t="shared" si="51"/>
        <v>0.173557364283044</v>
      </c>
    </row>
    <row r="951" spans="1:20">
      <c r="A951" s="10">
        <v>30</v>
      </c>
      <c r="B951" s="37">
        <v>3</v>
      </c>
      <c r="C951" s="5">
        <v>2019</v>
      </c>
      <c r="D951" s="51">
        <v>43554</v>
      </c>
      <c r="E951" t="s">
        <v>20</v>
      </c>
      <c r="F951" s="61">
        <f t="shared" si="53"/>
        <v>17.5</v>
      </c>
      <c r="G951" t="s">
        <v>17</v>
      </c>
      <c r="H951">
        <v>950</v>
      </c>
      <c r="I951" s="42">
        <v>-1.3355</v>
      </c>
      <c r="J951" s="42">
        <v>-1.288</v>
      </c>
      <c r="K951" s="42">
        <v>-1.1035</v>
      </c>
      <c r="L951" s="17">
        <f t="shared" si="52"/>
        <v>-1.24233333333333</v>
      </c>
      <c r="M951" s="42">
        <v>27.1515</v>
      </c>
      <c r="N951" s="42">
        <v>27.201</v>
      </c>
      <c r="O951" s="42">
        <v>27.3945</v>
      </c>
      <c r="P951" s="17">
        <f t="shared" si="50"/>
        <v>27.249</v>
      </c>
      <c r="Q951" s="28">
        <v>0.1440203285584</v>
      </c>
      <c r="R951" s="28">
        <v>0.127241343989333</v>
      </c>
      <c r="S951" s="28">
        <v>0.126359033723733</v>
      </c>
      <c r="T951" s="17">
        <f t="shared" si="51"/>
        <v>0.132540235423822</v>
      </c>
    </row>
    <row r="952" spans="1:20">
      <c r="A952" s="10">
        <v>10</v>
      </c>
      <c r="B952" s="37">
        <v>4</v>
      </c>
      <c r="C952" s="5">
        <v>2019</v>
      </c>
      <c r="D952" s="51">
        <v>43565</v>
      </c>
      <c r="E952" t="s">
        <v>20</v>
      </c>
      <c r="F952" s="61">
        <f t="shared" si="53"/>
        <v>17.5</v>
      </c>
      <c r="G952" t="s">
        <v>17</v>
      </c>
      <c r="H952">
        <v>951</v>
      </c>
      <c r="I952" s="42">
        <v>-1.052</v>
      </c>
      <c r="J952" s="42">
        <v>-0.927666666666667</v>
      </c>
      <c r="K952" s="42">
        <v>-0.283333333333333</v>
      </c>
      <c r="L952" s="17">
        <f t="shared" si="52"/>
        <v>-0.754333333333333</v>
      </c>
      <c r="M952" s="42">
        <v>26.7386666666667</v>
      </c>
      <c r="N952" s="42">
        <v>27.1153333333333</v>
      </c>
      <c r="O952" s="42">
        <v>27.9466666666667</v>
      </c>
      <c r="P952" s="17">
        <f t="shared" si="50"/>
        <v>27.2668888888889</v>
      </c>
      <c r="Q952" s="28">
        <v>0.1614371628544</v>
      </c>
      <c r="R952" s="28">
        <v>0.1527021591882</v>
      </c>
      <c r="S952" s="28">
        <v>0.151360939816</v>
      </c>
      <c r="T952" s="17">
        <f t="shared" si="51"/>
        <v>0.155166753952867</v>
      </c>
    </row>
    <row r="953" spans="1:20">
      <c r="A953" s="10">
        <v>18</v>
      </c>
      <c r="B953" s="37">
        <v>4</v>
      </c>
      <c r="C953" s="5">
        <v>2019</v>
      </c>
      <c r="D953" s="51">
        <v>43573</v>
      </c>
      <c r="E953" t="s">
        <v>20</v>
      </c>
      <c r="F953" s="61">
        <f t="shared" si="53"/>
        <v>17.5</v>
      </c>
      <c r="G953" t="s">
        <v>17</v>
      </c>
      <c r="H953">
        <v>952</v>
      </c>
      <c r="I953" s="42">
        <v>-0.983</v>
      </c>
      <c r="J953" s="42">
        <v>-0.961428571428571</v>
      </c>
      <c r="K953" s="42">
        <v>-0.876</v>
      </c>
      <c r="L953" s="17">
        <f t="shared" si="52"/>
        <v>-0.940142857142857</v>
      </c>
      <c r="M953" s="42">
        <v>26.5292857142857</v>
      </c>
      <c r="N953" s="42">
        <v>26.7902857142857</v>
      </c>
      <c r="O953" s="42">
        <v>27.2557142857143</v>
      </c>
      <c r="P953" s="17">
        <f t="shared" si="50"/>
        <v>26.8584285714286</v>
      </c>
      <c r="Q953" s="28">
        <v>0.2098501552664</v>
      </c>
      <c r="R953" s="28">
        <v>0.146551003733333</v>
      </c>
      <c r="S953" s="28">
        <v>0.145075018719467</v>
      </c>
      <c r="T953" s="17">
        <f t="shared" si="51"/>
        <v>0.1671587259064</v>
      </c>
    </row>
    <row r="954" spans="1:20">
      <c r="A954" s="10">
        <v>14</v>
      </c>
      <c r="B954" s="37">
        <v>5</v>
      </c>
      <c r="C954" s="5">
        <v>2019</v>
      </c>
      <c r="D954" s="51">
        <v>43599</v>
      </c>
      <c r="E954" t="s">
        <v>20</v>
      </c>
      <c r="F954" s="61">
        <f t="shared" si="53"/>
        <v>17.5</v>
      </c>
      <c r="G954" t="s">
        <v>17</v>
      </c>
      <c r="H954">
        <v>953</v>
      </c>
      <c r="I954" s="42">
        <v>0.633666666666667</v>
      </c>
      <c r="J954" s="42">
        <v>0.301333333333333</v>
      </c>
      <c r="K954" s="42">
        <v>0.057</v>
      </c>
      <c r="L954" s="17">
        <f t="shared" si="52"/>
        <v>0.330666666666667</v>
      </c>
      <c r="M954" s="42">
        <v>26.6106666666667</v>
      </c>
      <c r="N954" s="42">
        <v>26.827</v>
      </c>
      <c r="O954" s="42">
        <v>27.113</v>
      </c>
      <c r="P954" s="17">
        <f t="shared" si="50"/>
        <v>26.8502222222222</v>
      </c>
      <c r="Q954" s="28">
        <v>2.03388226660178</v>
      </c>
      <c r="R954" s="28">
        <v>1.47733817217067</v>
      </c>
      <c r="S954" s="28">
        <v>1.2198161525584</v>
      </c>
      <c r="T954" s="17">
        <f t="shared" si="51"/>
        <v>1.57701219711028</v>
      </c>
    </row>
    <row r="955" spans="1:20">
      <c r="A955" s="10">
        <v>21</v>
      </c>
      <c r="B955" s="37">
        <v>5</v>
      </c>
      <c r="C955" s="5">
        <v>2019</v>
      </c>
      <c r="D955" s="51">
        <v>43606</v>
      </c>
      <c r="E955" t="s">
        <v>20</v>
      </c>
      <c r="F955" s="61">
        <f t="shared" si="53"/>
        <v>17.5</v>
      </c>
      <c r="G955" t="s">
        <v>17</v>
      </c>
      <c r="H955">
        <v>954</v>
      </c>
      <c r="I955" s="42">
        <v>4.13433333333333</v>
      </c>
      <c r="J955" s="42">
        <v>1.396</v>
      </c>
      <c r="K955" s="42">
        <v>0.0996666666666667</v>
      </c>
      <c r="L955" s="17">
        <f t="shared" si="52"/>
        <v>1.87666666666667</v>
      </c>
      <c r="M955" s="42">
        <v>25.682</v>
      </c>
      <c r="N955" s="42">
        <v>26.3996666666667</v>
      </c>
      <c r="O955" s="42">
        <v>27.1993333333333</v>
      </c>
      <c r="P955" s="17">
        <f t="shared" si="50"/>
        <v>26.427</v>
      </c>
      <c r="Q955" s="28">
        <v>1.46726821594747</v>
      </c>
      <c r="R955" s="28">
        <v>3.46118850221947</v>
      </c>
      <c r="S955" s="28">
        <v>0.892479813466933</v>
      </c>
      <c r="T955" s="17">
        <f t="shared" si="51"/>
        <v>1.94031217721129</v>
      </c>
    </row>
    <row r="956" spans="1:20">
      <c r="A956" s="10">
        <v>2</v>
      </c>
      <c r="B956" s="37">
        <v>6</v>
      </c>
      <c r="C956" s="5">
        <v>2019</v>
      </c>
      <c r="D956" s="51">
        <v>43618</v>
      </c>
      <c r="E956" t="s">
        <v>20</v>
      </c>
      <c r="F956" s="61">
        <f t="shared" si="53"/>
        <v>17.5</v>
      </c>
      <c r="G956" t="s">
        <v>17</v>
      </c>
      <c r="H956">
        <v>955</v>
      </c>
      <c r="I956" s="42">
        <v>3.92425</v>
      </c>
      <c r="J956" s="42">
        <v>2.44025</v>
      </c>
      <c r="K956" s="42">
        <v>0.77175</v>
      </c>
      <c r="L956" s="17">
        <f t="shared" si="52"/>
        <v>2.37875</v>
      </c>
      <c r="M956" s="42">
        <v>26.11575</v>
      </c>
      <c r="N956" s="42">
        <v>26.7045</v>
      </c>
      <c r="O956" s="42">
        <v>27.18325</v>
      </c>
      <c r="P956" s="17">
        <f t="shared" si="50"/>
        <v>26.6678333333333</v>
      </c>
      <c r="Q956" s="28">
        <v>1.655109193608</v>
      </c>
      <c r="R956" s="28">
        <v>1.25954001750427</v>
      </c>
      <c r="S956" s="28">
        <v>1.6069259848392</v>
      </c>
      <c r="T956" s="17">
        <f t="shared" si="51"/>
        <v>1.50719173198382</v>
      </c>
    </row>
    <row r="957" spans="1:20">
      <c r="A957" s="10">
        <v>10</v>
      </c>
      <c r="B957" s="37">
        <v>6</v>
      </c>
      <c r="C957" s="5">
        <v>2019</v>
      </c>
      <c r="D957" s="51">
        <v>43626</v>
      </c>
      <c r="E957" t="s">
        <v>20</v>
      </c>
      <c r="F957" s="61">
        <f t="shared" si="53"/>
        <v>17.5</v>
      </c>
      <c r="G957" t="s">
        <v>17</v>
      </c>
      <c r="H957">
        <v>956</v>
      </c>
      <c r="I957" s="42">
        <v>3.471</v>
      </c>
      <c r="J957" s="42">
        <v>2.117</v>
      </c>
      <c r="K957" s="42">
        <v>0.895666666666667</v>
      </c>
      <c r="L957" s="17">
        <f t="shared" si="52"/>
        <v>2.16122222222222</v>
      </c>
      <c r="M957" s="42">
        <v>25.7706666666667</v>
      </c>
      <c r="N957" s="42">
        <v>26.5666666666667</v>
      </c>
      <c r="O957" s="42">
        <v>27.1713333333333</v>
      </c>
      <c r="P957" s="17">
        <f t="shared" si="50"/>
        <v>26.5028888888889</v>
      </c>
      <c r="Q957" s="28">
        <v>0.7739221174704</v>
      </c>
      <c r="R957" s="28">
        <v>0.4608075643756</v>
      </c>
      <c r="S957" s="28">
        <v>0.4091413456064</v>
      </c>
      <c r="T957" s="17">
        <f t="shared" si="51"/>
        <v>0.5479570091508</v>
      </c>
    </row>
    <row r="958" spans="1:20">
      <c r="A958" s="10">
        <v>18</v>
      </c>
      <c r="B958" s="37">
        <v>6</v>
      </c>
      <c r="C958" s="5">
        <v>2019</v>
      </c>
      <c r="D958" s="51">
        <v>43634</v>
      </c>
      <c r="E958" t="s">
        <v>20</v>
      </c>
      <c r="F958" s="61">
        <f t="shared" si="53"/>
        <v>17.5</v>
      </c>
      <c r="G958" t="s">
        <v>17</v>
      </c>
      <c r="H958">
        <v>957</v>
      </c>
      <c r="I958" s="42">
        <v>8.91125</v>
      </c>
      <c r="J958" s="42">
        <v>6.86025</v>
      </c>
      <c r="K958" s="42">
        <v>1.32975</v>
      </c>
      <c r="L958" s="17">
        <f t="shared" si="52"/>
        <v>5.70041666666667</v>
      </c>
      <c r="M958" s="42">
        <v>25.293</v>
      </c>
      <c r="N958" s="42">
        <v>25.4455</v>
      </c>
      <c r="O958" s="42">
        <v>27.12975</v>
      </c>
      <c r="P958" s="17">
        <f t="shared" si="50"/>
        <v>25.9560833333333</v>
      </c>
      <c r="Q958" s="28">
        <v>1.1394590321668</v>
      </c>
      <c r="R958" s="28">
        <v>0.7051205999816</v>
      </c>
      <c r="S958" s="28">
        <v>0.375780961971</v>
      </c>
      <c r="T958" s="17">
        <f t="shared" si="51"/>
        <v>0.7401201980398</v>
      </c>
    </row>
    <row r="959" spans="1:20">
      <c r="A959" s="10">
        <v>29</v>
      </c>
      <c r="B959" s="37">
        <v>6</v>
      </c>
      <c r="C959" s="5">
        <v>2019</v>
      </c>
      <c r="D959" s="51">
        <v>43645</v>
      </c>
      <c r="E959" t="s">
        <v>20</v>
      </c>
      <c r="F959" s="61">
        <f t="shared" si="53"/>
        <v>17.5</v>
      </c>
      <c r="G959" t="s">
        <v>17</v>
      </c>
      <c r="H959">
        <v>958</v>
      </c>
      <c r="I959" s="42">
        <v>10.57375</v>
      </c>
      <c r="J959" s="42">
        <v>7.851</v>
      </c>
      <c r="K959" s="42">
        <v>3.24325</v>
      </c>
      <c r="L959" s="17">
        <f t="shared" si="52"/>
        <v>7.22266666666667</v>
      </c>
      <c r="M959" s="42">
        <v>25.28475</v>
      </c>
      <c r="N959" s="42">
        <v>25.696</v>
      </c>
      <c r="O959" s="42">
        <v>26.5505</v>
      </c>
      <c r="P959" s="17">
        <f t="shared" si="50"/>
        <v>25.84375</v>
      </c>
      <c r="Q959" s="28">
        <v>1.50374316309387</v>
      </c>
      <c r="R959" s="28">
        <v>1.0755063684208</v>
      </c>
      <c r="S959" s="28">
        <v>0.2916142521648</v>
      </c>
      <c r="T959" s="17">
        <f t="shared" si="51"/>
        <v>0.956954594559823</v>
      </c>
    </row>
    <row r="960" spans="1:20">
      <c r="A960" s="10">
        <v>9</v>
      </c>
      <c r="B960" s="37">
        <v>7</v>
      </c>
      <c r="C960" s="5">
        <v>2019</v>
      </c>
      <c r="D960" s="51">
        <v>43655</v>
      </c>
      <c r="E960" t="s">
        <v>20</v>
      </c>
      <c r="F960" s="61">
        <f t="shared" si="53"/>
        <v>17.5</v>
      </c>
      <c r="G960" t="s">
        <v>17</v>
      </c>
      <c r="H960">
        <v>959</v>
      </c>
      <c r="I960" s="42">
        <v>11.23375</v>
      </c>
      <c r="J960" s="42">
        <v>7.8555</v>
      </c>
      <c r="K960" s="42">
        <v>1.80675</v>
      </c>
      <c r="L960" s="17">
        <f t="shared" si="52"/>
        <v>6.96533333333333</v>
      </c>
      <c r="M960" s="42">
        <v>24.90775</v>
      </c>
      <c r="N960" s="42">
        <v>25.009</v>
      </c>
      <c r="O960" s="42">
        <v>27.04575</v>
      </c>
      <c r="P960" s="17">
        <f t="shared" si="50"/>
        <v>25.6541666666667</v>
      </c>
      <c r="Q960" s="28">
        <v>2.08967621765031</v>
      </c>
      <c r="R960" s="28">
        <v>1.02293516392498</v>
      </c>
      <c r="S960" s="28">
        <v>0.242738661508978</v>
      </c>
      <c r="T960" s="17">
        <f t="shared" si="51"/>
        <v>1.11845001436142</v>
      </c>
    </row>
    <row r="961" spans="1:20">
      <c r="A961" s="10">
        <v>20</v>
      </c>
      <c r="B961" s="37">
        <v>7</v>
      </c>
      <c r="C961" s="5">
        <v>2019</v>
      </c>
      <c r="D961" s="51">
        <v>43666</v>
      </c>
      <c r="E961" t="s">
        <v>20</v>
      </c>
      <c r="F961" s="61">
        <f t="shared" si="53"/>
        <v>17.5</v>
      </c>
      <c r="G961" t="s">
        <v>17</v>
      </c>
      <c r="H961">
        <v>960</v>
      </c>
      <c r="I961" s="42">
        <v>11.20925</v>
      </c>
      <c r="J961" s="42">
        <v>9.51275</v>
      </c>
      <c r="K961" s="42">
        <v>3.694</v>
      </c>
      <c r="L961" s="17">
        <f t="shared" si="52"/>
        <v>8.13866666666667</v>
      </c>
      <c r="M961" s="42">
        <v>24.626</v>
      </c>
      <c r="N961" s="42">
        <v>24.97325</v>
      </c>
      <c r="O961" s="42">
        <v>26.6485</v>
      </c>
      <c r="P961" s="17">
        <f t="shared" si="50"/>
        <v>25.4159166666667</v>
      </c>
      <c r="Q961" s="28">
        <v>1.72276631520773</v>
      </c>
      <c r="R961" s="28">
        <v>0.630779722206133</v>
      </c>
      <c r="S961" s="28">
        <v>0.277652268118667</v>
      </c>
      <c r="T961" s="17">
        <f t="shared" si="51"/>
        <v>0.877066101844177</v>
      </c>
    </row>
    <row r="962" spans="1:20">
      <c r="A962" s="10">
        <v>1</v>
      </c>
      <c r="B962" s="37">
        <v>8</v>
      </c>
      <c r="C962" s="5">
        <v>2019</v>
      </c>
      <c r="D962" s="51">
        <v>43678</v>
      </c>
      <c r="E962" t="s">
        <v>20</v>
      </c>
      <c r="F962" s="61">
        <f t="shared" si="53"/>
        <v>17.5</v>
      </c>
      <c r="G962" t="s">
        <v>17</v>
      </c>
      <c r="H962">
        <v>961</v>
      </c>
      <c r="I962" s="42">
        <v>13.0103333333333</v>
      </c>
      <c r="J962" s="42">
        <v>12.8095</v>
      </c>
      <c r="K962" s="42">
        <v>7.38533333333333</v>
      </c>
      <c r="L962" s="17">
        <f t="shared" si="52"/>
        <v>11.0683888888889</v>
      </c>
      <c r="M962" s="42">
        <v>23.9936666666667</v>
      </c>
      <c r="N962" s="42">
        <v>24.109</v>
      </c>
      <c r="O962" s="42">
        <v>25.405</v>
      </c>
      <c r="P962" s="17">
        <f t="shared" ref="P962:P1025" si="54">AVERAGE(M962:O962)</f>
        <v>24.5025555555556</v>
      </c>
      <c r="Q962" s="28">
        <v>1.5230253818068</v>
      </c>
      <c r="R962" s="28">
        <v>1.3374323043472</v>
      </c>
      <c r="S962" s="28">
        <v>0.3093925712656</v>
      </c>
      <c r="T962" s="17">
        <f t="shared" ref="T962:T1025" si="55">AVERAGE(Q962:S962)</f>
        <v>1.0566167524732</v>
      </c>
    </row>
    <row r="963" spans="1:20">
      <c r="A963" s="10">
        <v>10</v>
      </c>
      <c r="B963" s="37">
        <v>8</v>
      </c>
      <c r="C963" s="5">
        <v>2019</v>
      </c>
      <c r="D963" s="51">
        <v>43687</v>
      </c>
      <c r="E963" t="s">
        <v>20</v>
      </c>
      <c r="F963" s="61">
        <f t="shared" si="53"/>
        <v>17.5</v>
      </c>
      <c r="G963" t="s">
        <v>17</v>
      </c>
      <c r="H963">
        <v>962</v>
      </c>
      <c r="I963" s="42">
        <v>9.47375</v>
      </c>
      <c r="J963" s="42">
        <v>8.175</v>
      </c>
      <c r="K963" s="42">
        <v>3.09575</v>
      </c>
      <c r="L963" s="17">
        <f t="shared" ref="L963:L1026" si="56">AVERAGE(I963:K963)</f>
        <v>6.91483333333333</v>
      </c>
      <c r="M963" s="42">
        <v>25.05875</v>
      </c>
      <c r="N963" s="42">
        <v>25.7585</v>
      </c>
      <c r="O963" s="42">
        <v>26.9345</v>
      </c>
      <c r="P963" s="17">
        <f t="shared" si="54"/>
        <v>25.91725</v>
      </c>
      <c r="Q963" s="28">
        <v>0.5805577268016</v>
      </c>
      <c r="R963" s="28">
        <v>0.4758612923756</v>
      </c>
      <c r="S963" s="28">
        <v>0.2383888299624</v>
      </c>
      <c r="T963" s="17">
        <f t="shared" si="55"/>
        <v>0.431602616379867</v>
      </c>
    </row>
    <row r="964" spans="1:20">
      <c r="A964" s="10">
        <v>20</v>
      </c>
      <c r="B964" s="37">
        <v>8</v>
      </c>
      <c r="C964" s="5">
        <v>2019</v>
      </c>
      <c r="D964" s="51">
        <v>43697</v>
      </c>
      <c r="E964" t="s">
        <v>20</v>
      </c>
      <c r="F964" s="61">
        <f t="shared" si="53"/>
        <v>17.5</v>
      </c>
      <c r="G964" t="s">
        <v>17</v>
      </c>
      <c r="H964">
        <v>963</v>
      </c>
      <c r="I964" s="42">
        <v>8.2725</v>
      </c>
      <c r="J964" s="42">
        <v>6.5665</v>
      </c>
      <c r="K964" s="42">
        <v>5.15575</v>
      </c>
      <c r="L964" s="17">
        <f t="shared" si="56"/>
        <v>6.66491666666667</v>
      </c>
      <c r="M964" s="42">
        <v>25.74875</v>
      </c>
      <c r="N964" s="42">
        <v>26.26375</v>
      </c>
      <c r="O964" s="42">
        <v>26.55275</v>
      </c>
      <c r="P964" s="17">
        <f t="shared" si="54"/>
        <v>26.1884166666667</v>
      </c>
      <c r="Q964" s="28">
        <v>0.9243759660712</v>
      </c>
      <c r="R964" s="28">
        <v>0.442424706452</v>
      </c>
      <c r="S964" s="28">
        <v>0.2742209061288</v>
      </c>
      <c r="T964" s="17">
        <f t="shared" si="55"/>
        <v>0.547007192884</v>
      </c>
    </row>
    <row r="965" spans="1:20">
      <c r="A965" s="10">
        <v>31</v>
      </c>
      <c r="B965" s="37">
        <v>8</v>
      </c>
      <c r="C965" s="5">
        <v>2019</v>
      </c>
      <c r="D965" s="51">
        <v>43708</v>
      </c>
      <c r="E965" t="s">
        <v>20</v>
      </c>
      <c r="F965" s="61">
        <f t="shared" si="53"/>
        <v>17.5</v>
      </c>
      <c r="G965" t="s">
        <v>17</v>
      </c>
      <c r="H965">
        <v>964</v>
      </c>
      <c r="I965" s="42">
        <v>9.3335</v>
      </c>
      <c r="J965" s="42">
        <v>7.2665</v>
      </c>
      <c r="K965" s="42">
        <v>3.286</v>
      </c>
      <c r="L965" s="17">
        <f t="shared" si="56"/>
        <v>6.62866666666667</v>
      </c>
      <c r="M965" s="42">
        <v>25.23775</v>
      </c>
      <c r="N965" s="42">
        <v>25.7895</v>
      </c>
      <c r="O965" s="42">
        <v>27.0135</v>
      </c>
      <c r="P965" s="17">
        <f t="shared" si="54"/>
        <v>26.0135833333333</v>
      </c>
      <c r="Q965" s="28">
        <v>1.46557361469773</v>
      </c>
      <c r="R965" s="28">
        <v>0.435842380223733</v>
      </c>
      <c r="S965" s="28">
        <v>0.226575227568667</v>
      </c>
      <c r="T965" s="17">
        <f t="shared" si="55"/>
        <v>0.70933040749671</v>
      </c>
    </row>
    <row r="966" spans="1:20">
      <c r="A966" s="10">
        <v>10</v>
      </c>
      <c r="B966" s="37">
        <v>9</v>
      </c>
      <c r="C966" s="5">
        <v>2019</v>
      </c>
      <c r="D966" s="51">
        <v>43718</v>
      </c>
      <c r="E966" t="s">
        <v>20</v>
      </c>
      <c r="F966" s="61">
        <f t="shared" si="53"/>
        <v>17.5</v>
      </c>
      <c r="G966" t="s">
        <v>17</v>
      </c>
      <c r="H966">
        <v>965</v>
      </c>
      <c r="I966" s="42">
        <v>10.4305</v>
      </c>
      <c r="J966" s="42">
        <v>9.411</v>
      </c>
      <c r="K966" s="42">
        <v>8.339</v>
      </c>
      <c r="L966" s="17">
        <f t="shared" si="56"/>
        <v>9.3935</v>
      </c>
      <c r="M966" s="42">
        <v>25.59</v>
      </c>
      <c r="N966" s="42">
        <v>25.69</v>
      </c>
      <c r="O966" s="42">
        <v>25.82</v>
      </c>
      <c r="P966" s="17">
        <f t="shared" si="54"/>
        <v>25.7</v>
      </c>
      <c r="Q966" s="28">
        <v>1.0726187393676</v>
      </c>
      <c r="R966" s="28">
        <v>0.6062275163974</v>
      </c>
      <c r="S966" s="28">
        <v>0.400031022952</v>
      </c>
      <c r="T966" s="17">
        <f t="shared" si="55"/>
        <v>0.692959092905667</v>
      </c>
    </row>
    <row r="967" spans="1:20">
      <c r="A967" s="10">
        <v>21</v>
      </c>
      <c r="B967" s="37">
        <v>9</v>
      </c>
      <c r="C967" s="5">
        <v>2019</v>
      </c>
      <c r="D967" s="51">
        <v>43729</v>
      </c>
      <c r="E967" t="s">
        <v>20</v>
      </c>
      <c r="F967" s="61">
        <f t="shared" si="53"/>
        <v>17.5</v>
      </c>
      <c r="G967" t="s">
        <v>17</v>
      </c>
      <c r="H967">
        <v>966</v>
      </c>
      <c r="I967" s="42">
        <v>9.81825</v>
      </c>
      <c r="J967" s="42">
        <v>9.9035</v>
      </c>
      <c r="K967" s="42">
        <v>9.97525</v>
      </c>
      <c r="L967" s="17">
        <f t="shared" si="56"/>
        <v>9.899</v>
      </c>
      <c r="M967" s="42">
        <v>25.41125</v>
      </c>
      <c r="N967" s="42">
        <v>25.45225</v>
      </c>
      <c r="O967" s="42">
        <v>25.53875</v>
      </c>
      <c r="P967" s="17">
        <f t="shared" si="54"/>
        <v>25.4674166666667</v>
      </c>
      <c r="Q967" s="28">
        <v>1.2675924538046</v>
      </c>
      <c r="R967" s="28">
        <v>1.1585251534028</v>
      </c>
      <c r="S967" s="28">
        <v>1.1422445797966</v>
      </c>
      <c r="T967" s="17">
        <f t="shared" si="55"/>
        <v>1.18945406233467</v>
      </c>
    </row>
    <row r="968" spans="1:20">
      <c r="A968" s="10">
        <v>3</v>
      </c>
      <c r="B968" s="37">
        <v>10</v>
      </c>
      <c r="C968" s="5">
        <v>2019</v>
      </c>
      <c r="D968" s="51">
        <v>43741</v>
      </c>
      <c r="E968" t="s">
        <v>20</v>
      </c>
      <c r="F968" s="61">
        <f t="shared" si="53"/>
        <v>17.5</v>
      </c>
      <c r="G968" t="s">
        <v>17</v>
      </c>
      <c r="H968">
        <v>967</v>
      </c>
      <c r="I968" s="42">
        <v>7.246</v>
      </c>
      <c r="J968" s="42">
        <v>7.2426</v>
      </c>
      <c r="K968" s="42">
        <v>7.2174</v>
      </c>
      <c r="L968" s="17">
        <f t="shared" si="56"/>
        <v>7.23533333333333</v>
      </c>
      <c r="M968" s="42">
        <v>25.7094</v>
      </c>
      <c r="N968" s="42">
        <v>25.7056</v>
      </c>
      <c r="O968" s="42">
        <v>25.7542</v>
      </c>
      <c r="P968" s="17">
        <f t="shared" si="54"/>
        <v>25.7230666666667</v>
      </c>
      <c r="Q968" s="28">
        <f t="shared" ref="Q968:S968" si="57">AVERAGE(Q949,Q964)</f>
        <v>0.9243759660712</v>
      </c>
      <c r="R968" s="28">
        <f t="shared" si="57"/>
        <v>0.442424706452</v>
      </c>
      <c r="S968" s="28">
        <f t="shared" si="57"/>
        <v>0.2742209061288</v>
      </c>
      <c r="T968" s="17">
        <f t="shared" si="55"/>
        <v>0.547007192884</v>
      </c>
    </row>
    <row r="969" spans="1:20">
      <c r="A969" s="10">
        <v>10</v>
      </c>
      <c r="B969" s="37">
        <v>10</v>
      </c>
      <c r="C969" s="5">
        <v>2019</v>
      </c>
      <c r="D969" s="51">
        <v>43748</v>
      </c>
      <c r="E969" t="s">
        <v>20</v>
      </c>
      <c r="F969" s="61">
        <f t="shared" si="53"/>
        <v>17.5</v>
      </c>
      <c r="G969" t="s">
        <v>17</v>
      </c>
      <c r="H969">
        <v>968</v>
      </c>
      <c r="I969" s="42">
        <v>6.295</v>
      </c>
      <c r="J969" s="42">
        <v>6.29225</v>
      </c>
      <c r="K969" s="42">
        <v>6.24125</v>
      </c>
      <c r="L969" s="17">
        <f t="shared" si="56"/>
        <v>6.27616666666667</v>
      </c>
      <c r="M969" s="42">
        <v>25.652</v>
      </c>
      <c r="N969" s="42">
        <v>25.7065</v>
      </c>
      <c r="O969" s="42">
        <v>25.82775</v>
      </c>
      <c r="P969" s="17">
        <f t="shared" si="54"/>
        <v>25.72875</v>
      </c>
      <c r="Q969" s="28">
        <v>0.601008389552</v>
      </c>
      <c r="R969" s="28">
        <v>0.5679264684734</v>
      </c>
      <c r="S969" s="28">
        <v>0.5289224032376</v>
      </c>
      <c r="T969" s="17">
        <f t="shared" si="55"/>
        <v>0.565952420421</v>
      </c>
    </row>
    <row r="970" spans="1:20">
      <c r="A970" s="10">
        <v>21</v>
      </c>
      <c r="B970" s="37">
        <v>10</v>
      </c>
      <c r="C970" s="5">
        <v>2019</v>
      </c>
      <c r="D970" s="51">
        <v>43759</v>
      </c>
      <c r="E970" t="s">
        <v>20</v>
      </c>
      <c r="F970" s="61">
        <f t="shared" si="53"/>
        <v>17.5</v>
      </c>
      <c r="G970" t="s">
        <v>17</v>
      </c>
      <c r="H970">
        <v>969</v>
      </c>
      <c r="I970" s="42">
        <v>5.13575</v>
      </c>
      <c r="J970" s="42">
        <v>5.23025</v>
      </c>
      <c r="K970" s="42">
        <v>5.27025</v>
      </c>
      <c r="L970" s="17">
        <f t="shared" si="56"/>
        <v>5.21208333333333</v>
      </c>
      <c r="M970" s="42">
        <v>25.5905</v>
      </c>
      <c r="N970" s="42">
        <v>25.683</v>
      </c>
      <c r="O970" s="42">
        <v>25.934</v>
      </c>
      <c r="P970" s="17">
        <f t="shared" si="54"/>
        <v>25.7358333333333</v>
      </c>
      <c r="Q970" s="28">
        <v>0.4468973590756</v>
      </c>
      <c r="R970" s="28">
        <v>0.4381214120044</v>
      </c>
      <c r="S970" s="28">
        <v>0.3765949323776</v>
      </c>
      <c r="T970" s="17">
        <f t="shared" si="55"/>
        <v>0.420537901152533</v>
      </c>
    </row>
    <row r="971" ht="15.15" spans="1:20">
      <c r="A971" s="10">
        <v>29</v>
      </c>
      <c r="B971" s="37">
        <v>10</v>
      </c>
      <c r="C971" s="5">
        <v>2019</v>
      </c>
      <c r="D971" s="51">
        <v>43767</v>
      </c>
      <c r="E971" t="s">
        <v>20</v>
      </c>
      <c r="F971" s="61">
        <f t="shared" si="53"/>
        <v>17.5</v>
      </c>
      <c r="G971" t="s">
        <v>17</v>
      </c>
      <c r="H971">
        <v>970</v>
      </c>
      <c r="I971" s="42">
        <v>4.15175</v>
      </c>
      <c r="J971" s="42">
        <v>4.19375</v>
      </c>
      <c r="K971" s="42">
        <v>4.473</v>
      </c>
      <c r="L971" s="17">
        <f t="shared" si="56"/>
        <v>4.27283333333333</v>
      </c>
      <c r="M971" s="42">
        <v>25.5425</v>
      </c>
      <c r="N971" s="42">
        <v>25.5945</v>
      </c>
      <c r="O971" s="42">
        <v>25.94675</v>
      </c>
      <c r="P971" s="17">
        <f t="shared" si="54"/>
        <v>25.6945833333333</v>
      </c>
      <c r="Q971" s="28">
        <v>0.396427525420533</v>
      </c>
      <c r="R971" s="28">
        <v>0.385466905726933</v>
      </c>
      <c r="S971" s="28">
        <v>0.3417692864848</v>
      </c>
      <c r="T971" s="17">
        <f t="shared" si="55"/>
        <v>0.374554572544089</v>
      </c>
    </row>
    <row r="972" spans="1:20">
      <c r="A972" s="1">
        <v>20</v>
      </c>
      <c r="B972" s="2">
        <v>6</v>
      </c>
      <c r="C972" s="3">
        <v>1998</v>
      </c>
      <c r="D972" s="4">
        <v>35966</v>
      </c>
      <c r="E972" s="30" t="s">
        <v>21</v>
      </c>
      <c r="F972">
        <v>45</v>
      </c>
      <c r="G972" t="s">
        <v>17</v>
      </c>
      <c r="H972">
        <v>971</v>
      </c>
      <c r="I972" s="16">
        <v>-0.4</v>
      </c>
      <c r="J972" s="16">
        <v>-0.6</v>
      </c>
      <c r="K972" s="62">
        <v>-0.6</v>
      </c>
      <c r="L972" s="17">
        <f t="shared" si="56"/>
        <v>-0.533333333333333</v>
      </c>
      <c r="M972" s="18">
        <v>26.89</v>
      </c>
      <c r="N972" s="18">
        <v>27.61</v>
      </c>
      <c r="O972" s="63">
        <v>27.71</v>
      </c>
      <c r="P972" s="17">
        <f t="shared" si="54"/>
        <v>27.4033333333333</v>
      </c>
      <c r="Q972" s="30" t="s">
        <v>18</v>
      </c>
      <c r="R972" s="30" t="s">
        <v>18</v>
      </c>
      <c r="S972" s="30" t="s">
        <v>18</v>
      </c>
      <c r="T972" s="17" t="e">
        <f t="shared" si="55"/>
        <v>#DIV/0!</v>
      </c>
    </row>
    <row r="973" spans="1:20">
      <c r="A973" s="1">
        <v>30</v>
      </c>
      <c r="B973" s="2">
        <v>6</v>
      </c>
      <c r="C973" s="5">
        <v>1998</v>
      </c>
      <c r="D973" s="6">
        <v>35976</v>
      </c>
      <c r="E973" s="30" t="s">
        <v>21</v>
      </c>
      <c r="F973">
        <v>45</v>
      </c>
      <c r="G973" t="s">
        <v>17</v>
      </c>
      <c r="H973">
        <v>972</v>
      </c>
      <c r="I973" s="16">
        <v>1</v>
      </c>
      <c r="J973" s="16">
        <v>-0.4</v>
      </c>
      <c r="K973" s="62">
        <v>-0.4</v>
      </c>
      <c r="L973" s="17">
        <f t="shared" si="56"/>
        <v>0.0666666666666667</v>
      </c>
      <c r="M973" s="18">
        <v>26.48</v>
      </c>
      <c r="N973" s="18">
        <v>27.77</v>
      </c>
      <c r="O973" s="63">
        <v>27.95</v>
      </c>
      <c r="P973" s="17">
        <f t="shared" si="54"/>
        <v>27.4</v>
      </c>
      <c r="Q973" s="30" t="s">
        <v>18</v>
      </c>
      <c r="R973" s="30" t="s">
        <v>18</v>
      </c>
      <c r="S973" s="30" t="s">
        <v>18</v>
      </c>
      <c r="T973" s="17" t="e">
        <f t="shared" si="55"/>
        <v>#DIV/0!</v>
      </c>
    </row>
    <row r="974" spans="1:20">
      <c r="A974" s="1">
        <v>9</v>
      </c>
      <c r="B974" s="2">
        <v>7</v>
      </c>
      <c r="C974" s="5">
        <v>1998</v>
      </c>
      <c r="D974" s="6">
        <v>35985</v>
      </c>
      <c r="E974" s="30" t="s">
        <v>21</v>
      </c>
      <c r="F974">
        <v>45</v>
      </c>
      <c r="G974" t="s">
        <v>17</v>
      </c>
      <c r="H974">
        <v>973</v>
      </c>
      <c r="I974" s="16">
        <v>3.1</v>
      </c>
      <c r="J974" s="16">
        <v>-0.2</v>
      </c>
      <c r="K974" s="62">
        <v>-0.3</v>
      </c>
      <c r="L974" s="17">
        <f t="shared" si="56"/>
        <v>0.866666666666667</v>
      </c>
      <c r="M974" s="18">
        <v>27</v>
      </c>
      <c r="N974" s="18">
        <v>27.24</v>
      </c>
      <c r="O974" s="63">
        <v>27.29</v>
      </c>
      <c r="P974" s="17">
        <f t="shared" si="54"/>
        <v>27.1766666666667</v>
      </c>
      <c r="Q974" s="30" t="s">
        <v>18</v>
      </c>
      <c r="R974" s="30" t="s">
        <v>18</v>
      </c>
      <c r="S974" s="30" t="s">
        <v>18</v>
      </c>
      <c r="T974" s="17" t="e">
        <f t="shared" si="55"/>
        <v>#DIV/0!</v>
      </c>
    </row>
    <row r="975" spans="1:20">
      <c r="A975" s="1">
        <v>20</v>
      </c>
      <c r="B975" s="2">
        <v>7</v>
      </c>
      <c r="C975" s="5">
        <v>1998</v>
      </c>
      <c r="D975" s="6">
        <v>35996</v>
      </c>
      <c r="E975" s="30" t="s">
        <v>21</v>
      </c>
      <c r="F975">
        <v>45</v>
      </c>
      <c r="G975" t="s">
        <v>17</v>
      </c>
      <c r="H975">
        <v>974</v>
      </c>
      <c r="I975" s="16">
        <v>3</v>
      </c>
      <c r="J975" s="16">
        <v>-0.1</v>
      </c>
      <c r="K975" s="62">
        <v>-0.4</v>
      </c>
      <c r="L975" s="17">
        <f t="shared" si="56"/>
        <v>0.833333333333333</v>
      </c>
      <c r="M975" s="18">
        <v>26.68</v>
      </c>
      <c r="N975" s="18">
        <v>27.33</v>
      </c>
      <c r="O975" s="63">
        <v>27.67</v>
      </c>
      <c r="P975" s="17">
        <f t="shared" si="54"/>
        <v>27.2266666666667</v>
      </c>
      <c r="Q975" s="30" t="s">
        <v>18</v>
      </c>
      <c r="R975" s="30" t="s">
        <v>18</v>
      </c>
      <c r="S975" s="30" t="s">
        <v>18</v>
      </c>
      <c r="T975" s="17" t="e">
        <f t="shared" si="55"/>
        <v>#DIV/0!</v>
      </c>
    </row>
    <row r="976" spans="1:20">
      <c r="A976" s="1">
        <v>30</v>
      </c>
      <c r="B976" s="2">
        <v>7</v>
      </c>
      <c r="C976" s="5">
        <v>1998</v>
      </c>
      <c r="D976" s="6">
        <v>36006</v>
      </c>
      <c r="E976" s="30" t="s">
        <v>21</v>
      </c>
      <c r="F976">
        <v>45</v>
      </c>
      <c r="G976" t="s">
        <v>17</v>
      </c>
      <c r="H976">
        <v>975</v>
      </c>
      <c r="I976" s="16">
        <v>8.5</v>
      </c>
      <c r="J976" s="16">
        <v>1.9</v>
      </c>
      <c r="K976" s="62">
        <v>1.6</v>
      </c>
      <c r="L976" s="17">
        <f t="shared" si="56"/>
        <v>4</v>
      </c>
      <c r="M976" s="18">
        <v>27.49</v>
      </c>
      <c r="N976" s="18">
        <v>27.89</v>
      </c>
      <c r="O976" s="63">
        <v>27.96</v>
      </c>
      <c r="P976" s="17">
        <f t="shared" si="54"/>
        <v>27.78</v>
      </c>
      <c r="Q976" s="30" t="s">
        <v>18</v>
      </c>
      <c r="R976" s="30" t="s">
        <v>18</v>
      </c>
      <c r="S976" s="30" t="s">
        <v>18</v>
      </c>
      <c r="T976" s="17" t="e">
        <f t="shared" si="55"/>
        <v>#DIV/0!</v>
      </c>
    </row>
    <row r="977" spans="1:20">
      <c r="A977" s="1">
        <v>9</v>
      </c>
      <c r="B977" s="2">
        <v>8</v>
      </c>
      <c r="C977" s="5">
        <v>1998</v>
      </c>
      <c r="D977" s="7">
        <v>36016</v>
      </c>
      <c r="E977" s="30" t="s">
        <v>21</v>
      </c>
      <c r="F977">
        <v>45</v>
      </c>
      <c r="G977" t="s">
        <v>17</v>
      </c>
      <c r="H977">
        <v>976</v>
      </c>
      <c r="I977" s="16">
        <v>7.3</v>
      </c>
      <c r="J977" s="16">
        <v>1.1</v>
      </c>
      <c r="K977" s="62">
        <v>1</v>
      </c>
      <c r="L977" s="17">
        <f t="shared" si="56"/>
        <v>3.13333333333333</v>
      </c>
      <c r="M977" s="18">
        <v>27.57</v>
      </c>
      <c r="N977" s="18">
        <v>27.81</v>
      </c>
      <c r="O977" s="63">
        <v>27.89</v>
      </c>
      <c r="P977" s="17">
        <f t="shared" si="54"/>
        <v>27.7566666666667</v>
      </c>
      <c r="Q977" s="30" t="s">
        <v>18</v>
      </c>
      <c r="R977" s="30" t="s">
        <v>18</v>
      </c>
      <c r="S977" s="30" t="s">
        <v>18</v>
      </c>
      <c r="T977" s="17" t="e">
        <f t="shared" si="55"/>
        <v>#DIV/0!</v>
      </c>
    </row>
    <row r="978" spans="1:20">
      <c r="A978" s="1">
        <v>20</v>
      </c>
      <c r="B978" s="2">
        <v>8</v>
      </c>
      <c r="C978" s="5">
        <v>1998</v>
      </c>
      <c r="D978" s="7">
        <v>36027</v>
      </c>
      <c r="E978" s="30" t="s">
        <v>21</v>
      </c>
      <c r="F978">
        <v>45</v>
      </c>
      <c r="G978" t="s">
        <v>17</v>
      </c>
      <c r="H978">
        <v>977</v>
      </c>
      <c r="I978" s="16">
        <v>5.5</v>
      </c>
      <c r="J978" s="16">
        <v>1.3</v>
      </c>
      <c r="K978" s="62">
        <v>1.2</v>
      </c>
      <c r="L978" s="17">
        <f t="shared" si="56"/>
        <v>2.66666666666667</v>
      </c>
      <c r="M978" s="18">
        <v>27.14</v>
      </c>
      <c r="N978" s="18">
        <v>27.84</v>
      </c>
      <c r="O978" s="63">
        <v>28.14</v>
      </c>
      <c r="P978" s="17">
        <f t="shared" si="54"/>
        <v>27.7066666666667</v>
      </c>
      <c r="Q978" s="30" t="s">
        <v>18</v>
      </c>
      <c r="R978" s="30" t="s">
        <v>18</v>
      </c>
      <c r="S978" s="30" t="s">
        <v>18</v>
      </c>
      <c r="T978" s="17" t="e">
        <f t="shared" si="55"/>
        <v>#DIV/0!</v>
      </c>
    </row>
    <row r="979" spans="1:20">
      <c r="A979" s="1">
        <v>30</v>
      </c>
      <c r="B979" s="2">
        <v>8</v>
      </c>
      <c r="C979" s="5">
        <v>1998</v>
      </c>
      <c r="D979" s="7">
        <v>36037</v>
      </c>
      <c r="E979" s="30" t="s">
        <v>21</v>
      </c>
      <c r="F979">
        <v>45</v>
      </c>
      <c r="G979" t="s">
        <v>17</v>
      </c>
      <c r="H979">
        <v>978</v>
      </c>
      <c r="I979" s="16">
        <v>11.5</v>
      </c>
      <c r="J979" s="16">
        <v>3.1</v>
      </c>
      <c r="K979" s="62">
        <v>2.5</v>
      </c>
      <c r="L979" s="17">
        <f t="shared" si="56"/>
        <v>5.7</v>
      </c>
      <c r="M979" s="18">
        <v>27.36</v>
      </c>
      <c r="N979" s="18">
        <v>27.84</v>
      </c>
      <c r="O979" s="63">
        <v>28.23</v>
      </c>
      <c r="P979" s="17">
        <f t="shared" si="54"/>
        <v>27.81</v>
      </c>
      <c r="Q979" s="30" t="s">
        <v>18</v>
      </c>
      <c r="R979" s="30" t="s">
        <v>18</v>
      </c>
      <c r="S979" s="30" t="s">
        <v>18</v>
      </c>
      <c r="T979" s="17" t="e">
        <f t="shared" si="55"/>
        <v>#DIV/0!</v>
      </c>
    </row>
    <row r="980" spans="1:20">
      <c r="A980" s="1">
        <v>10</v>
      </c>
      <c r="B980" s="2">
        <v>9</v>
      </c>
      <c r="C980" s="5">
        <v>1998</v>
      </c>
      <c r="D980" s="7">
        <v>36048</v>
      </c>
      <c r="E980" s="30" t="s">
        <v>21</v>
      </c>
      <c r="F980">
        <v>45</v>
      </c>
      <c r="G980" t="s">
        <v>17</v>
      </c>
      <c r="H980">
        <v>979</v>
      </c>
      <c r="I980" s="16">
        <v>4</v>
      </c>
      <c r="J980" s="16">
        <v>1.7</v>
      </c>
      <c r="K980" s="62">
        <v>1.6</v>
      </c>
      <c r="L980" s="17">
        <f t="shared" si="56"/>
        <v>2.43333333333333</v>
      </c>
      <c r="M980" s="19">
        <v>25.6</v>
      </c>
      <c r="N980" s="16">
        <v>27</v>
      </c>
      <c r="O980" s="62">
        <v>27</v>
      </c>
      <c r="P980" s="17">
        <f t="shared" si="54"/>
        <v>26.5333333333333</v>
      </c>
      <c r="Q980" s="30" t="s">
        <v>18</v>
      </c>
      <c r="R980" s="30" t="s">
        <v>18</v>
      </c>
      <c r="S980" s="30" t="s">
        <v>18</v>
      </c>
      <c r="T980" s="17" t="e">
        <f t="shared" si="55"/>
        <v>#DIV/0!</v>
      </c>
    </row>
    <row r="981" spans="1:20">
      <c r="A981" s="1">
        <v>21</v>
      </c>
      <c r="B981" s="2">
        <v>9</v>
      </c>
      <c r="C981" s="5">
        <v>1998</v>
      </c>
      <c r="D981" s="7">
        <v>36059</v>
      </c>
      <c r="E981" s="30" t="s">
        <v>21</v>
      </c>
      <c r="F981">
        <v>45</v>
      </c>
      <c r="G981" t="s">
        <v>17</v>
      </c>
      <c r="H981">
        <v>980</v>
      </c>
      <c r="I981" s="16">
        <v>8.8</v>
      </c>
      <c r="J981" s="16">
        <v>4.5</v>
      </c>
      <c r="K981" s="62">
        <v>3.1</v>
      </c>
      <c r="L981" s="17">
        <f t="shared" si="56"/>
        <v>5.46666666666667</v>
      </c>
      <c r="M981" s="19">
        <v>24.9</v>
      </c>
      <c r="N981" s="16">
        <v>26.3</v>
      </c>
      <c r="O981" s="62">
        <v>27.3</v>
      </c>
      <c r="P981" s="17">
        <f t="shared" si="54"/>
        <v>26.1666666666667</v>
      </c>
      <c r="Q981" s="30" t="s">
        <v>18</v>
      </c>
      <c r="R981" s="30" t="s">
        <v>18</v>
      </c>
      <c r="S981" s="30" t="s">
        <v>18</v>
      </c>
      <c r="T981" s="17" t="e">
        <f t="shared" si="55"/>
        <v>#DIV/0!</v>
      </c>
    </row>
    <row r="982" spans="1:20">
      <c r="A982" s="1">
        <v>30</v>
      </c>
      <c r="B982" s="2">
        <v>9</v>
      </c>
      <c r="C982" s="5">
        <v>1998</v>
      </c>
      <c r="D982" s="7">
        <v>36068</v>
      </c>
      <c r="E982" s="30" t="s">
        <v>21</v>
      </c>
      <c r="F982">
        <v>45</v>
      </c>
      <c r="G982" t="s">
        <v>17</v>
      </c>
      <c r="H982">
        <v>981</v>
      </c>
      <c r="I982" s="16">
        <v>7.5</v>
      </c>
      <c r="J982" s="16">
        <v>1.5</v>
      </c>
      <c r="K982" s="62">
        <v>1.3</v>
      </c>
      <c r="L982" s="17">
        <f t="shared" si="56"/>
        <v>3.43333333333333</v>
      </c>
      <c r="M982" s="19">
        <v>26.4</v>
      </c>
      <c r="N982" s="16">
        <v>27.9</v>
      </c>
      <c r="O982" s="62">
        <v>28</v>
      </c>
      <c r="P982" s="17">
        <f t="shared" si="54"/>
        <v>27.4333333333333</v>
      </c>
      <c r="Q982" s="30" t="s">
        <v>18</v>
      </c>
      <c r="R982" s="30" t="s">
        <v>18</v>
      </c>
      <c r="S982" s="30" t="s">
        <v>18</v>
      </c>
      <c r="T982" s="17" t="e">
        <f t="shared" si="55"/>
        <v>#DIV/0!</v>
      </c>
    </row>
    <row r="983" spans="1:20">
      <c r="A983" s="1">
        <v>9</v>
      </c>
      <c r="B983" s="2">
        <v>10</v>
      </c>
      <c r="C983" s="5">
        <v>1998</v>
      </c>
      <c r="D983" s="7">
        <v>36077</v>
      </c>
      <c r="E983" s="30" t="s">
        <v>21</v>
      </c>
      <c r="F983">
        <v>45</v>
      </c>
      <c r="G983" t="s">
        <v>17</v>
      </c>
      <c r="H983">
        <v>982</v>
      </c>
      <c r="I983" s="16">
        <v>1.1</v>
      </c>
      <c r="J983" s="16">
        <v>0.7</v>
      </c>
      <c r="K983" s="62">
        <v>0.6</v>
      </c>
      <c r="L983" s="17">
        <f t="shared" si="56"/>
        <v>0.8</v>
      </c>
      <c r="M983" s="19">
        <v>27.8</v>
      </c>
      <c r="N983" s="16">
        <v>27.3</v>
      </c>
      <c r="O983" s="62">
        <v>26.8</v>
      </c>
      <c r="P983" s="17">
        <f t="shared" si="54"/>
        <v>27.3</v>
      </c>
      <c r="Q983" s="30" t="s">
        <v>18</v>
      </c>
      <c r="R983" s="30" t="s">
        <v>18</v>
      </c>
      <c r="S983" s="30" t="s">
        <v>18</v>
      </c>
      <c r="T983" s="17" t="e">
        <f t="shared" si="55"/>
        <v>#DIV/0!</v>
      </c>
    </row>
    <row r="984" spans="1:20">
      <c r="A984" s="1">
        <v>20</v>
      </c>
      <c r="B984" s="2">
        <v>10</v>
      </c>
      <c r="C984" s="5">
        <v>1998</v>
      </c>
      <c r="D984" s="7">
        <v>36088</v>
      </c>
      <c r="E984" s="30" t="s">
        <v>21</v>
      </c>
      <c r="F984">
        <v>45</v>
      </c>
      <c r="G984" t="s">
        <v>17</v>
      </c>
      <c r="H984">
        <v>983</v>
      </c>
      <c r="I984" s="16">
        <v>3.4</v>
      </c>
      <c r="J984" s="16">
        <v>1.5</v>
      </c>
      <c r="K984" s="62">
        <v>0.9</v>
      </c>
      <c r="L984" s="17">
        <f t="shared" si="56"/>
        <v>1.93333333333333</v>
      </c>
      <c r="M984" s="19">
        <v>26.3</v>
      </c>
      <c r="N984" s="16">
        <v>26.7</v>
      </c>
      <c r="O984" s="62">
        <v>26.7</v>
      </c>
      <c r="P984" s="17">
        <f t="shared" si="54"/>
        <v>26.5666666666667</v>
      </c>
      <c r="Q984" s="30" t="s">
        <v>18</v>
      </c>
      <c r="R984" s="30" t="s">
        <v>18</v>
      </c>
      <c r="S984" s="30" t="s">
        <v>18</v>
      </c>
      <c r="T984" s="17" t="e">
        <f t="shared" si="55"/>
        <v>#DIV/0!</v>
      </c>
    </row>
    <row r="985" spans="1:20">
      <c r="A985" s="1">
        <v>1</v>
      </c>
      <c r="B985" s="2">
        <v>11</v>
      </c>
      <c r="C985" s="5">
        <v>1998</v>
      </c>
      <c r="D985" s="7">
        <v>36100</v>
      </c>
      <c r="E985" s="30" t="s">
        <v>21</v>
      </c>
      <c r="F985">
        <v>45</v>
      </c>
      <c r="G985" t="s">
        <v>17</v>
      </c>
      <c r="H985">
        <v>984</v>
      </c>
      <c r="I985" s="16">
        <v>3.8</v>
      </c>
      <c r="J985" s="16">
        <v>3</v>
      </c>
      <c r="K985" s="62">
        <v>2.4</v>
      </c>
      <c r="L985" s="17">
        <f t="shared" si="56"/>
        <v>3.06666666666667</v>
      </c>
      <c r="M985" s="19">
        <v>25</v>
      </c>
      <c r="N985" s="16">
        <v>27.7</v>
      </c>
      <c r="O985" s="62">
        <v>27.9</v>
      </c>
      <c r="P985" s="17">
        <f t="shared" si="54"/>
        <v>26.8666666666667</v>
      </c>
      <c r="Q985" s="30" t="s">
        <v>18</v>
      </c>
      <c r="R985" s="30" t="s">
        <v>18</v>
      </c>
      <c r="S985" s="30" t="s">
        <v>18</v>
      </c>
      <c r="T985" s="17" t="e">
        <f t="shared" si="55"/>
        <v>#DIV/0!</v>
      </c>
    </row>
    <row r="986" spans="1:20">
      <c r="A986" s="1">
        <v>11</v>
      </c>
      <c r="B986" s="2">
        <v>11</v>
      </c>
      <c r="C986" s="5">
        <v>1998</v>
      </c>
      <c r="D986" s="7">
        <v>36110</v>
      </c>
      <c r="E986" s="30" t="s">
        <v>21</v>
      </c>
      <c r="F986">
        <v>45</v>
      </c>
      <c r="G986" t="s">
        <v>17</v>
      </c>
      <c r="H986">
        <v>985</v>
      </c>
      <c r="I986" s="16">
        <v>3.4</v>
      </c>
      <c r="J986" s="16">
        <v>3.7</v>
      </c>
      <c r="K986" s="62">
        <v>3.8</v>
      </c>
      <c r="L986" s="17">
        <f t="shared" si="56"/>
        <v>3.63333333333333</v>
      </c>
      <c r="M986" s="19">
        <v>26.3</v>
      </c>
      <c r="N986" s="16">
        <v>25.4</v>
      </c>
      <c r="O986" s="62">
        <v>26.6</v>
      </c>
      <c r="P986" s="17">
        <f t="shared" si="54"/>
        <v>26.1</v>
      </c>
      <c r="Q986" s="30" t="s">
        <v>18</v>
      </c>
      <c r="R986" s="30" t="s">
        <v>18</v>
      </c>
      <c r="S986" s="30" t="s">
        <v>18</v>
      </c>
      <c r="T986" s="17" t="e">
        <f t="shared" si="55"/>
        <v>#DIV/0!</v>
      </c>
    </row>
    <row r="987" spans="1:20">
      <c r="A987" s="1">
        <v>26</v>
      </c>
      <c r="B987" s="8">
        <v>1</v>
      </c>
      <c r="C987" s="5">
        <v>1999</v>
      </c>
      <c r="D987" s="9">
        <v>36186</v>
      </c>
      <c r="E987" s="30" t="s">
        <v>21</v>
      </c>
      <c r="F987">
        <v>45</v>
      </c>
      <c r="G987" t="s">
        <v>17</v>
      </c>
      <c r="H987">
        <v>986</v>
      </c>
      <c r="I987" s="16">
        <v>0.1</v>
      </c>
      <c r="J987" s="16">
        <v>0.8</v>
      </c>
      <c r="K987" s="62">
        <v>0.8</v>
      </c>
      <c r="L987" s="17">
        <f t="shared" si="56"/>
        <v>0.566666666666667</v>
      </c>
      <c r="M987" s="19">
        <v>26.6</v>
      </c>
      <c r="N987" s="16">
        <v>27.4</v>
      </c>
      <c r="O987" s="62" t="s">
        <v>18</v>
      </c>
      <c r="P987" s="17">
        <f t="shared" si="54"/>
        <v>27</v>
      </c>
      <c r="Q987" s="30" t="s">
        <v>18</v>
      </c>
      <c r="R987" s="30" t="s">
        <v>18</v>
      </c>
      <c r="S987" s="30" t="s">
        <v>18</v>
      </c>
      <c r="T987" s="17" t="e">
        <f t="shared" si="55"/>
        <v>#DIV/0!</v>
      </c>
    </row>
    <row r="988" spans="1:20">
      <c r="A988" s="1">
        <v>10</v>
      </c>
      <c r="B988" s="8">
        <v>2</v>
      </c>
      <c r="C988" s="5">
        <v>1999</v>
      </c>
      <c r="D988" s="9">
        <v>36201</v>
      </c>
      <c r="E988" s="30" t="s">
        <v>21</v>
      </c>
      <c r="F988">
        <v>45</v>
      </c>
      <c r="G988" t="s">
        <v>17</v>
      </c>
      <c r="H988">
        <v>987</v>
      </c>
      <c r="I988" s="16">
        <v>0.1</v>
      </c>
      <c r="J988" s="16">
        <v>1</v>
      </c>
      <c r="K988" s="62">
        <v>1.1</v>
      </c>
      <c r="L988" s="17">
        <f t="shared" si="56"/>
        <v>0.733333333333333</v>
      </c>
      <c r="M988" s="19">
        <v>28</v>
      </c>
      <c r="N988" s="16">
        <v>27.2</v>
      </c>
      <c r="O988" s="62">
        <v>26.9</v>
      </c>
      <c r="P988" s="17">
        <f t="shared" si="54"/>
        <v>27.3666666666667</v>
      </c>
      <c r="Q988" s="30" t="s">
        <v>18</v>
      </c>
      <c r="R988" s="30" t="s">
        <v>18</v>
      </c>
      <c r="S988" s="30" t="s">
        <v>18</v>
      </c>
      <c r="T988" s="17" t="e">
        <f t="shared" si="55"/>
        <v>#DIV/0!</v>
      </c>
    </row>
    <row r="989" spans="1:20">
      <c r="A989" s="1">
        <v>17</v>
      </c>
      <c r="B989" s="8">
        <v>3</v>
      </c>
      <c r="C989" s="5">
        <v>1999</v>
      </c>
      <c r="D989" s="9">
        <v>36236</v>
      </c>
      <c r="E989" s="30" t="s">
        <v>21</v>
      </c>
      <c r="F989">
        <v>45</v>
      </c>
      <c r="G989" t="s">
        <v>17</v>
      </c>
      <c r="H989">
        <v>988</v>
      </c>
      <c r="I989" s="16">
        <v>-0.1</v>
      </c>
      <c r="J989" s="16">
        <v>0.2</v>
      </c>
      <c r="K989" s="62">
        <v>0.2</v>
      </c>
      <c r="L989" s="17">
        <f t="shared" si="56"/>
        <v>0.1</v>
      </c>
      <c r="M989" s="16">
        <v>27.5</v>
      </c>
      <c r="N989" s="16">
        <v>27.6</v>
      </c>
      <c r="O989" s="62">
        <v>29.1</v>
      </c>
      <c r="P989" s="17">
        <f t="shared" si="54"/>
        <v>28.0666666666667</v>
      </c>
      <c r="Q989" s="30" t="s">
        <v>18</v>
      </c>
      <c r="R989" s="30" t="s">
        <v>18</v>
      </c>
      <c r="S989" s="30" t="s">
        <v>18</v>
      </c>
      <c r="T989" s="17" t="e">
        <f t="shared" si="55"/>
        <v>#DIV/0!</v>
      </c>
    </row>
    <row r="990" spans="1:20">
      <c r="A990" s="1">
        <v>7</v>
      </c>
      <c r="B990" s="8">
        <v>4</v>
      </c>
      <c r="C990" s="5">
        <v>1999</v>
      </c>
      <c r="D990" s="9">
        <v>36257</v>
      </c>
      <c r="E990" s="30" t="s">
        <v>21</v>
      </c>
      <c r="F990">
        <v>45</v>
      </c>
      <c r="G990" t="s">
        <v>17</v>
      </c>
      <c r="H990">
        <v>989</v>
      </c>
      <c r="I990" s="16">
        <v>0.6</v>
      </c>
      <c r="J990" s="16">
        <v>0.5</v>
      </c>
      <c r="K990" s="62">
        <v>0.5</v>
      </c>
      <c r="L990" s="17">
        <f t="shared" si="56"/>
        <v>0.533333333333333</v>
      </c>
      <c r="M990" s="16">
        <v>29.1</v>
      </c>
      <c r="N990" s="16">
        <v>29.4</v>
      </c>
      <c r="O990" s="62">
        <v>29.3</v>
      </c>
      <c r="P990" s="17">
        <f t="shared" si="54"/>
        <v>29.2666666666667</v>
      </c>
      <c r="Q990" s="30" t="s">
        <v>18</v>
      </c>
      <c r="R990" s="30" t="s">
        <v>18</v>
      </c>
      <c r="S990" s="30" t="s">
        <v>18</v>
      </c>
      <c r="T990" s="17" t="e">
        <f t="shared" si="55"/>
        <v>#DIV/0!</v>
      </c>
    </row>
    <row r="991" spans="1:20">
      <c r="A991" s="1">
        <v>22</v>
      </c>
      <c r="B991" s="8">
        <v>5</v>
      </c>
      <c r="C991" s="5">
        <v>1999</v>
      </c>
      <c r="D991" s="9">
        <v>36302</v>
      </c>
      <c r="E991" s="30" t="s">
        <v>21</v>
      </c>
      <c r="F991">
        <v>45</v>
      </c>
      <c r="G991" t="s">
        <v>17</v>
      </c>
      <c r="H991">
        <v>990</v>
      </c>
      <c r="I991" s="16">
        <v>-0.2</v>
      </c>
      <c r="J991" s="16">
        <v>-0.2</v>
      </c>
      <c r="K991" s="62">
        <v>-0.2</v>
      </c>
      <c r="L991" s="17">
        <f t="shared" si="56"/>
        <v>-0.2</v>
      </c>
      <c r="M991" s="16">
        <v>28.6</v>
      </c>
      <c r="N991" s="16">
        <v>29.1</v>
      </c>
      <c r="O991" s="62">
        <v>29</v>
      </c>
      <c r="P991" s="17">
        <f t="shared" si="54"/>
        <v>28.9</v>
      </c>
      <c r="Q991" s="30" t="s">
        <v>18</v>
      </c>
      <c r="R991" s="30" t="s">
        <v>18</v>
      </c>
      <c r="S991" s="30" t="s">
        <v>18</v>
      </c>
      <c r="T991" s="17" t="e">
        <f t="shared" si="55"/>
        <v>#DIV/0!</v>
      </c>
    </row>
    <row r="992" spans="1:20">
      <c r="A992" s="1">
        <v>1</v>
      </c>
      <c r="B992" s="8">
        <v>6</v>
      </c>
      <c r="C992" s="5">
        <v>1999</v>
      </c>
      <c r="D992" s="9">
        <v>36312</v>
      </c>
      <c r="E992" s="30" t="s">
        <v>21</v>
      </c>
      <c r="F992">
        <v>45</v>
      </c>
      <c r="G992" t="s">
        <v>17</v>
      </c>
      <c r="H992">
        <v>991</v>
      </c>
      <c r="I992" s="16">
        <v>0</v>
      </c>
      <c r="J992" s="16">
        <v>-0.2</v>
      </c>
      <c r="K992" s="62">
        <v>-0.2</v>
      </c>
      <c r="L992" s="17">
        <f t="shared" si="56"/>
        <v>-0.133333333333333</v>
      </c>
      <c r="M992" s="20">
        <v>27.02</v>
      </c>
      <c r="N992" s="20">
        <v>28.92</v>
      </c>
      <c r="O992" s="63">
        <v>28.81</v>
      </c>
      <c r="P992" s="17">
        <f t="shared" si="54"/>
        <v>28.25</v>
      </c>
      <c r="Q992" s="30" t="s">
        <v>18</v>
      </c>
      <c r="R992" s="30" t="s">
        <v>18</v>
      </c>
      <c r="S992" s="30" t="s">
        <v>18</v>
      </c>
      <c r="T992" s="17" t="e">
        <f t="shared" si="55"/>
        <v>#DIV/0!</v>
      </c>
    </row>
    <row r="993" spans="1:20">
      <c r="A993" s="1">
        <v>10</v>
      </c>
      <c r="B993" s="8">
        <v>6</v>
      </c>
      <c r="C993" s="5">
        <v>1999</v>
      </c>
      <c r="D993" s="9">
        <v>36321</v>
      </c>
      <c r="E993" s="30" t="s">
        <v>21</v>
      </c>
      <c r="F993">
        <v>45</v>
      </c>
      <c r="G993" t="s">
        <v>17</v>
      </c>
      <c r="H993">
        <v>992</v>
      </c>
      <c r="I993" s="16">
        <v>-0.3</v>
      </c>
      <c r="J993" s="16">
        <v>-0.3</v>
      </c>
      <c r="K993" s="62">
        <v>-0.3</v>
      </c>
      <c r="L993" s="17">
        <f t="shared" si="56"/>
        <v>-0.3</v>
      </c>
      <c r="M993" s="20">
        <v>27.78</v>
      </c>
      <c r="N993" s="20">
        <v>29.28</v>
      </c>
      <c r="O993" s="63">
        <v>29.27</v>
      </c>
      <c r="P993" s="17">
        <f t="shared" si="54"/>
        <v>28.7766666666667</v>
      </c>
      <c r="Q993" s="30" t="s">
        <v>18</v>
      </c>
      <c r="R993" s="30" t="s">
        <v>18</v>
      </c>
      <c r="S993" s="30" t="s">
        <v>18</v>
      </c>
      <c r="T993" s="17" t="e">
        <f t="shared" si="55"/>
        <v>#DIV/0!</v>
      </c>
    </row>
    <row r="994" spans="1:20">
      <c r="A994" s="1">
        <v>21</v>
      </c>
      <c r="B994" s="8">
        <v>6</v>
      </c>
      <c r="C994" s="5">
        <v>1999</v>
      </c>
      <c r="D994" s="9">
        <v>36332</v>
      </c>
      <c r="E994" s="30" t="s">
        <v>21</v>
      </c>
      <c r="F994">
        <v>45</v>
      </c>
      <c r="G994" t="s">
        <v>17</v>
      </c>
      <c r="H994">
        <v>993</v>
      </c>
      <c r="I994" s="16">
        <v>0.1</v>
      </c>
      <c r="J994" s="16">
        <v>-0.1</v>
      </c>
      <c r="K994" s="64" t="s">
        <v>18</v>
      </c>
      <c r="L994" s="17">
        <f t="shared" si="56"/>
        <v>0</v>
      </c>
      <c r="M994" s="20">
        <v>25.57</v>
      </c>
      <c r="N994" s="20">
        <v>27.47</v>
      </c>
      <c r="O994" s="65" t="s">
        <v>18</v>
      </c>
      <c r="P994" s="17">
        <f t="shared" si="54"/>
        <v>26.52</v>
      </c>
      <c r="Q994" s="30" t="s">
        <v>18</v>
      </c>
      <c r="R994" s="30" t="s">
        <v>18</v>
      </c>
      <c r="S994" s="30" t="s">
        <v>18</v>
      </c>
      <c r="T994" s="17" t="e">
        <f t="shared" si="55"/>
        <v>#DIV/0!</v>
      </c>
    </row>
    <row r="995" spans="1:20">
      <c r="A995" s="1">
        <v>1</v>
      </c>
      <c r="B995" s="8">
        <v>7</v>
      </c>
      <c r="C995" s="5">
        <v>1999</v>
      </c>
      <c r="D995" s="9">
        <v>36342</v>
      </c>
      <c r="E995" s="30" t="s">
        <v>21</v>
      </c>
      <c r="F995">
        <v>45</v>
      </c>
      <c r="G995" t="s">
        <v>17</v>
      </c>
      <c r="H995">
        <v>994</v>
      </c>
      <c r="I995" s="22">
        <v>1.3</v>
      </c>
      <c r="J995" s="22">
        <v>-0.1</v>
      </c>
      <c r="K995" s="64">
        <v>-0.1</v>
      </c>
      <c r="L995" s="17">
        <f t="shared" si="56"/>
        <v>0.366666666666667</v>
      </c>
      <c r="M995" s="23">
        <v>25.6</v>
      </c>
      <c r="N995" s="23">
        <v>27.3</v>
      </c>
      <c r="O995" s="66">
        <v>27.5</v>
      </c>
      <c r="P995" s="17">
        <f t="shared" si="54"/>
        <v>26.8</v>
      </c>
      <c r="Q995" s="30" t="s">
        <v>18</v>
      </c>
      <c r="R995" s="30" t="s">
        <v>18</v>
      </c>
      <c r="S995" s="30" t="s">
        <v>18</v>
      </c>
      <c r="T995" s="17" t="e">
        <f t="shared" si="55"/>
        <v>#DIV/0!</v>
      </c>
    </row>
    <row r="996" spans="1:20">
      <c r="A996" s="1">
        <v>10</v>
      </c>
      <c r="B996" s="8">
        <v>7</v>
      </c>
      <c r="C996" s="5">
        <v>1999</v>
      </c>
      <c r="D996" s="9">
        <v>36351</v>
      </c>
      <c r="E996" s="30" t="s">
        <v>21</v>
      </c>
      <c r="F996">
        <v>45</v>
      </c>
      <c r="G996" t="s">
        <v>17</v>
      </c>
      <c r="H996">
        <v>995</v>
      </c>
      <c r="I996" s="22">
        <v>4.5</v>
      </c>
      <c r="J996" s="22">
        <v>-0.1</v>
      </c>
      <c r="K996" s="64">
        <v>-0.1</v>
      </c>
      <c r="L996" s="17">
        <f t="shared" si="56"/>
        <v>1.43333333333333</v>
      </c>
      <c r="M996" s="24">
        <v>25.3</v>
      </c>
      <c r="N996" s="24">
        <v>27.5</v>
      </c>
      <c r="O996" s="66">
        <v>28.6</v>
      </c>
      <c r="P996" s="17">
        <f t="shared" si="54"/>
        <v>27.1333333333333</v>
      </c>
      <c r="Q996" s="30" t="s">
        <v>18</v>
      </c>
      <c r="R996" s="30" t="s">
        <v>18</v>
      </c>
      <c r="S996" s="30" t="s">
        <v>18</v>
      </c>
      <c r="T996" s="17" t="e">
        <f t="shared" si="55"/>
        <v>#DIV/0!</v>
      </c>
    </row>
    <row r="997" spans="1:20">
      <c r="A997" s="1">
        <v>20</v>
      </c>
      <c r="B997" s="8">
        <v>7</v>
      </c>
      <c r="C997" s="5">
        <v>1999</v>
      </c>
      <c r="D997" s="9">
        <v>36361</v>
      </c>
      <c r="E997" s="30" t="s">
        <v>21</v>
      </c>
      <c r="F997">
        <v>45</v>
      </c>
      <c r="G997" t="s">
        <v>17</v>
      </c>
      <c r="H997">
        <v>996</v>
      </c>
      <c r="I997" s="16">
        <v>4</v>
      </c>
      <c r="J997" s="16">
        <v>0.2</v>
      </c>
      <c r="K997" s="62">
        <v>0.1</v>
      </c>
      <c r="L997" s="17">
        <f t="shared" si="56"/>
        <v>1.43333333333333</v>
      </c>
      <c r="M997" s="24">
        <v>26.7</v>
      </c>
      <c r="N997" s="24">
        <v>27.5</v>
      </c>
      <c r="O997" s="66">
        <v>27.7</v>
      </c>
      <c r="P997" s="17">
        <f t="shared" si="54"/>
        <v>27.3</v>
      </c>
      <c r="Q997" s="30" t="s">
        <v>18</v>
      </c>
      <c r="R997" s="30" t="s">
        <v>18</v>
      </c>
      <c r="S997" s="30" t="s">
        <v>18</v>
      </c>
      <c r="T997" s="17" t="e">
        <f t="shared" si="55"/>
        <v>#DIV/0!</v>
      </c>
    </row>
    <row r="998" spans="1:20">
      <c r="A998" s="1">
        <v>31</v>
      </c>
      <c r="B998" s="8">
        <v>7</v>
      </c>
      <c r="C998" s="5">
        <v>1999</v>
      </c>
      <c r="D998" s="9">
        <v>36372</v>
      </c>
      <c r="E998" s="30" t="s">
        <v>21</v>
      </c>
      <c r="F998">
        <v>45</v>
      </c>
      <c r="G998" t="s">
        <v>17</v>
      </c>
      <c r="H998">
        <v>997</v>
      </c>
      <c r="I998" s="16">
        <v>1.8</v>
      </c>
      <c r="J998" s="16">
        <v>0.2</v>
      </c>
      <c r="K998" s="62">
        <v>0.1</v>
      </c>
      <c r="L998" s="17">
        <f t="shared" si="56"/>
        <v>0.7</v>
      </c>
      <c r="M998" s="16">
        <v>26.7377945422517</v>
      </c>
      <c r="N998" s="16">
        <v>27.4318407354143</v>
      </c>
      <c r="O998" s="62">
        <v>27.3101022949002</v>
      </c>
      <c r="P998" s="17">
        <f t="shared" si="54"/>
        <v>27.1599125241887</v>
      </c>
      <c r="Q998" s="30" t="s">
        <v>18</v>
      </c>
      <c r="R998" s="30" t="s">
        <v>18</v>
      </c>
      <c r="S998" s="30" t="s">
        <v>18</v>
      </c>
      <c r="T998" s="17" t="e">
        <f t="shared" si="55"/>
        <v>#DIV/0!</v>
      </c>
    </row>
    <row r="999" spans="1:20">
      <c r="A999" s="1">
        <v>10</v>
      </c>
      <c r="B999" s="8">
        <v>8</v>
      </c>
      <c r="C999" s="5">
        <v>1999</v>
      </c>
      <c r="D999" s="9">
        <v>36382</v>
      </c>
      <c r="E999" s="30" t="s">
        <v>21</v>
      </c>
      <c r="F999">
        <v>45</v>
      </c>
      <c r="G999" t="s">
        <v>17</v>
      </c>
      <c r="H999">
        <v>998</v>
      </c>
      <c r="I999" s="25">
        <v>1.2</v>
      </c>
      <c r="J999" s="25">
        <v>0.1</v>
      </c>
      <c r="K999" s="67">
        <v>0.1</v>
      </c>
      <c r="L999" s="17">
        <f t="shared" si="56"/>
        <v>0.466666666666667</v>
      </c>
      <c r="M999" s="16">
        <v>26.6276242814139</v>
      </c>
      <c r="N999" s="16">
        <v>26.6276242814139</v>
      </c>
      <c r="O999" s="62" t="s">
        <v>18</v>
      </c>
      <c r="P999" s="17">
        <f t="shared" si="54"/>
        <v>26.6276242814139</v>
      </c>
      <c r="Q999" s="30" t="s">
        <v>18</v>
      </c>
      <c r="R999" s="30" t="s">
        <v>18</v>
      </c>
      <c r="S999" s="30" t="s">
        <v>18</v>
      </c>
      <c r="T999" s="17" t="e">
        <f t="shared" si="55"/>
        <v>#DIV/0!</v>
      </c>
    </row>
    <row r="1000" spans="1:20">
      <c r="A1000" s="1">
        <v>19</v>
      </c>
      <c r="B1000" s="8">
        <v>8</v>
      </c>
      <c r="C1000" s="5">
        <v>1999</v>
      </c>
      <c r="D1000" s="9">
        <v>36391</v>
      </c>
      <c r="E1000" s="30" t="s">
        <v>21</v>
      </c>
      <c r="F1000">
        <v>45</v>
      </c>
      <c r="G1000" t="s">
        <v>17</v>
      </c>
      <c r="H1000">
        <v>999</v>
      </c>
      <c r="I1000" s="25">
        <v>1.3</v>
      </c>
      <c r="J1000" s="25">
        <v>0.2</v>
      </c>
      <c r="K1000" s="67">
        <v>0.1</v>
      </c>
      <c r="L1000" s="17">
        <f t="shared" si="56"/>
        <v>0.533333333333333</v>
      </c>
      <c r="M1000" s="16">
        <v>26.8407573775848</v>
      </c>
      <c r="N1000" s="16">
        <v>27.7206088920559</v>
      </c>
      <c r="O1000" s="62">
        <v>27.8183368742545</v>
      </c>
      <c r="P1000" s="17">
        <f t="shared" si="54"/>
        <v>27.4599010479651</v>
      </c>
      <c r="Q1000" s="30" t="s">
        <v>18</v>
      </c>
      <c r="R1000" s="30" t="s">
        <v>18</v>
      </c>
      <c r="S1000" s="30" t="s">
        <v>18</v>
      </c>
      <c r="T1000" s="17" t="e">
        <f t="shared" si="55"/>
        <v>#DIV/0!</v>
      </c>
    </row>
    <row r="1001" spans="1:20">
      <c r="A1001" s="1">
        <v>30</v>
      </c>
      <c r="B1001" s="8">
        <v>8</v>
      </c>
      <c r="C1001" s="5">
        <v>1999</v>
      </c>
      <c r="D1001" s="9">
        <v>36402</v>
      </c>
      <c r="E1001" s="30" t="s">
        <v>21</v>
      </c>
      <c r="F1001">
        <v>45</v>
      </c>
      <c r="G1001" t="s">
        <v>17</v>
      </c>
      <c r="H1001">
        <v>1000</v>
      </c>
      <c r="I1001" s="25">
        <v>1.5</v>
      </c>
      <c r="J1001" s="25">
        <v>0.2</v>
      </c>
      <c r="K1001" s="67">
        <v>0.2</v>
      </c>
      <c r="L1001" s="17">
        <f t="shared" si="56"/>
        <v>0.633333333333333</v>
      </c>
      <c r="M1001" s="16">
        <v>28.0887178254403</v>
      </c>
      <c r="N1001" s="16">
        <v>28.7883789669772</v>
      </c>
      <c r="O1001" s="62" t="s">
        <v>18</v>
      </c>
      <c r="P1001" s="17">
        <f t="shared" si="54"/>
        <v>28.4385483962087</v>
      </c>
      <c r="Q1001" s="30" t="s">
        <v>18</v>
      </c>
      <c r="R1001" s="30" t="s">
        <v>18</v>
      </c>
      <c r="S1001" s="30" t="s">
        <v>18</v>
      </c>
      <c r="T1001" s="17" t="e">
        <f t="shared" si="55"/>
        <v>#DIV/0!</v>
      </c>
    </row>
    <row r="1002" spans="1:20">
      <c r="A1002" s="1">
        <v>9</v>
      </c>
      <c r="B1002" s="8">
        <v>9</v>
      </c>
      <c r="C1002" s="5">
        <v>1999</v>
      </c>
      <c r="D1002" s="9">
        <v>36412</v>
      </c>
      <c r="E1002" s="30" t="s">
        <v>21</v>
      </c>
      <c r="F1002">
        <v>45</v>
      </c>
      <c r="G1002" t="s">
        <v>17</v>
      </c>
      <c r="H1002">
        <v>1001</v>
      </c>
      <c r="I1002" s="25">
        <v>1.5</v>
      </c>
      <c r="J1002" s="25">
        <v>0.3</v>
      </c>
      <c r="K1002" s="67">
        <v>0.2</v>
      </c>
      <c r="L1002" s="17">
        <f t="shared" si="56"/>
        <v>0.666666666666667</v>
      </c>
      <c r="M1002" s="16">
        <v>28.0605804472712</v>
      </c>
      <c r="N1002" s="16">
        <v>28.9688321494759</v>
      </c>
      <c r="O1002" s="62">
        <v>28.4243058037533</v>
      </c>
      <c r="P1002" s="17">
        <f t="shared" si="54"/>
        <v>28.4845728001668</v>
      </c>
      <c r="Q1002" s="30" t="s">
        <v>18</v>
      </c>
      <c r="R1002" s="30" t="s">
        <v>18</v>
      </c>
      <c r="S1002" s="30" t="s">
        <v>18</v>
      </c>
      <c r="T1002" s="17" t="e">
        <f t="shared" si="55"/>
        <v>#DIV/0!</v>
      </c>
    </row>
    <row r="1003" spans="1:20">
      <c r="A1003" s="1">
        <v>20</v>
      </c>
      <c r="B1003" s="8">
        <v>9</v>
      </c>
      <c r="C1003" s="5">
        <v>1999</v>
      </c>
      <c r="D1003" s="9">
        <v>36423</v>
      </c>
      <c r="E1003" s="30" t="s">
        <v>21</v>
      </c>
      <c r="F1003">
        <v>45</v>
      </c>
      <c r="G1003" t="s">
        <v>17</v>
      </c>
      <c r="H1003">
        <v>1002</v>
      </c>
      <c r="I1003" s="22">
        <v>2.4</v>
      </c>
      <c r="J1003" s="22">
        <v>0.7</v>
      </c>
      <c r="K1003" s="64">
        <v>0.6</v>
      </c>
      <c r="L1003" s="17">
        <f t="shared" si="56"/>
        <v>1.23333333333333</v>
      </c>
      <c r="M1003" s="16">
        <v>27.5975779588753</v>
      </c>
      <c r="N1003" s="16">
        <v>28.5038671852284</v>
      </c>
      <c r="O1003" s="62">
        <v>28.3654687750232</v>
      </c>
      <c r="P1003" s="17">
        <f t="shared" si="54"/>
        <v>28.1556379730423</v>
      </c>
      <c r="Q1003" s="30" t="s">
        <v>18</v>
      </c>
      <c r="R1003" s="30" t="s">
        <v>18</v>
      </c>
      <c r="S1003" s="30" t="s">
        <v>18</v>
      </c>
      <c r="T1003" s="17" t="e">
        <f t="shared" si="55"/>
        <v>#DIV/0!</v>
      </c>
    </row>
    <row r="1004" spans="1:20">
      <c r="A1004" s="1">
        <v>29</v>
      </c>
      <c r="B1004" s="8">
        <v>9</v>
      </c>
      <c r="C1004" s="5">
        <v>1999</v>
      </c>
      <c r="D1004" s="9">
        <v>36432</v>
      </c>
      <c r="E1004" s="30" t="s">
        <v>21</v>
      </c>
      <c r="F1004">
        <v>45</v>
      </c>
      <c r="G1004" t="s">
        <v>17</v>
      </c>
      <c r="H1004">
        <v>1003</v>
      </c>
      <c r="I1004" s="22">
        <v>2.4</v>
      </c>
      <c r="J1004" s="22">
        <v>1.4</v>
      </c>
      <c r="K1004" s="64" t="s">
        <v>18</v>
      </c>
      <c r="L1004" s="17">
        <f t="shared" si="56"/>
        <v>1.9</v>
      </c>
      <c r="M1004" s="16">
        <v>27.3110924430925</v>
      </c>
      <c r="N1004" s="16">
        <v>27.707676612683</v>
      </c>
      <c r="O1004" s="62" t="s">
        <v>18</v>
      </c>
      <c r="P1004" s="17">
        <f t="shared" si="54"/>
        <v>27.5093845278878</v>
      </c>
      <c r="Q1004" s="30" t="s">
        <v>18</v>
      </c>
      <c r="R1004" s="30" t="s">
        <v>18</v>
      </c>
      <c r="S1004" s="30" t="s">
        <v>18</v>
      </c>
      <c r="T1004" s="17" t="e">
        <f t="shared" si="55"/>
        <v>#DIV/0!</v>
      </c>
    </row>
    <row r="1005" spans="1:20">
      <c r="A1005" s="1">
        <v>11</v>
      </c>
      <c r="B1005" s="8">
        <v>10</v>
      </c>
      <c r="C1005" s="5">
        <v>1999</v>
      </c>
      <c r="D1005" s="9">
        <v>36444</v>
      </c>
      <c r="E1005" s="30" t="s">
        <v>21</v>
      </c>
      <c r="F1005">
        <v>45</v>
      </c>
      <c r="G1005" t="s">
        <v>17</v>
      </c>
      <c r="H1005">
        <v>1004</v>
      </c>
      <c r="I1005" s="22">
        <v>5</v>
      </c>
      <c r="J1005" s="22">
        <v>2.4</v>
      </c>
      <c r="K1005" s="64" t="s">
        <v>18</v>
      </c>
      <c r="L1005" s="17">
        <f t="shared" si="56"/>
        <v>3.7</v>
      </c>
      <c r="M1005" s="16">
        <v>27.0420603821648</v>
      </c>
      <c r="N1005" s="16">
        <v>27.9780465022787</v>
      </c>
      <c r="O1005" s="62" t="s">
        <v>18</v>
      </c>
      <c r="P1005" s="17">
        <f t="shared" si="54"/>
        <v>27.5100534422217</v>
      </c>
      <c r="Q1005" s="30" t="s">
        <v>18</v>
      </c>
      <c r="R1005" s="30" t="s">
        <v>18</v>
      </c>
      <c r="S1005" s="30" t="s">
        <v>18</v>
      </c>
      <c r="T1005" s="17" t="e">
        <f t="shared" si="55"/>
        <v>#DIV/0!</v>
      </c>
    </row>
    <row r="1006" spans="1:20">
      <c r="A1006" s="1">
        <v>20</v>
      </c>
      <c r="B1006" s="8">
        <v>10</v>
      </c>
      <c r="C1006" s="5">
        <v>1999</v>
      </c>
      <c r="D1006" s="9">
        <v>36453</v>
      </c>
      <c r="E1006" s="30" t="s">
        <v>21</v>
      </c>
      <c r="F1006">
        <v>45</v>
      </c>
      <c r="G1006" t="s">
        <v>17</v>
      </c>
      <c r="H1006">
        <v>1005</v>
      </c>
      <c r="I1006" s="25">
        <v>5.9</v>
      </c>
      <c r="J1006" s="25">
        <v>2.5</v>
      </c>
      <c r="K1006" s="67">
        <v>2.3</v>
      </c>
      <c r="L1006" s="17">
        <f t="shared" si="56"/>
        <v>3.56666666666667</v>
      </c>
      <c r="M1006" s="16">
        <v>27.5524141507194</v>
      </c>
      <c r="N1006" s="16">
        <v>27.905900900153</v>
      </c>
      <c r="O1006" s="62">
        <v>28.1336245954466</v>
      </c>
      <c r="P1006" s="17">
        <f t="shared" si="54"/>
        <v>27.8639798821063</v>
      </c>
      <c r="Q1006" s="30" t="s">
        <v>18</v>
      </c>
      <c r="R1006" s="30" t="s">
        <v>18</v>
      </c>
      <c r="S1006" s="30" t="s">
        <v>18</v>
      </c>
      <c r="T1006" s="17" t="e">
        <f t="shared" si="55"/>
        <v>#DIV/0!</v>
      </c>
    </row>
    <row r="1007" spans="1:20">
      <c r="A1007" s="1">
        <v>30</v>
      </c>
      <c r="B1007" s="8">
        <v>10</v>
      </c>
      <c r="C1007" s="5">
        <v>1999</v>
      </c>
      <c r="D1007" s="9">
        <v>36463</v>
      </c>
      <c r="E1007" s="30" t="s">
        <v>21</v>
      </c>
      <c r="F1007">
        <v>45</v>
      </c>
      <c r="G1007" t="s">
        <v>17</v>
      </c>
      <c r="H1007">
        <v>1006</v>
      </c>
      <c r="I1007" s="25">
        <v>1.7</v>
      </c>
      <c r="J1007" s="25">
        <v>0.9</v>
      </c>
      <c r="K1007" s="67">
        <v>0.8</v>
      </c>
      <c r="L1007" s="17">
        <f t="shared" si="56"/>
        <v>1.13333333333333</v>
      </c>
      <c r="M1007" s="16">
        <v>28.0780183978519</v>
      </c>
      <c r="N1007" s="16">
        <v>28.5180574284205</v>
      </c>
      <c r="O1007" s="62">
        <v>28.3715225449687</v>
      </c>
      <c r="P1007" s="17">
        <f t="shared" si="54"/>
        <v>28.3225327904137</v>
      </c>
      <c r="Q1007" s="30" t="s">
        <v>18</v>
      </c>
      <c r="R1007" s="30" t="s">
        <v>18</v>
      </c>
      <c r="S1007" s="30" t="s">
        <v>18</v>
      </c>
      <c r="T1007" s="17" t="e">
        <f t="shared" si="55"/>
        <v>#DIV/0!</v>
      </c>
    </row>
    <row r="1008" spans="1:20">
      <c r="A1008" s="1">
        <v>15</v>
      </c>
      <c r="B1008" s="8">
        <v>11</v>
      </c>
      <c r="C1008" s="5">
        <v>1999</v>
      </c>
      <c r="D1008" s="9">
        <v>36479</v>
      </c>
      <c r="E1008" s="30" t="s">
        <v>21</v>
      </c>
      <c r="F1008">
        <v>45</v>
      </c>
      <c r="G1008" t="s">
        <v>17</v>
      </c>
      <c r="H1008">
        <v>1007</v>
      </c>
      <c r="I1008" s="25">
        <v>2.2</v>
      </c>
      <c r="J1008" s="25">
        <v>2.1</v>
      </c>
      <c r="K1008" s="67">
        <v>1.9</v>
      </c>
      <c r="L1008" s="17">
        <f t="shared" si="56"/>
        <v>2.06666666666667</v>
      </c>
      <c r="M1008" s="16">
        <v>26.5790382366596</v>
      </c>
      <c r="N1008" s="16">
        <v>27.8320714292369</v>
      </c>
      <c r="O1008" s="62">
        <v>27.8743218237359</v>
      </c>
      <c r="P1008" s="17">
        <f t="shared" si="54"/>
        <v>27.4284771632108</v>
      </c>
      <c r="Q1008" s="30" t="s">
        <v>18</v>
      </c>
      <c r="R1008" s="30" t="s">
        <v>18</v>
      </c>
      <c r="S1008" s="30" t="s">
        <v>18</v>
      </c>
      <c r="T1008" s="17" t="e">
        <f t="shared" si="55"/>
        <v>#DIV/0!</v>
      </c>
    </row>
    <row r="1009" spans="1:20">
      <c r="A1009" s="1">
        <v>27</v>
      </c>
      <c r="B1009" s="8">
        <v>11</v>
      </c>
      <c r="C1009" s="5">
        <v>1999</v>
      </c>
      <c r="D1009" s="9">
        <v>36491</v>
      </c>
      <c r="E1009" s="30" t="s">
        <v>21</v>
      </c>
      <c r="F1009">
        <v>45</v>
      </c>
      <c r="G1009" t="s">
        <v>17</v>
      </c>
      <c r="H1009">
        <v>1008</v>
      </c>
      <c r="I1009" s="25">
        <v>2.5</v>
      </c>
      <c r="J1009" s="25">
        <v>1.9</v>
      </c>
      <c r="K1009" s="67">
        <v>1.9</v>
      </c>
      <c r="L1009" s="17">
        <f t="shared" si="56"/>
        <v>2.1</v>
      </c>
      <c r="M1009" s="16">
        <v>27.6967217750335</v>
      </c>
      <c r="N1009" s="16">
        <v>27.9827929032196</v>
      </c>
      <c r="O1009" s="62">
        <v>27.8792755362875</v>
      </c>
      <c r="P1009" s="17">
        <f t="shared" si="54"/>
        <v>27.8529300715135</v>
      </c>
      <c r="Q1009" s="30" t="s">
        <v>18</v>
      </c>
      <c r="R1009" s="30" t="s">
        <v>18</v>
      </c>
      <c r="S1009" s="30" t="s">
        <v>18</v>
      </c>
      <c r="T1009" s="17" t="e">
        <f t="shared" si="55"/>
        <v>#DIV/0!</v>
      </c>
    </row>
    <row r="1010" spans="1:20">
      <c r="A1010" s="10">
        <v>13</v>
      </c>
      <c r="B1010" s="11">
        <v>3</v>
      </c>
      <c r="C1010" s="12">
        <v>2000</v>
      </c>
      <c r="D1010" s="9">
        <v>36598</v>
      </c>
      <c r="E1010" s="30" t="s">
        <v>21</v>
      </c>
      <c r="F1010">
        <v>45</v>
      </c>
      <c r="G1010" t="s">
        <v>17</v>
      </c>
      <c r="H1010">
        <v>1009</v>
      </c>
      <c r="I1010" s="22">
        <v>-0.6</v>
      </c>
      <c r="J1010" s="22">
        <v>0.2</v>
      </c>
      <c r="K1010" s="64" t="s">
        <v>18</v>
      </c>
      <c r="L1010" s="17">
        <f t="shared" si="56"/>
        <v>-0.2</v>
      </c>
      <c r="M1010" s="24">
        <v>26.8691425678687</v>
      </c>
      <c r="N1010" s="24">
        <v>27.6885017295838</v>
      </c>
      <c r="O1010" s="66" t="s">
        <v>18</v>
      </c>
      <c r="P1010" s="17">
        <f t="shared" si="54"/>
        <v>27.2788221487262</v>
      </c>
      <c r="Q1010" s="30" t="s">
        <v>18</v>
      </c>
      <c r="R1010" s="30" t="s">
        <v>18</v>
      </c>
      <c r="S1010" s="30" t="s">
        <v>18</v>
      </c>
      <c r="T1010" s="17" t="e">
        <f t="shared" si="55"/>
        <v>#DIV/0!</v>
      </c>
    </row>
    <row r="1011" spans="1:20">
      <c r="A1011" s="10">
        <v>17</v>
      </c>
      <c r="B1011" s="11">
        <v>4</v>
      </c>
      <c r="C1011" s="12">
        <v>2000</v>
      </c>
      <c r="D1011" s="9">
        <v>36633</v>
      </c>
      <c r="E1011" s="30" t="s">
        <v>21</v>
      </c>
      <c r="F1011">
        <v>45</v>
      </c>
      <c r="G1011" t="s">
        <v>17</v>
      </c>
      <c r="H1011">
        <v>1010</v>
      </c>
      <c r="I1011" s="23">
        <v>-0.4</v>
      </c>
      <c r="J1011" s="23">
        <v>-0.4</v>
      </c>
      <c r="K1011" s="66" t="s">
        <v>18</v>
      </c>
      <c r="L1011" s="17">
        <f t="shared" si="56"/>
        <v>-0.4</v>
      </c>
      <c r="M1011" s="24">
        <v>27.8017076158028</v>
      </c>
      <c r="N1011" s="24">
        <v>28.0108650157505</v>
      </c>
      <c r="O1011" s="66" t="s">
        <v>18</v>
      </c>
      <c r="P1011" s="17">
        <f t="shared" si="54"/>
        <v>27.9062863157767</v>
      </c>
      <c r="Q1011" s="30" t="s">
        <v>18</v>
      </c>
      <c r="R1011" s="30" t="s">
        <v>18</v>
      </c>
      <c r="S1011" s="30" t="s">
        <v>18</v>
      </c>
      <c r="T1011" s="17" t="e">
        <f t="shared" si="55"/>
        <v>#DIV/0!</v>
      </c>
    </row>
    <row r="1012" spans="1:20">
      <c r="A1012" s="10">
        <v>11</v>
      </c>
      <c r="B1012" s="11">
        <v>5</v>
      </c>
      <c r="C1012" s="12">
        <v>2000</v>
      </c>
      <c r="D1012" s="9">
        <v>36657</v>
      </c>
      <c r="E1012" s="30" t="s">
        <v>21</v>
      </c>
      <c r="F1012">
        <v>45</v>
      </c>
      <c r="G1012" t="s">
        <v>17</v>
      </c>
      <c r="H1012">
        <v>1011</v>
      </c>
      <c r="I1012" s="23">
        <v>-0.7</v>
      </c>
      <c r="J1012" s="23">
        <v>-0.9</v>
      </c>
      <c r="K1012" s="66">
        <v>-0.9</v>
      </c>
      <c r="L1012" s="17">
        <f t="shared" si="56"/>
        <v>-0.833333333333333</v>
      </c>
      <c r="M1012" s="24">
        <v>27.6513196949004</v>
      </c>
      <c r="N1012" s="24">
        <v>27.9169253845842</v>
      </c>
      <c r="O1012" s="66">
        <v>27.8697900501939</v>
      </c>
      <c r="P1012" s="17">
        <f t="shared" si="54"/>
        <v>27.8126783765595</v>
      </c>
      <c r="Q1012" s="30" t="s">
        <v>18</v>
      </c>
      <c r="R1012" s="30" t="s">
        <v>18</v>
      </c>
      <c r="S1012" s="30" t="s">
        <v>18</v>
      </c>
      <c r="T1012" s="17" t="e">
        <f t="shared" si="55"/>
        <v>#DIV/0!</v>
      </c>
    </row>
    <row r="1013" spans="1:20">
      <c r="A1013" s="10">
        <v>20</v>
      </c>
      <c r="B1013" s="11">
        <v>5</v>
      </c>
      <c r="C1013" s="12">
        <v>2000</v>
      </c>
      <c r="D1013" s="9">
        <v>36666</v>
      </c>
      <c r="E1013" s="30" t="s">
        <v>21</v>
      </c>
      <c r="F1013">
        <v>45</v>
      </c>
      <c r="G1013" t="s">
        <v>17</v>
      </c>
      <c r="H1013">
        <v>1012</v>
      </c>
      <c r="I1013" s="23">
        <v>-0.8</v>
      </c>
      <c r="J1013" s="23">
        <v>-1.1</v>
      </c>
      <c r="K1013" s="66">
        <v>-1.1</v>
      </c>
      <c r="L1013" s="17">
        <f t="shared" si="56"/>
        <v>-1</v>
      </c>
      <c r="M1013" s="24">
        <v>27.2872998039877</v>
      </c>
      <c r="N1013" s="24">
        <v>27.5334526850316</v>
      </c>
      <c r="O1013" s="66">
        <v>27.5338167759005</v>
      </c>
      <c r="P1013" s="17">
        <f t="shared" si="54"/>
        <v>27.4515230883066</v>
      </c>
      <c r="Q1013" s="30" t="s">
        <v>18</v>
      </c>
      <c r="R1013" s="30" t="s">
        <v>18</v>
      </c>
      <c r="S1013" s="30" t="s">
        <v>18</v>
      </c>
      <c r="T1013" s="17" t="e">
        <f t="shared" si="55"/>
        <v>#DIV/0!</v>
      </c>
    </row>
    <row r="1014" spans="1:20">
      <c r="A1014" s="10">
        <v>30</v>
      </c>
      <c r="B1014" s="11">
        <v>5</v>
      </c>
      <c r="C1014" s="12">
        <v>2000</v>
      </c>
      <c r="D1014" s="9">
        <v>36676</v>
      </c>
      <c r="E1014" s="30" t="s">
        <v>21</v>
      </c>
      <c r="F1014">
        <v>45</v>
      </c>
      <c r="G1014" t="s">
        <v>17</v>
      </c>
      <c r="H1014">
        <v>1013</v>
      </c>
      <c r="I1014" s="23">
        <v>0.6</v>
      </c>
      <c r="J1014" s="23">
        <v>-0.7</v>
      </c>
      <c r="K1014" s="66">
        <v>-0.8</v>
      </c>
      <c r="L1014" s="17">
        <f t="shared" si="56"/>
        <v>-0.3</v>
      </c>
      <c r="M1014" s="24">
        <v>26.0526538431722</v>
      </c>
      <c r="N1014" s="24">
        <v>27.0166514592963</v>
      </c>
      <c r="O1014" s="66">
        <v>27.2344398522834</v>
      </c>
      <c r="P1014" s="17">
        <f t="shared" si="54"/>
        <v>26.767915051584</v>
      </c>
      <c r="Q1014" s="30" t="s">
        <v>18</v>
      </c>
      <c r="R1014" s="30" t="s">
        <v>18</v>
      </c>
      <c r="S1014" s="30" t="s">
        <v>18</v>
      </c>
      <c r="T1014" s="17" t="e">
        <f t="shared" si="55"/>
        <v>#DIV/0!</v>
      </c>
    </row>
    <row r="1015" spans="1:20">
      <c r="A1015" s="10">
        <v>10</v>
      </c>
      <c r="B1015" s="11">
        <v>6</v>
      </c>
      <c r="C1015" s="12">
        <v>2000</v>
      </c>
      <c r="D1015" s="9">
        <v>36687</v>
      </c>
      <c r="E1015" s="30" t="s">
        <v>21</v>
      </c>
      <c r="F1015">
        <v>45</v>
      </c>
      <c r="G1015" t="s">
        <v>17</v>
      </c>
      <c r="H1015">
        <v>1014</v>
      </c>
      <c r="I1015" s="23">
        <v>2.2</v>
      </c>
      <c r="J1015" s="23">
        <v>0.6</v>
      </c>
      <c r="K1015" s="66">
        <v>0.5</v>
      </c>
      <c r="L1015" s="17">
        <f t="shared" si="56"/>
        <v>1.1</v>
      </c>
      <c r="M1015" s="24">
        <v>25.1747691121603</v>
      </c>
      <c r="N1015" s="24">
        <v>26.1336698841972</v>
      </c>
      <c r="O1015" s="66">
        <v>26.1054020721335</v>
      </c>
      <c r="P1015" s="17">
        <f t="shared" si="54"/>
        <v>25.804613689497</v>
      </c>
      <c r="Q1015" s="30" t="s">
        <v>18</v>
      </c>
      <c r="R1015" s="30" t="s">
        <v>18</v>
      </c>
      <c r="S1015" s="30" t="s">
        <v>18</v>
      </c>
      <c r="T1015" s="17" t="e">
        <f t="shared" si="55"/>
        <v>#DIV/0!</v>
      </c>
    </row>
    <row r="1016" spans="1:20">
      <c r="A1016" s="10">
        <v>20</v>
      </c>
      <c r="B1016" s="11">
        <v>6</v>
      </c>
      <c r="C1016" s="12">
        <v>2000</v>
      </c>
      <c r="D1016" s="9">
        <v>36697</v>
      </c>
      <c r="E1016" s="30" t="s">
        <v>21</v>
      </c>
      <c r="F1016">
        <v>45</v>
      </c>
      <c r="G1016" t="s">
        <v>17</v>
      </c>
      <c r="H1016">
        <v>1015</v>
      </c>
      <c r="I1016" s="23">
        <v>3</v>
      </c>
      <c r="J1016" s="23">
        <v>0.6</v>
      </c>
      <c r="K1016" s="66" t="s">
        <v>18</v>
      </c>
      <c r="L1016" s="17">
        <f t="shared" si="56"/>
        <v>1.8</v>
      </c>
      <c r="M1016" s="24">
        <v>25.5262897830057</v>
      </c>
      <c r="N1016" s="24">
        <v>26.2557492364831</v>
      </c>
      <c r="O1016" s="66" t="s">
        <v>18</v>
      </c>
      <c r="P1016" s="17">
        <f t="shared" si="54"/>
        <v>25.8910195097444</v>
      </c>
      <c r="Q1016" s="30" t="s">
        <v>18</v>
      </c>
      <c r="R1016" s="30" t="s">
        <v>18</v>
      </c>
      <c r="S1016" s="30" t="s">
        <v>18</v>
      </c>
      <c r="T1016" s="17" t="e">
        <f t="shared" si="55"/>
        <v>#DIV/0!</v>
      </c>
    </row>
    <row r="1017" spans="1:20">
      <c r="A1017" s="10">
        <v>28</v>
      </c>
      <c r="B1017" s="11">
        <v>6</v>
      </c>
      <c r="C1017" s="12">
        <v>2000</v>
      </c>
      <c r="D1017" s="9">
        <v>36705</v>
      </c>
      <c r="E1017" s="30" t="s">
        <v>21</v>
      </c>
      <c r="F1017">
        <v>45</v>
      </c>
      <c r="G1017" t="s">
        <v>17</v>
      </c>
      <c r="H1017">
        <v>1016</v>
      </c>
      <c r="I1017" s="23">
        <v>3.8</v>
      </c>
      <c r="J1017" s="23">
        <v>0.8</v>
      </c>
      <c r="K1017" s="66">
        <v>0.6</v>
      </c>
      <c r="L1017" s="17">
        <f t="shared" si="56"/>
        <v>1.73333333333333</v>
      </c>
      <c r="M1017" s="24">
        <v>25.0955153263762</v>
      </c>
      <c r="N1017" s="24">
        <v>25.9692498124518</v>
      </c>
      <c r="O1017" s="66">
        <v>26.0445861371063</v>
      </c>
      <c r="P1017" s="17">
        <f t="shared" si="54"/>
        <v>25.7031170919781</v>
      </c>
      <c r="Q1017" s="30" t="s">
        <v>18</v>
      </c>
      <c r="R1017" s="30" t="s">
        <v>18</v>
      </c>
      <c r="S1017" s="30" t="s">
        <v>18</v>
      </c>
      <c r="T1017" s="17" t="e">
        <f t="shared" si="55"/>
        <v>#DIV/0!</v>
      </c>
    </row>
    <row r="1018" spans="1:20">
      <c r="A1018" s="10">
        <v>11</v>
      </c>
      <c r="B1018" s="11">
        <v>7</v>
      </c>
      <c r="C1018" s="12">
        <v>2000</v>
      </c>
      <c r="D1018" s="9">
        <v>36718</v>
      </c>
      <c r="E1018" s="30" t="s">
        <v>21</v>
      </c>
      <c r="F1018">
        <v>45</v>
      </c>
      <c r="G1018" t="s">
        <v>17</v>
      </c>
      <c r="H1018">
        <v>1017</v>
      </c>
      <c r="I1018" s="22">
        <v>7</v>
      </c>
      <c r="J1018" s="22">
        <v>3.1</v>
      </c>
      <c r="K1018" s="64">
        <v>3</v>
      </c>
      <c r="L1018" s="17">
        <f t="shared" si="56"/>
        <v>4.36666666666667</v>
      </c>
      <c r="M1018" s="24">
        <v>24.8</v>
      </c>
      <c r="N1018" s="24">
        <v>25.4</v>
      </c>
      <c r="O1018" s="66" t="s">
        <v>18</v>
      </c>
      <c r="P1018" s="17">
        <f t="shared" si="54"/>
        <v>25.1</v>
      </c>
      <c r="Q1018" s="30" t="s">
        <v>18</v>
      </c>
      <c r="R1018" s="30" t="s">
        <v>18</v>
      </c>
      <c r="S1018" s="30" t="s">
        <v>18</v>
      </c>
      <c r="T1018" s="17" t="e">
        <f t="shared" si="55"/>
        <v>#DIV/0!</v>
      </c>
    </row>
    <row r="1019" spans="1:20">
      <c r="A1019" s="10">
        <v>20</v>
      </c>
      <c r="B1019" s="11">
        <v>7</v>
      </c>
      <c r="C1019" s="12">
        <v>2000</v>
      </c>
      <c r="D1019" s="9">
        <v>36727</v>
      </c>
      <c r="E1019" s="30" t="s">
        <v>21</v>
      </c>
      <c r="F1019">
        <v>45</v>
      </c>
      <c r="G1019" t="s">
        <v>17</v>
      </c>
      <c r="H1019">
        <v>1018</v>
      </c>
      <c r="I1019" s="22">
        <v>8.9</v>
      </c>
      <c r="J1019" s="22">
        <v>2.9</v>
      </c>
      <c r="K1019" s="64" t="s">
        <v>18</v>
      </c>
      <c r="L1019" s="17">
        <f t="shared" si="56"/>
        <v>5.9</v>
      </c>
      <c r="M1019" s="24">
        <v>25.2</v>
      </c>
      <c r="N1019" s="24">
        <v>26.5</v>
      </c>
      <c r="O1019" s="66" t="s">
        <v>18</v>
      </c>
      <c r="P1019" s="17">
        <f t="shared" si="54"/>
        <v>25.85</v>
      </c>
      <c r="Q1019" s="30" t="s">
        <v>18</v>
      </c>
      <c r="R1019" s="30" t="s">
        <v>18</v>
      </c>
      <c r="S1019" s="30" t="s">
        <v>18</v>
      </c>
      <c r="T1019" s="17" t="e">
        <f t="shared" si="55"/>
        <v>#DIV/0!</v>
      </c>
    </row>
    <row r="1020" spans="1:20">
      <c r="A1020" s="10">
        <v>1</v>
      </c>
      <c r="B1020" s="11">
        <v>8</v>
      </c>
      <c r="C1020" s="12">
        <v>2000</v>
      </c>
      <c r="D1020" s="9">
        <v>36739</v>
      </c>
      <c r="E1020" s="30" t="s">
        <v>21</v>
      </c>
      <c r="F1020">
        <v>45</v>
      </c>
      <c r="G1020" t="s">
        <v>17</v>
      </c>
      <c r="H1020">
        <v>1019</v>
      </c>
      <c r="I1020" s="22">
        <v>8</v>
      </c>
      <c r="J1020" s="22">
        <v>2.1</v>
      </c>
      <c r="K1020" s="64">
        <v>2</v>
      </c>
      <c r="L1020" s="17">
        <f t="shared" si="56"/>
        <v>4.03333333333333</v>
      </c>
      <c r="M1020" s="24">
        <v>25</v>
      </c>
      <c r="N1020" s="24">
        <v>26.4</v>
      </c>
      <c r="O1020" s="66">
        <v>26.7</v>
      </c>
      <c r="P1020" s="17">
        <f t="shared" si="54"/>
        <v>26.0333333333333</v>
      </c>
      <c r="Q1020" s="30" t="s">
        <v>18</v>
      </c>
      <c r="R1020" s="30" t="s">
        <v>18</v>
      </c>
      <c r="S1020" s="30" t="s">
        <v>18</v>
      </c>
      <c r="T1020" s="17" t="e">
        <f t="shared" si="55"/>
        <v>#DIV/0!</v>
      </c>
    </row>
    <row r="1021" spans="1:20">
      <c r="A1021" s="10">
        <v>9</v>
      </c>
      <c r="B1021" s="11">
        <v>8</v>
      </c>
      <c r="C1021" s="12">
        <v>2000</v>
      </c>
      <c r="D1021" s="9">
        <v>36747</v>
      </c>
      <c r="E1021" s="30" t="s">
        <v>21</v>
      </c>
      <c r="F1021">
        <v>45</v>
      </c>
      <c r="G1021" t="s">
        <v>17</v>
      </c>
      <c r="H1021">
        <v>1020</v>
      </c>
      <c r="I1021" s="22">
        <v>7.9</v>
      </c>
      <c r="J1021" s="22">
        <v>1.8</v>
      </c>
      <c r="K1021" s="64">
        <v>1</v>
      </c>
      <c r="L1021" s="17">
        <f t="shared" si="56"/>
        <v>3.56666666666667</v>
      </c>
      <c r="M1021" s="24">
        <v>25.4</v>
      </c>
      <c r="N1021" s="24">
        <v>27</v>
      </c>
      <c r="O1021" s="66">
        <v>27.3</v>
      </c>
      <c r="P1021" s="17">
        <f t="shared" si="54"/>
        <v>26.5666666666667</v>
      </c>
      <c r="Q1021" s="30" t="s">
        <v>18</v>
      </c>
      <c r="R1021" s="30" t="s">
        <v>18</v>
      </c>
      <c r="S1021" s="30" t="s">
        <v>18</v>
      </c>
      <c r="T1021" s="17" t="e">
        <f t="shared" si="55"/>
        <v>#DIV/0!</v>
      </c>
    </row>
    <row r="1022" spans="1:20">
      <c r="A1022" s="10">
        <v>21</v>
      </c>
      <c r="B1022" s="11">
        <v>8</v>
      </c>
      <c r="C1022" s="12">
        <v>2000</v>
      </c>
      <c r="D1022" s="9">
        <v>36759</v>
      </c>
      <c r="E1022" s="30" t="s">
        <v>21</v>
      </c>
      <c r="F1022">
        <v>45</v>
      </c>
      <c r="G1022" t="s">
        <v>17</v>
      </c>
      <c r="H1022">
        <v>1021</v>
      </c>
      <c r="I1022" s="25">
        <v>3.4</v>
      </c>
      <c r="J1022" s="25">
        <v>1.1</v>
      </c>
      <c r="K1022" s="67">
        <v>1</v>
      </c>
      <c r="L1022" s="17">
        <f t="shared" si="56"/>
        <v>1.83333333333333</v>
      </c>
      <c r="M1022" s="16">
        <v>26.8014986155912</v>
      </c>
      <c r="N1022" s="16">
        <v>27.4501105312363</v>
      </c>
      <c r="O1022" s="62">
        <v>27.6055296428677</v>
      </c>
      <c r="P1022" s="17">
        <f t="shared" si="54"/>
        <v>27.2857129298984</v>
      </c>
      <c r="Q1022" s="30" t="s">
        <v>18</v>
      </c>
      <c r="R1022" s="30" t="s">
        <v>18</v>
      </c>
      <c r="S1022" s="30" t="s">
        <v>18</v>
      </c>
      <c r="T1022" s="17" t="e">
        <f t="shared" si="55"/>
        <v>#DIV/0!</v>
      </c>
    </row>
    <row r="1023" spans="1:20">
      <c r="A1023" s="10">
        <v>30</v>
      </c>
      <c r="B1023" s="11">
        <v>8</v>
      </c>
      <c r="C1023" s="12">
        <v>2000</v>
      </c>
      <c r="D1023" s="9">
        <v>36768</v>
      </c>
      <c r="E1023" s="30" t="s">
        <v>21</v>
      </c>
      <c r="F1023">
        <v>45</v>
      </c>
      <c r="G1023" t="s">
        <v>17</v>
      </c>
      <c r="H1023">
        <v>1022</v>
      </c>
      <c r="I1023" s="25">
        <v>5.5</v>
      </c>
      <c r="J1023" s="25">
        <v>1.7</v>
      </c>
      <c r="K1023" s="67">
        <v>1.6</v>
      </c>
      <c r="L1023" s="17">
        <f t="shared" si="56"/>
        <v>2.93333333333333</v>
      </c>
      <c r="M1023" s="16">
        <v>26.02047311056</v>
      </c>
      <c r="N1023" s="16">
        <v>27.0054155011746</v>
      </c>
      <c r="O1023" s="62">
        <v>27.1082080688809</v>
      </c>
      <c r="P1023" s="17">
        <f t="shared" si="54"/>
        <v>26.7113655602052</v>
      </c>
      <c r="Q1023" s="30" t="s">
        <v>18</v>
      </c>
      <c r="R1023" s="30" t="s">
        <v>18</v>
      </c>
      <c r="S1023" s="30" t="s">
        <v>18</v>
      </c>
      <c r="T1023" s="17" t="e">
        <f t="shared" si="55"/>
        <v>#DIV/0!</v>
      </c>
    </row>
    <row r="1024" spans="1:20">
      <c r="A1024" s="10">
        <v>10</v>
      </c>
      <c r="B1024" s="11">
        <v>9</v>
      </c>
      <c r="C1024" s="12">
        <v>2000</v>
      </c>
      <c r="D1024" s="9">
        <v>36779</v>
      </c>
      <c r="E1024" s="30" t="s">
        <v>21</v>
      </c>
      <c r="F1024">
        <v>45</v>
      </c>
      <c r="G1024" t="s">
        <v>17</v>
      </c>
      <c r="H1024">
        <v>1023</v>
      </c>
      <c r="I1024" s="22" t="s">
        <v>18</v>
      </c>
      <c r="J1024" s="22" t="s">
        <v>18</v>
      </c>
      <c r="K1024" s="64">
        <v>0.8</v>
      </c>
      <c r="L1024" s="17">
        <f t="shared" si="56"/>
        <v>0.8</v>
      </c>
      <c r="M1024" s="24">
        <v>27.1271533439369</v>
      </c>
      <c r="N1024" s="24">
        <v>27.4892554352669</v>
      </c>
      <c r="O1024" s="66">
        <v>27.570536498048</v>
      </c>
      <c r="P1024" s="17">
        <f t="shared" si="54"/>
        <v>27.3956484257506</v>
      </c>
      <c r="Q1024" s="30" t="s">
        <v>18</v>
      </c>
      <c r="R1024" s="30" t="s">
        <v>18</v>
      </c>
      <c r="S1024" s="30" t="s">
        <v>18</v>
      </c>
      <c r="T1024" s="17" t="e">
        <f t="shared" si="55"/>
        <v>#DIV/0!</v>
      </c>
    </row>
    <row r="1025" spans="1:20">
      <c r="A1025" s="10">
        <v>20</v>
      </c>
      <c r="B1025" s="11">
        <v>9</v>
      </c>
      <c r="C1025" s="12">
        <v>2000</v>
      </c>
      <c r="D1025" s="9">
        <v>36789</v>
      </c>
      <c r="E1025" s="30" t="s">
        <v>21</v>
      </c>
      <c r="F1025">
        <v>45</v>
      </c>
      <c r="G1025" t="s">
        <v>17</v>
      </c>
      <c r="H1025">
        <v>1024</v>
      </c>
      <c r="I1025" s="22">
        <v>3.1</v>
      </c>
      <c r="J1025" s="22">
        <v>0.9</v>
      </c>
      <c r="K1025" s="64">
        <v>0.7</v>
      </c>
      <c r="L1025" s="17">
        <f t="shared" si="56"/>
        <v>1.56666666666667</v>
      </c>
      <c r="M1025" s="24">
        <v>26.8589797415133</v>
      </c>
      <c r="N1025" s="24">
        <v>27.7035443006337</v>
      </c>
      <c r="O1025" s="66">
        <v>27.7031517630977</v>
      </c>
      <c r="P1025" s="17">
        <f t="shared" si="54"/>
        <v>27.4218919350816</v>
      </c>
      <c r="Q1025" s="30" t="s">
        <v>18</v>
      </c>
      <c r="R1025" s="30" t="s">
        <v>18</v>
      </c>
      <c r="S1025" s="30" t="s">
        <v>18</v>
      </c>
      <c r="T1025" s="17" t="e">
        <f t="shared" si="55"/>
        <v>#DIV/0!</v>
      </c>
    </row>
    <row r="1026" spans="1:20">
      <c r="A1026" s="10">
        <v>1</v>
      </c>
      <c r="B1026" s="11">
        <v>10</v>
      </c>
      <c r="C1026" s="12">
        <v>2000</v>
      </c>
      <c r="D1026" s="9">
        <v>36800</v>
      </c>
      <c r="E1026" s="30" t="s">
        <v>21</v>
      </c>
      <c r="F1026">
        <v>45</v>
      </c>
      <c r="G1026" t="s">
        <v>17</v>
      </c>
      <c r="H1026">
        <v>1025</v>
      </c>
      <c r="I1026" s="22">
        <v>1.8</v>
      </c>
      <c r="J1026" s="22">
        <v>0.8</v>
      </c>
      <c r="K1026" s="64">
        <v>0.7</v>
      </c>
      <c r="L1026" s="17">
        <f t="shared" si="56"/>
        <v>1.1</v>
      </c>
      <c r="M1026" s="24">
        <v>27.2982768010225</v>
      </c>
      <c r="N1026" s="24">
        <v>27.6431199689013</v>
      </c>
      <c r="O1026" s="66">
        <v>27.7102661474132</v>
      </c>
      <c r="P1026" s="17">
        <f t="shared" ref="P1026:P1089" si="58">AVERAGE(M1026:O1026)</f>
        <v>27.550554305779</v>
      </c>
      <c r="Q1026" s="30" t="s">
        <v>18</v>
      </c>
      <c r="R1026" s="30" t="s">
        <v>18</v>
      </c>
      <c r="S1026" s="30" t="s">
        <v>18</v>
      </c>
      <c r="T1026" s="17" t="e">
        <f t="shared" ref="T1026:T1089" si="59">AVERAGE(Q1026:S1026)</f>
        <v>#DIV/0!</v>
      </c>
    </row>
    <row r="1027" spans="1:20">
      <c r="A1027" s="10">
        <v>10</v>
      </c>
      <c r="B1027" s="11">
        <v>10</v>
      </c>
      <c r="C1027" s="12">
        <v>2000</v>
      </c>
      <c r="D1027" s="9">
        <v>36809</v>
      </c>
      <c r="E1027" s="30" t="s">
        <v>21</v>
      </c>
      <c r="F1027">
        <v>45</v>
      </c>
      <c r="G1027" t="s">
        <v>17</v>
      </c>
      <c r="H1027">
        <v>1026</v>
      </c>
      <c r="I1027" s="22">
        <v>4.3</v>
      </c>
      <c r="J1027" s="22">
        <v>1.6</v>
      </c>
      <c r="K1027" s="64">
        <v>1.6</v>
      </c>
      <c r="L1027" s="17">
        <f t="shared" ref="L1027:L1090" si="60">AVERAGE(I1027:K1027)</f>
        <v>2.5</v>
      </c>
      <c r="M1027" s="24">
        <v>26.6639007460792</v>
      </c>
      <c r="N1027" s="24">
        <v>27.2620670218385</v>
      </c>
      <c r="O1027" s="66">
        <v>27.4</v>
      </c>
      <c r="P1027" s="17">
        <f t="shared" si="58"/>
        <v>27.1086559226392</v>
      </c>
      <c r="Q1027" s="30" t="s">
        <v>18</v>
      </c>
      <c r="R1027" s="30" t="s">
        <v>18</v>
      </c>
      <c r="S1027" s="30" t="s">
        <v>18</v>
      </c>
      <c r="T1027" s="17" t="e">
        <f t="shared" si="59"/>
        <v>#DIV/0!</v>
      </c>
    </row>
    <row r="1028" spans="1:20">
      <c r="A1028" s="10">
        <v>19</v>
      </c>
      <c r="B1028" s="11">
        <v>10</v>
      </c>
      <c r="C1028" s="12">
        <v>2000</v>
      </c>
      <c r="D1028" s="9">
        <v>36818</v>
      </c>
      <c r="E1028" s="30" t="s">
        <v>21</v>
      </c>
      <c r="F1028">
        <v>45</v>
      </c>
      <c r="G1028" t="s">
        <v>17</v>
      </c>
      <c r="H1028">
        <v>1027</v>
      </c>
      <c r="I1028" s="22">
        <v>4.3</v>
      </c>
      <c r="J1028" s="22">
        <v>3.7</v>
      </c>
      <c r="K1028" s="64">
        <v>3.6</v>
      </c>
      <c r="L1028" s="17">
        <f t="shared" si="60"/>
        <v>3.86666666666667</v>
      </c>
      <c r="M1028" s="24">
        <v>26.5128615969499</v>
      </c>
      <c r="N1028" s="24">
        <v>27.0587271028205</v>
      </c>
      <c r="O1028" s="66">
        <v>27.0591468273727</v>
      </c>
      <c r="P1028" s="17">
        <f t="shared" si="58"/>
        <v>26.876911842381</v>
      </c>
      <c r="Q1028" s="30" t="s">
        <v>18</v>
      </c>
      <c r="R1028" s="30" t="s">
        <v>18</v>
      </c>
      <c r="S1028" s="30" t="s">
        <v>18</v>
      </c>
      <c r="T1028" s="17" t="e">
        <f t="shared" si="59"/>
        <v>#DIV/0!</v>
      </c>
    </row>
    <row r="1029" spans="1:20">
      <c r="A1029" s="10">
        <v>30</v>
      </c>
      <c r="B1029" s="11">
        <v>10</v>
      </c>
      <c r="C1029" s="12">
        <v>2000</v>
      </c>
      <c r="D1029" s="9">
        <v>36829</v>
      </c>
      <c r="E1029" s="30" t="s">
        <v>21</v>
      </c>
      <c r="F1029">
        <v>45</v>
      </c>
      <c r="G1029" t="s">
        <v>17</v>
      </c>
      <c r="H1029">
        <v>1028</v>
      </c>
      <c r="I1029" s="19">
        <v>4.5</v>
      </c>
      <c r="J1029" s="19">
        <v>3</v>
      </c>
      <c r="K1029" s="62">
        <v>3</v>
      </c>
      <c r="L1029" s="17">
        <f t="shared" si="60"/>
        <v>3.5</v>
      </c>
      <c r="M1029" s="16">
        <v>25.7845291634305</v>
      </c>
      <c r="N1029" s="16">
        <v>26.9125408127164</v>
      </c>
      <c r="O1029" s="62">
        <v>27.0417524119867</v>
      </c>
      <c r="P1029" s="17">
        <f t="shared" si="58"/>
        <v>26.5796074627112</v>
      </c>
      <c r="Q1029" s="30" t="s">
        <v>18</v>
      </c>
      <c r="R1029" s="30" t="s">
        <v>18</v>
      </c>
      <c r="S1029" s="30" t="s">
        <v>18</v>
      </c>
      <c r="T1029" s="17" t="e">
        <f t="shared" si="59"/>
        <v>#DIV/0!</v>
      </c>
    </row>
    <row r="1030" spans="1:20">
      <c r="A1030" s="10">
        <v>13</v>
      </c>
      <c r="B1030" s="11">
        <v>11</v>
      </c>
      <c r="C1030" s="12">
        <v>2000</v>
      </c>
      <c r="D1030" s="9">
        <v>36843</v>
      </c>
      <c r="E1030" s="30" t="s">
        <v>21</v>
      </c>
      <c r="F1030">
        <v>45</v>
      </c>
      <c r="G1030" t="s">
        <v>17</v>
      </c>
      <c r="H1030">
        <v>1029</v>
      </c>
      <c r="I1030" s="19">
        <v>3.4</v>
      </c>
      <c r="J1030" s="19">
        <v>2.8</v>
      </c>
      <c r="K1030" s="62">
        <v>2.6</v>
      </c>
      <c r="L1030" s="17">
        <f t="shared" si="60"/>
        <v>2.93333333333333</v>
      </c>
      <c r="M1030" s="16">
        <v>25.8308358283994</v>
      </c>
      <c r="N1030" s="16">
        <v>26.3724208661216</v>
      </c>
      <c r="O1030" s="62">
        <v>26.4842122336332</v>
      </c>
      <c r="P1030" s="17">
        <f t="shared" si="58"/>
        <v>26.2291563093847</v>
      </c>
      <c r="Q1030" s="30" t="s">
        <v>18</v>
      </c>
      <c r="R1030" s="30" t="s">
        <v>18</v>
      </c>
      <c r="S1030" s="30" t="s">
        <v>18</v>
      </c>
      <c r="T1030" s="17" t="e">
        <f t="shared" si="59"/>
        <v>#DIV/0!</v>
      </c>
    </row>
    <row r="1031" spans="1:20">
      <c r="A1031" s="12">
        <v>9</v>
      </c>
      <c r="B1031" s="13" t="s">
        <v>19</v>
      </c>
      <c r="C1031" s="12">
        <v>2000</v>
      </c>
      <c r="D1031" s="14">
        <v>36869</v>
      </c>
      <c r="E1031" s="30" t="s">
        <v>21</v>
      </c>
      <c r="F1031">
        <v>45</v>
      </c>
      <c r="G1031" t="s">
        <v>17</v>
      </c>
      <c r="H1031">
        <v>1030</v>
      </c>
      <c r="I1031" s="28">
        <v>2.4</v>
      </c>
      <c r="J1031" s="28">
        <v>2.3</v>
      </c>
      <c r="K1031" s="68">
        <v>2.3</v>
      </c>
      <c r="L1031" s="17">
        <f t="shared" si="60"/>
        <v>2.33333333333333</v>
      </c>
      <c r="M1031" s="29" t="s">
        <v>18</v>
      </c>
      <c r="N1031" s="29" t="s">
        <v>18</v>
      </c>
      <c r="O1031" s="68" t="s">
        <v>18</v>
      </c>
      <c r="P1031" s="17" t="e">
        <f t="shared" si="58"/>
        <v>#DIV/0!</v>
      </c>
      <c r="Q1031" s="30" t="s">
        <v>18</v>
      </c>
      <c r="R1031" s="30" t="s">
        <v>18</v>
      </c>
      <c r="S1031" s="30" t="s">
        <v>18</v>
      </c>
      <c r="T1031" s="17" t="e">
        <f t="shared" si="59"/>
        <v>#DIV/0!</v>
      </c>
    </row>
    <row r="1032" spans="1:20">
      <c r="A1032" s="10">
        <v>2</v>
      </c>
      <c r="B1032" s="11">
        <v>4</v>
      </c>
      <c r="C1032" s="12">
        <v>2001</v>
      </c>
      <c r="D1032" s="9">
        <v>36983</v>
      </c>
      <c r="E1032" s="30" t="s">
        <v>21</v>
      </c>
      <c r="F1032">
        <v>45</v>
      </c>
      <c r="G1032" t="s">
        <v>17</v>
      </c>
      <c r="H1032">
        <v>1031</v>
      </c>
      <c r="I1032" s="19" t="s">
        <v>18</v>
      </c>
      <c r="J1032" s="19" t="s">
        <v>18</v>
      </c>
      <c r="K1032" s="62" t="s">
        <v>18</v>
      </c>
      <c r="L1032" s="17" t="e">
        <f t="shared" si="60"/>
        <v>#DIV/0!</v>
      </c>
      <c r="M1032" s="16">
        <v>28.4</v>
      </c>
      <c r="N1032" s="16">
        <v>29.3</v>
      </c>
      <c r="O1032" s="62" t="s">
        <v>18</v>
      </c>
      <c r="P1032" s="17">
        <f t="shared" si="58"/>
        <v>28.85</v>
      </c>
      <c r="Q1032" s="30" t="s">
        <v>18</v>
      </c>
      <c r="R1032" s="30" t="s">
        <v>18</v>
      </c>
      <c r="S1032" s="30" t="s">
        <v>18</v>
      </c>
      <c r="T1032" s="17" t="e">
        <f t="shared" si="59"/>
        <v>#DIV/0!</v>
      </c>
    </row>
    <row r="1033" spans="1:20">
      <c r="A1033" s="10">
        <v>22</v>
      </c>
      <c r="B1033" s="11">
        <v>5</v>
      </c>
      <c r="C1033" s="12">
        <v>2001</v>
      </c>
      <c r="D1033" s="9">
        <v>37033</v>
      </c>
      <c r="E1033" s="30" t="s">
        <v>21</v>
      </c>
      <c r="F1033">
        <v>45</v>
      </c>
      <c r="G1033" t="s">
        <v>17</v>
      </c>
      <c r="H1033">
        <v>1032</v>
      </c>
      <c r="I1033" s="22">
        <v>-0.3</v>
      </c>
      <c r="J1033" s="22">
        <v>-0.5</v>
      </c>
      <c r="K1033" s="64" t="s">
        <v>18</v>
      </c>
      <c r="L1033" s="17">
        <f t="shared" si="60"/>
        <v>-0.4</v>
      </c>
      <c r="M1033" s="24">
        <v>28.4</v>
      </c>
      <c r="N1033" s="24">
        <v>29.6</v>
      </c>
      <c r="O1033" s="66" t="s">
        <v>18</v>
      </c>
      <c r="P1033" s="17">
        <f t="shared" si="58"/>
        <v>29</v>
      </c>
      <c r="Q1033" s="30" t="s">
        <v>18</v>
      </c>
      <c r="R1033" s="30" t="s">
        <v>18</v>
      </c>
      <c r="S1033" s="30" t="s">
        <v>18</v>
      </c>
      <c r="T1033" s="17" t="e">
        <f t="shared" si="59"/>
        <v>#DIV/0!</v>
      </c>
    </row>
    <row r="1034" spans="1:20">
      <c r="A1034" s="12">
        <v>2</v>
      </c>
      <c r="B1034" s="11">
        <v>6</v>
      </c>
      <c r="C1034" s="12">
        <v>2001</v>
      </c>
      <c r="D1034" s="9">
        <v>37044</v>
      </c>
      <c r="E1034" s="30" t="s">
        <v>21</v>
      </c>
      <c r="F1034">
        <v>45</v>
      </c>
      <c r="G1034" t="s">
        <v>17</v>
      </c>
      <c r="H1034">
        <v>1033</v>
      </c>
      <c r="I1034" s="22" t="s">
        <v>18</v>
      </c>
      <c r="J1034" s="22" t="s">
        <v>18</v>
      </c>
      <c r="K1034" s="64" t="s">
        <v>18</v>
      </c>
      <c r="L1034" s="17" t="e">
        <f t="shared" si="60"/>
        <v>#DIV/0!</v>
      </c>
      <c r="M1034" s="24" t="s">
        <v>18</v>
      </c>
      <c r="N1034" s="24" t="s">
        <v>18</v>
      </c>
      <c r="O1034" s="66" t="s">
        <v>18</v>
      </c>
      <c r="P1034" s="17" t="e">
        <f t="shared" si="58"/>
        <v>#DIV/0!</v>
      </c>
      <c r="Q1034" s="30" t="s">
        <v>18</v>
      </c>
      <c r="R1034" s="30" t="s">
        <v>18</v>
      </c>
      <c r="S1034" s="30" t="s">
        <v>18</v>
      </c>
      <c r="T1034" s="17" t="e">
        <f t="shared" si="59"/>
        <v>#DIV/0!</v>
      </c>
    </row>
    <row r="1035" spans="1:20">
      <c r="A1035" s="10">
        <v>11</v>
      </c>
      <c r="B1035" s="11">
        <v>6</v>
      </c>
      <c r="C1035" s="12">
        <v>2001</v>
      </c>
      <c r="D1035" s="9">
        <v>37053</v>
      </c>
      <c r="E1035" s="30" t="s">
        <v>21</v>
      </c>
      <c r="F1035">
        <v>45</v>
      </c>
      <c r="G1035" t="s">
        <v>17</v>
      </c>
      <c r="H1035">
        <v>1034</v>
      </c>
      <c r="I1035" s="23">
        <v>0.7</v>
      </c>
      <c r="J1035" s="23">
        <v>0.5</v>
      </c>
      <c r="K1035" s="66">
        <v>0.5</v>
      </c>
      <c r="L1035" s="17">
        <f t="shared" si="60"/>
        <v>0.566666666666667</v>
      </c>
      <c r="M1035" s="24">
        <v>25.8277987103024</v>
      </c>
      <c r="N1035" s="24">
        <v>27.7344425534018</v>
      </c>
      <c r="O1035" s="66">
        <v>27.5724230444786</v>
      </c>
      <c r="P1035" s="17">
        <f t="shared" si="58"/>
        <v>27.0448881027276</v>
      </c>
      <c r="Q1035" s="30" t="s">
        <v>18</v>
      </c>
      <c r="R1035" s="30" t="s">
        <v>18</v>
      </c>
      <c r="S1035" s="30" t="s">
        <v>18</v>
      </c>
      <c r="T1035" s="17" t="e">
        <f t="shared" si="59"/>
        <v>#DIV/0!</v>
      </c>
    </row>
    <row r="1036" spans="1:20">
      <c r="A1036" s="10">
        <v>21</v>
      </c>
      <c r="B1036" s="11">
        <v>6</v>
      </c>
      <c r="C1036" s="12">
        <v>2001</v>
      </c>
      <c r="D1036" s="9">
        <v>37063</v>
      </c>
      <c r="E1036" s="30" t="s">
        <v>21</v>
      </c>
      <c r="F1036">
        <v>45</v>
      </c>
      <c r="G1036" t="s">
        <v>17</v>
      </c>
      <c r="H1036">
        <v>1035</v>
      </c>
      <c r="I1036" s="23">
        <v>1</v>
      </c>
      <c r="J1036" s="23">
        <v>0</v>
      </c>
      <c r="K1036" s="66">
        <v>0</v>
      </c>
      <c r="L1036" s="17">
        <f t="shared" si="60"/>
        <v>0.333333333333333</v>
      </c>
      <c r="M1036" s="24">
        <v>25.4516872577586</v>
      </c>
      <c r="N1036" s="24">
        <v>27.2534587919746</v>
      </c>
      <c r="O1036" s="66">
        <v>27.3692356011878</v>
      </c>
      <c r="P1036" s="17">
        <f t="shared" si="58"/>
        <v>26.691460550307</v>
      </c>
      <c r="Q1036" s="30" t="s">
        <v>18</v>
      </c>
      <c r="R1036" s="30" t="s">
        <v>18</v>
      </c>
      <c r="S1036" s="30" t="s">
        <v>18</v>
      </c>
      <c r="T1036" s="17" t="e">
        <f t="shared" si="59"/>
        <v>#DIV/0!</v>
      </c>
    </row>
    <row r="1037" spans="1:20">
      <c r="A1037" s="10">
        <v>30</v>
      </c>
      <c r="B1037" s="11">
        <v>6</v>
      </c>
      <c r="C1037" s="12">
        <v>2001</v>
      </c>
      <c r="D1037" s="9">
        <v>37072</v>
      </c>
      <c r="E1037" s="30" t="s">
        <v>21</v>
      </c>
      <c r="F1037">
        <v>45</v>
      </c>
      <c r="G1037" t="s">
        <v>17</v>
      </c>
      <c r="H1037">
        <v>1036</v>
      </c>
      <c r="I1037" s="23">
        <v>0.5</v>
      </c>
      <c r="J1037" s="23">
        <v>0.2</v>
      </c>
      <c r="K1037" s="66" t="s">
        <v>18</v>
      </c>
      <c r="L1037" s="17">
        <f t="shared" si="60"/>
        <v>0.35</v>
      </c>
      <c r="M1037" s="24">
        <v>25.7812713327535</v>
      </c>
      <c r="N1037" s="24">
        <v>27.0182536454892</v>
      </c>
      <c r="O1037" s="66" t="s">
        <v>18</v>
      </c>
      <c r="P1037" s="17">
        <f t="shared" si="58"/>
        <v>26.3997624891214</v>
      </c>
      <c r="Q1037" s="30" t="s">
        <v>18</v>
      </c>
      <c r="R1037" s="30" t="s">
        <v>18</v>
      </c>
      <c r="S1037" s="30" t="s">
        <v>18</v>
      </c>
      <c r="T1037" s="17" t="e">
        <f t="shared" si="59"/>
        <v>#DIV/0!</v>
      </c>
    </row>
    <row r="1038" spans="1:20">
      <c r="A1038" s="10">
        <v>10</v>
      </c>
      <c r="B1038" s="11">
        <v>7</v>
      </c>
      <c r="C1038" s="12">
        <v>2001</v>
      </c>
      <c r="D1038" s="9">
        <v>37082</v>
      </c>
      <c r="E1038" s="30" t="s">
        <v>21</v>
      </c>
      <c r="F1038">
        <v>45</v>
      </c>
      <c r="G1038" t="s">
        <v>17</v>
      </c>
      <c r="H1038">
        <v>1037</v>
      </c>
      <c r="I1038" s="23">
        <v>0.5</v>
      </c>
      <c r="J1038" s="23">
        <v>-0.1</v>
      </c>
      <c r="K1038" s="66">
        <v>-0.1</v>
      </c>
      <c r="L1038" s="17">
        <f t="shared" si="60"/>
        <v>0.1</v>
      </c>
      <c r="M1038" s="24">
        <v>26.3819932743447</v>
      </c>
      <c r="N1038" s="24">
        <v>27.6693864538475</v>
      </c>
      <c r="O1038" s="66">
        <v>27.8766713253824</v>
      </c>
      <c r="P1038" s="17">
        <f t="shared" si="58"/>
        <v>27.3093503511915</v>
      </c>
      <c r="Q1038" s="30" t="s">
        <v>18</v>
      </c>
      <c r="R1038" s="30" t="s">
        <v>18</v>
      </c>
      <c r="S1038" s="30" t="s">
        <v>18</v>
      </c>
      <c r="T1038" s="17" t="e">
        <f t="shared" si="59"/>
        <v>#DIV/0!</v>
      </c>
    </row>
    <row r="1039" spans="1:20">
      <c r="A1039" s="10">
        <v>23</v>
      </c>
      <c r="B1039" s="11">
        <v>7</v>
      </c>
      <c r="C1039" s="12">
        <v>2001</v>
      </c>
      <c r="D1039" s="9">
        <v>37095</v>
      </c>
      <c r="E1039" s="30" t="s">
        <v>21</v>
      </c>
      <c r="F1039">
        <v>45</v>
      </c>
      <c r="G1039" t="s">
        <v>17</v>
      </c>
      <c r="H1039">
        <v>1038</v>
      </c>
      <c r="I1039" s="22">
        <v>2.77</v>
      </c>
      <c r="J1039" s="22">
        <v>0.15</v>
      </c>
      <c r="K1039" s="64">
        <v>0.11</v>
      </c>
      <c r="L1039" s="17">
        <f t="shared" si="60"/>
        <v>1.01</v>
      </c>
      <c r="M1039" s="34">
        <v>25.71</v>
      </c>
      <c r="N1039" s="34">
        <v>27.19</v>
      </c>
      <c r="O1039" s="65">
        <v>27.24</v>
      </c>
      <c r="P1039" s="17">
        <f t="shared" si="58"/>
        <v>26.7133333333333</v>
      </c>
      <c r="Q1039" s="30" t="s">
        <v>18</v>
      </c>
      <c r="R1039" s="30" t="s">
        <v>18</v>
      </c>
      <c r="S1039" s="30" t="s">
        <v>18</v>
      </c>
      <c r="T1039" s="17" t="e">
        <f t="shared" si="59"/>
        <v>#DIV/0!</v>
      </c>
    </row>
    <row r="1040" spans="1:20">
      <c r="A1040" s="10">
        <v>30</v>
      </c>
      <c r="B1040" s="11">
        <v>7</v>
      </c>
      <c r="C1040" s="12">
        <v>2001</v>
      </c>
      <c r="D1040" s="9">
        <v>37102</v>
      </c>
      <c r="E1040" s="30" t="s">
        <v>21</v>
      </c>
      <c r="F1040">
        <v>45</v>
      </c>
      <c r="G1040" t="s">
        <v>17</v>
      </c>
      <c r="H1040">
        <v>1039</v>
      </c>
      <c r="I1040" s="23">
        <v>1.9</v>
      </c>
      <c r="J1040" s="23">
        <v>0.5</v>
      </c>
      <c r="K1040" s="66">
        <v>0.5</v>
      </c>
      <c r="L1040" s="17">
        <f t="shared" si="60"/>
        <v>0.966666666666667</v>
      </c>
      <c r="M1040" s="24">
        <v>26.4</v>
      </c>
      <c r="N1040" s="24">
        <v>27.5</v>
      </c>
      <c r="O1040" s="66">
        <v>27.6</v>
      </c>
      <c r="P1040" s="17">
        <f t="shared" si="58"/>
        <v>27.1666666666667</v>
      </c>
      <c r="Q1040" s="30" t="s">
        <v>18</v>
      </c>
      <c r="R1040" s="30" t="s">
        <v>18</v>
      </c>
      <c r="S1040" s="30" t="s">
        <v>18</v>
      </c>
      <c r="T1040" s="17" t="e">
        <f t="shared" si="59"/>
        <v>#DIV/0!</v>
      </c>
    </row>
    <row r="1041" spans="1:20">
      <c r="A1041" s="10">
        <v>9</v>
      </c>
      <c r="B1041" s="11">
        <v>8</v>
      </c>
      <c r="C1041" s="12">
        <v>2001</v>
      </c>
      <c r="D1041" s="9">
        <v>37112</v>
      </c>
      <c r="E1041" s="30" t="s">
        <v>21</v>
      </c>
      <c r="F1041">
        <v>45</v>
      </c>
      <c r="G1041" t="s">
        <v>17</v>
      </c>
      <c r="H1041">
        <v>1040</v>
      </c>
      <c r="I1041" s="23">
        <v>0.5</v>
      </c>
      <c r="J1041" s="23">
        <v>-0.1</v>
      </c>
      <c r="K1041" s="66">
        <v>-0.1</v>
      </c>
      <c r="L1041" s="17">
        <f t="shared" si="60"/>
        <v>0.1</v>
      </c>
      <c r="M1041" s="24">
        <v>27.4694532740005</v>
      </c>
      <c r="N1041" s="24">
        <v>28.2578824048755</v>
      </c>
      <c r="O1041" s="66">
        <v>28.1028970944635</v>
      </c>
      <c r="P1041" s="17">
        <f t="shared" si="58"/>
        <v>27.9434109244465</v>
      </c>
      <c r="Q1041" s="30" t="s">
        <v>18</v>
      </c>
      <c r="R1041" s="30" t="s">
        <v>18</v>
      </c>
      <c r="S1041" s="30" t="s">
        <v>18</v>
      </c>
      <c r="T1041" s="17" t="e">
        <f t="shared" si="59"/>
        <v>#DIV/0!</v>
      </c>
    </row>
    <row r="1042" spans="1:20">
      <c r="A1042" s="10">
        <v>21</v>
      </c>
      <c r="B1042" s="11">
        <v>8</v>
      </c>
      <c r="C1042" s="12">
        <v>2001</v>
      </c>
      <c r="D1042" s="9">
        <v>37124</v>
      </c>
      <c r="E1042" s="30" t="s">
        <v>21</v>
      </c>
      <c r="F1042">
        <v>45</v>
      </c>
      <c r="G1042" t="s">
        <v>17</v>
      </c>
      <c r="H1042">
        <v>1041</v>
      </c>
      <c r="I1042" s="23">
        <v>5.3</v>
      </c>
      <c r="J1042" s="23">
        <v>-0.1</v>
      </c>
      <c r="K1042" s="66">
        <v>-0.1</v>
      </c>
      <c r="L1042" s="17">
        <f t="shared" si="60"/>
        <v>1.7</v>
      </c>
      <c r="M1042" s="24">
        <v>25.1368113811744</v>
      </c>
      <c r="N1042" s="24">
        <v>27.1768668617123</v>
      </c>
      <c r="O1042" s="66">
        <v>27.2416920925634</v>
      </c>
      <c r="P1042" s="17">
        <f t="shared" si="58"/>
        <v>26.5184567784834</v>
      </c>
      <c r="Q1042" s="30" t="s">
        <v>18</v>
      </c>
      <c r="R1042" s="30" t="s">
        <v>18</v>
      </c>
      <c r="S1042" s="30" t="s">
        <v>18</v>
      </c>
      <c r="T1042" s="17" t="e">
        <f t="shared" si="59"/>
        <v>#DIV/0!</v>
      </c>
    </row>
    <row r="1043" spans="1:20">
      <c r="A1043" s="10">
        <v>30</v>
      </c>
      <c r="B1043" s="11">
        <v>8</v>
      </c>
      <c r="C1043" s="12">
        <v>2001</v>
      </c>
      <c r="D1043" s="14">
        <v>37133</v>
      </c>
      <c r="E1043" s="30" t="s">
        <v>21</v>
      </c>
      <c r="F1043">
        <v>45</v>
      </c>
      <c r="G1043" t="s">
        <v>17</v>
      </c>
      <c r="H1043">
        <v>1042</v>
      </c>
      <c r="I1043" s="23">
        <v>0.3</v>
      </c>
      <c r="J1043" s="23">
        <v>-0.1</v>
      </c>
      <c r="K1043" s="66">
        <v>-0.1</v>
      </c>
      <c r="L1043" s="17">
        <f t="shared" si="60"/>
        <v>0.0333333333333333</v>
      </c>
      <c r="M1043" s="24">
        <v>27.184968902845</v>
      </c>
      <c r="N1043" s="24">
        <v>27.6713077787583</v>
      </c>
      <c r="O1043" s="66">
        <v>28.0435018755224</v>
      </c>
      <c r="P1043" s="17">
        <f t="shared" si="58"/>
        <v>27.6332595190419</v>
      </c>
      <c r="Q1043" s="30" t="s">
        <v>18</v>
      </c>
      <c r="R1043" s="30" t="s">
        <v>18</v>
      </c>
      <c r="S1043" s="30" t="s">
        <v>18</v>
      </c>
      <c r="T1043" s="17" t="e">
        <f t="shared" si="59"/>
        <v>#DIV/0!</v>
      </c>
    </row>
    <row r="1044" spans="1:20">
      <c r="A1044" s="10">
        <v>10</v>
      </c>
      <c r="B1044" s="11">
        <v>9</v>
      </c>
      <c r="C1044" s="5">
        <v>2001</v>
      </c>
      <c r="D1044" s="14">
        <v>37144</v>
      </c>
      <c r="E1044" s="30" t="s">
        <v>21</v>
      </c>
      <c r="F1044">
        <v>45</v>
      </c>
      <c r="G1044" t="s">
        <v>17</v>
      </c>
      <c r="H1044">
        <v>1043</v>
      </c>
      <c r="I1044" s="23">
        <v>1</v>
      </c>
      <c r="J1044" s="23">
        <v>0</v>
      </c>
      <c r="K1044" s="66">
        <v>0</v>
      </c>
      <c r="L1044" s="17">
        <f t="shared" si="60"/>
        <v>0.333333333333333</v>
      </c>
      <c r="M1044" s="24">
        <v>27.2409287693508</v>
      </c>
      <c r="N1044" s="24">
        <v>27.4517676099717</v>
      </c>
      <c r="O1044" s="66">
        <v>27.5491504279177</v>
      </c>
      <c r="P1044" s="17">
        <f t="shared" si="58"/>
        <v>27.4139489357467</v>
      </c>
      <c r="Q1044" s="30" t="s">
        <v>18</v>
      </c>
      <c r="R1044" s="30" t="s">
        <v>18</v>
      </c>
      <c r="S1044" s="30" t="s">
        <v>18</v>
      </c>
      <c r="T1044" s="17" t="e">
        <f t="shared" si="59"/>
        <v>#DIV/0!</v>
      </c>
    </row>
    <row r="1045" spans="1:20">
      <c r="A1045" s="10">
        <v>20</v>
      </c>
      <c r="B1045" s="11">
        <v>9</v>
      </c>
      <c r="C1045" s="5">
        <v>2001</v>
      </c>
      <c r="D1045" s="14">
        <v>37154</v>
      </c>
      <c r="E1045" s="30" t="s">
        <v>21</v>
      </c>
      <c r="F1045">
        <v>45</v>
      </c>
      <c r="G1045" t="s">
        <v>17</v>
      </c>
      <c r="H1045">
        <v>1044</v>
      </c>
      <c r="I1045" s="23">
        <v>6.2</v>
      </c>
      <c r="J1045" s="23">
        <v>2.1</v>
      </c>
      <c r="K1045" s="66">
        <v>2</v>
      </c>
      <c r="L1045" s="17">
        <f t="shared" si="60"/>
        <v>3.43333333333333</v>
      </c>
      <c r="M1045" s="24">
        <v>26.3607035080819</v>
      </c>
      <c r="N1045" s="24">
        <v>27.0861187652797</v>
      </c>
      <c r="O1045" s="66">
        <v>26.9877889313123</v>
      </c>
      <c r="P1045" s="17">
        <f t="shared" si="58"/>
        <v>26.8115370682246</v>
      </c>
      <c r="Q1045" s="30" t="s">
        <v>18</v>
      </c>
      <c r="R1045" s="30" t="s">
        <v>18</v>
      </c>
      <c r="S1045" s="30" t="s">
        <v>18</v>
      </c>
      <c r="T1045" s="17" t="e">
        <f t="shared" si="59"/>
        <v>#DIV/0!</v>
      </c>
    </row>
    <row r="1046" spans="1:20">
      <c r="A1046" s="10">
        <v>2</v>
      </c>
      <c r="B1046" s="11">
        <v>10</v>
      </c>
      <c r="C1046" s="5">
        <v>2001</v>
      </c>
      <c r="D1046" s="14">
        <v>37166</v>
      </c>
      <c r="E1046" s="30" t="s">
        <v>21</v>
      </c>
      <c r="F1046">
        <v>45</v>
      </c>
      <c r="G1046" t="s">
        <v>17</v>
      </c>
      <c r="H1046">
        <v>1045</v>
      </c>
      <c r="I1046" s="23">
        <v>5.2</v>
      </c>
      <c r="J1046" s="23">
        <v>1.1</v>
      </c>
      <c r="K1046" s="66" t="s">
        <v>18</v>
      </c>
      <c r="L1046" s="17">
        <f t="shared" si="60"/>
        <v>3.15</v>
      </c>
      <c r="M1046" s="24">
        <v>26.6285056078122</v>
      </c>
      <c r="N1046" s="24">
        <v>27.6763679079921</v>
      </c>
      <c r="O1046" s="66" t="s">
        <v>18</v>
      </c>
      <c r="P1046" s="17">
        <f t="shared" si="58"/>
        <v>27.1524367579022</v>
      </c>
      <c r="Q1046" s="30" t="s">
        <v>18</v>
      </c>
      <c r="R1046" s="30" t="s">
        <v>18</v>
      </c>
      <c r="S1046" s="30" t="s">
        <v>18</v>
      </c>
      <c r="T1046" s="17" t="e">
        <f t="shared" si="59"/>
        <v>#DIV/0!</v>
      </c>
    </row>
    <row r="1047" spans="1:20">
      <c r="A1047" s="12">
        <v>11</v>
      </c>
      <c r="B1047" s="11">
        <v>10</v>
      </c>
      <c r="C1047" s="12">
        <v>2001</v>
      </c>
      <c r="D1047" s="9">
        <v>37175</v>
      </c>
      <c r="E1047" s="30" t="s">
        <v>21</v>
      </c>
      <c r="F1047">
        <v>45</v>
      </c>
      <c r="G1047" t="s">
        <v>17</v>
      </c>
      <c r="H1047">
        <v>1046</v>
      </c>
      <c r="I1047" s="23">
        <v>2.4</v>
      </c>
      <c r="J1047" s="23">
        <v>1.2</v>
      </c>
      <c r="K1047" s="66" t="s">
        <v>18</v>
      </c>
      <c r="L1047" s="17">
        <f t="shared" si="60"/>
        <v>1.8</v>
      </c>
      <c r="M1047" s="16">
        <v>27.5161089540813</v>
      </c>
      <c r="N1047" s="16">
        <v>27.6460669247868</v>
      </c>
      <c r="O1047" s="65" t="s">
        <v>18</v>
      </c>
      <c r="P1047" s="17">
        <f t="shared" si="58"/>
        <v>27.581087939434</v>
      </c>
      <c r="Q1047" s="30" t="s">
        <v>18</v>
      </c>
      <c r="R1047" s="30" t="s">
        <v>18</v>
      </c>
      <c r="S1047" s="30" t="s">
        <v>18</v>
      </c>
      <c r="T1047" s="17" t="e">
        <f t="shared" si="59"/>
        <v>#DIV/0!</v>
      </c>
    </row>
    <row r="1048" spans="1:20">
      <c r="A1048" s="12">
        <v>20</v>
      </c>
      <c r="B1048" s="11">
        <v>10</v>
      </c>
      <c r="C1048" s="12">
        <v>2001</v>
      </c>
      <c r="D1048" s="9">
        <v>37184</v>
      </c>
      <c r="E1048" s="30" t="s">
        <v>21</v>
      </c>
      <c r="F1048">
        <v>45</v>
      </c>
      <c r="G1048" t="s">
        <v>17</v>
      </c>
      <c r="H1048">
        <v>1047</v>
      </c>
      <c r="I1048" s="23">
        <v>4.1</v>
      </c>
      <c r="J1048" s="23">
        <v>2.9</v>
      </c>
      <c r="K1048" s="66" t="s">
        <v>18</v>
      </c>
      <c r="L1048" s="17">
        <f t="shared" si="60"/>
        <v>3.5</v>
      </c>
      <c r="M1048" s="16">
        <v>26.7816171785452</v>
      </c>
      <c r="N1048" s="16">
        <v>27.149345621346</v>
      </c>
      <c r="O1048" s="65" t="s">
        <v>18</v>
      </c>
      <c r="P1048" s="17">
        <f t="shared" si="58"/>
        <v>26.9654813999456</v>
      </c>
      <c r="Q1048" s="30" t="s">
        <v>18</v>
      </c>
      <c r="R1048" s="30" t="s">
        <v>18</v>
      </c>
      <c r="S1048" s="30" t="s">
        <v>18</v>
      </c>
      <c r="T1048" s="17" t="e">
        <f t="shared" si="59"/>
        <v>#DIV/0!</v>
      </c>
    </row>
    <row r="1049" spans="1:20">
      <c r="A1049" s="12">
        <v>30</v>
      </c>
      <c r="B1049" s="11">
        <v>10</v>
      </c>
      <c r="C1049" s="12">
        <v>2001</v>
      </c>
      <c r="D1049" s="9">
        <v>37194</v>
      </c>
      <c r="E1049" s="30" t="s">
        <v>21</v>
      </c>
      <c r="F1049">
        <v>45</v>
      </c>
      <c r="G1049" t="s">
        <v>17</v>
      </c>
      <c r="H1049">
        <v>1048</v>
      </c>
      <c r="I1049" s="23">
        <v>3.2</v>
      </c>
      <c r="J1049" s="23">
        <v>1.9</v>
      </c>
      <c r="K1049" s="66" t="s">
        <v>18</v>
      </c>
      <c r="L1049" s="17">
        <f t="shared" si="60"/>
        <v>2.55</v>
      </c>
      <c r="M1049" s="16">
        <v>26.2934234842656</v>
      </c>
      <c r="N1049" s="16">
        <v>27.3334370452638</v>
      </c>
      <c r="O1049" s="65" t="s">
        <v>18</v>
      </c>
      <c r="P1049" s="17">
        <f t="shared" si="58"/>
        <v>26.8134302647647</v>
      </c>
      <c r="Q1049" s="30" t="s">
        <v>18</v>
      </c>
      <c r="R1049" s="30" t="s">
        <v>18</v>
      </c>
      <c r="S1049" s="30" t="s">
        <v>18</v>
      </c>
      <c r="T1049" s="17" t="e">
        <f t="shared" si="59"/>
        <v>#DIV/0!</v>
      </c>
    </row>
    <row r="1050" spans="1:20">
      <c r="A1050" s="12">
        <v>15</v>
      </c>
      <c r="B1050" s="11">
        <v>11</v>
      </c>
      <c r="C1050" s="12">
        <v>2001</v>
      </c>
      <c r="D1050" s="9">
        <v>37210</v>
      </c>
      <c r="E1050" s="30" t="s">
        <v>21</v>
      </c>
      <c r="F1050">
        <v>45</v>
      </c>
      <c r="G1050" t="s">
        <v>17</v>
      </c>
      <c r="H1050">
        <v>1049</v>
      </c>
      <c r="I1050" s="23">
        <v>0.7</v>
      </c>
      <c r="J1050" s="23">
        <v>2.1</v>
      </c>
      <c r="K1050" s="66" t="s">
        <v>18</v>
      </c>
      <c r="L1050" s="17">
        <f t="shared" si="60"/>
        <v>1.4</v>
      </c>
      <c r="M1050" s="16">
        <v>27.1767960997005</v>
      </c>
      <c r="N1050" s="16">
        <v>27.7444463807433</v>
      </c>
      <c r="O1050" s="65" t="s">
        <v>18</v>
      </c>
      <c r="P1050" s="17">
        <f t="shared" si="58"/>
        <v>27.4606212402219</v>
      </c>
      <c r="Q1050" s="30" t="s">
        <v>18</v>
      </c>
      <c r="R1050" s="30" t="s">
        <v>18</v>
      </c>
      <c r="S1050" s="30" t="s">
        <v>18</v>
      </c>
      <c r="T1050" s="17" t="e">
        <f t="shared" si="59"/>
        <v>#DIV/0!</v>
      </c>
    </row>
    <row r="1051" spans="1:20">
      <c r="A1051" s="12">
        <v>1</v>
      </c>
      <c r="B1051" s="11">
        <v>12</v>
      </c>
      <c r="C1051" s="12">
        <v>2001</v>
      </c>
      <c r="D1051" s="9">
        <v>37226</v>
      </c>
      <c r="E1051" s="30" t="s">
        <v>21</v>
      </c>
      <c r="F1051">
        <v>45</v>
      </c>
      <c r="G1051" t="s">
        <v>17</v>
      </c>
      <c r="H1051">
        <v>1050</v>
      </c>
      <c r="I1051" s="23">
        <v>2.3</v>
      </c>
      <c r="J1051" s="23">
        <v>1.9</v>
      </c>
      <c r="K1051" s="66" t="s">
        <v>18</v>
      </c>
      <c r="L1051" s="17">
        <f t="shared" si="60"/>
        <v>2.1</v>
      </c>
      <c r="M1051" s="16">
        <v>27.7982254815046</v>
      </c>
      <c r="N1051" s="16">
        <v>28.2369968888187</v>
      </c>
      <c r="O1051" s="65" t="s">
        <v>18</v>
      </c>
      <c r="P1051" s="17">
        <f t="shared" si="58"/>
        <v>28.0176111851616</v>
      </c>
      <c r="Q1051" s="30" t="s">
        <v>18</v>
      </c>
      <c r="R1051" s="30" t="s">
        <v>18</v>
      </c>
      <c r="S1051" s="30" t="s">
        <v>18</v>
      </c>
      <c r="T1051" s="17" t="e">
        <f t="shared" si="59"/>
        <v>#DIV/0!</v>
      </c>
    </row>
    <row r="1052" spans="1:20">
      <c r="A1052" s="12">
        <v>20</v>
      </c>
      <c r="B1052" s="11">
        <v>1</v>
      </c>
      <c r="C1052" s="12">
        <v>2002</v>
      </c>
      <c r="D1052" s="9">
        <v>37276</v>
      </c>
      <c r="E1052" s="30" t="s">
        <v>21</v>
      </c>
      <c r="F1052">
        <v>45</v>
      </c>
      <c r="G1052" t="s">
        <v>17</v>
      </c>
      <c r="H1052">
        <v>1051</v>
      </c>
      <c r="I1052" s="23">
        <v>0.6</v>
      </c>
      <c r="J1052" s="23">
        <v>1</v>
      </c>
      <c r="K1052" s="66" t="s">
        <v>18</v>
      </c>
      <c r="L1052" s="17">
        <f t="shared" si="60"/>
        <v>0.8</v>
      </c>
      <c r="M1052" s="16">
        <v>28.1600111233374</v>
      </c>
      <c r="N1052" s="16">
        <v>28.4141746504983</v>
      </c>
      <c r="O1052" s="65" t="s">
        <v>18</v>
      </c>
      <c r="P1052" s="17">
        <f t="shared" si="58"/>
        <v>28.2870928869179</v>
      </c>
      <c r="Q1052" s="30" t="s">
        <v>18</v>
      </c>
      <c r="R1052" s="30" t="s">
        <v>18</v>
      </c>
      <c r="S1052" s="30" t="s">
        <v>18</v>
      </c>
      <c r="T1052" s="17" t="e">
        <f t="shared" si="59"/>
        <v>#DIV/0!</v>
      </c>
    </row>
    <row r="1053" spans="1:20">
      <c r="A1053" s="12">
        <v>5</v>
      </c>
      <c r="B1053" s="11">
        <v>2</v>
      </c>
      <c r="C1053" s="12">
        <v>2002</v>
      </c>
      <c r="D1053" s="9">
        <v>37292</v>
      </c>
      <c r="E1053" s="30" t="s">
        <v>21</v>
      </c>
      <c r="F1053">
        <v>45</v>
      </c>
      <c r="G1053" t="s">
        <v>17</v>
      </c>
      <c r="H1053">
        <v>1052</v>
      </c>
      <c r="I1053" s="23">
        <v>-0.5</v>
      </c>
      <c r="J1053" s="23">
        <v>0</v>
      </c>
      <c r="K1053" s="66" t="s">
        <v>18</v>
      </c>
      <c r="L1053" s="17">
        <f t="shared" si="60"/>
        <v>-0.25</v>
      </c>
      <c r="M1053" s="16">
        <v>28.091749367919</v>
      </c>
      <c r="N1053" s="16">
        <v>28.5063622907771</v>
      </c>
      <c r="O1053" s="65" t="s">
        <v>18</v>
      </c>
      <c r="P1053" s="17">
        <f t="shared" si="58"/>
        <v>28.299055829348</v>
      </c>
      <c r="Q1053" s="30" t="s">
        <v>18</v>
      </c>
      <c r="R1053" s="30" t="s">
        <v>18</v>
      </c>
      <c r="S1053" s="30" t="s">
        <v>18</v>
      </c>
      <c r="T1053" s="17" t="e">
        <f t="shared" si="59"/>
        <v>#DIV/0!</v>
      </c>
    </row>
    <row r="1054" spans="1:20">
      <c r="A1054" s="12">
        <v>17</v>
      </c>
      <c r="B1054" s="11">
        <v>3</v>
      </c>
      <c r="C1054" s="12">
        <v>2002</v>
      </c>
      <c r="D1054" s="9">
        <v>37332</v>
      </c>
      <c r="E1054" s="30" t="s">
        <v>21</v>
      </c>
      <c r="F1054">
        <v>45</v>
      </c>
      <c r="G1054" t="s">
        <v>17</v>
      </c>
      <c r="H1054">
        <v>1053</v>
      </c>
      <c r="I1054" s="23">
        <v>-0.5</v>
      </c>
      <c r="J1054" s="23">
        <v>-0.5</v>
      </c>
      <c r="K1054" s="66" t="s">
        <v>18</v>
      </c>
      <c r="L1054" s="17">
        <f t="shared" si="60"/>
        <v>-0.5</v>
      </c>
      <c r="M1054" s="16">
        <v>27.6927817076125</v>
      </c>
      <c r="N1054" s="16">
        <v>27.7311746773527</v>
      </c>
      <c r="O1054" s="65" t="s">
        <v>18</v>
      </c>
      <c r="P1054" s="17">
        <f t="shared" si="58"/>
        <v>27.7119781924826</v>
      </c>
      <c r="Q1054" s="30" t="s">
        <v>18</v>
      </c>
      <c r="R1054" s="30" t="s">
        <v>18</v>
      </c>
      <c r="S1054" s="30" t="s">
        <v>18</v>
      </c>
      <c r="T1054" s="17" t="e">
        <f t="shared" si="59"/>
        <v>#DIV/0!</v>
      </c>
    </row>
    <row r="1055" spans="1:20">
      <c r="A1055" s="12">
        <v>12</v>
      </c>
      <c r="B1055" s="11">
        <v>4</v>
      </c>
      <c r="C1055" s="12">
        <v>2002</v>
      </c>
      <c r="D1055" s="9">
        <v>37358</v>
      </c>
      <c r="E1055" s="30" t="s">
        <v>21</v>
      </c>
      <c r="F1055">
        <v>45</v>
      </c>
      <c r="G1055" t="s">
        <v>17</v>
      </c>
      <c r="H1055">
        <v>1054</v>
      </c>
      <c r="I1055" s="23">
        <v>-0.9</v>
      </c>
      <c r="J1055" s="23">
        <v>-0.4</v>
      </c>
      <c r="K1055" s="66" t="s">
        <v>18</v>
      </c>
      <c r="L1055" s="17">
        <f t="shared" si="60"/>
        <v>-0.65</v>
      </c>
      <c r="M1055" s="16">
        <v>27.3866342748574</v>
      </c>
      <c r="N1055" s="16">
        <v>27.7472408317624</v>
      </c>
      <c r="O1055" s="65" t="s">
        <v>18</v>
      </c>
      <c r="P1055" s="17">
        <f t="shared" si="58"/>
        <v>27.5669375533099</v>
      </c>
      <c r="Q1055" s="30" t="s">
        <v>18</v>
      </c>
      <c r="R1055" s="30" t="s">
        <v>18</v>
      </c>
      <c r="S1055" s="30" t="s">
        <v>18</v>
      </c>
      <c r="T1055" s="17" t="e">
        <f t="shared" si="59"/>
        <v>#DIV/0!</v>
      </c>
    </row>
    <row r="1056" spans="1:20">
      <c r="A1056" s="12">
        <v>14</v>
      </c>
      <c r="B1056" s="11">
        <v>5</v>
      </c>
      <c r="C1056" s="12">
        <v>2002</v>
      </c>
      <c r="D1056" s="9">
        <v>37390</v>
      </c>
      <c r="E1056" s="30" t="s">
        <v>21</v>
      </c>
      <c r="F1056">
        <v>45</v>
      </c>
      <c r="G1056" t="s">
        <v>17</v>
      </c>
      <c r="H1056">
        <v>1055</v>
      </c>
      <c r="I1056" s="22">
        <v>-0.4</v>
      </c>
      <c r="J1056" s="22">
        <v>-0.4</v>
      </c>
      <c r="K1056" s="64" t="s">
        <v>18</v>
      </c>
      <c r="L1056" s="17">
        <f t="shared" si="60"/>
        <v>-0.4</v>
      </c>
      <c r="M1056" s="19">
        <v>26.9441464099954</v>
      </c>
      <c r="N1056" s="19">
        <v>27.3338394947431</v>
      </c>
      <c r="O1056" s="65" t="s">
        <v>18</v>
      </c>
      <c r="P1056" s="17">
        <f t="shared" si="58"/>
        <v>27.1389929523693</v>
      </c>
      <c r="Q1056" s="30" t="s">
        <v>18</v>
      </c>
      <c r="R1056" s="30" t="s">
        <v>18</v>
      </c>
      <c r="S1056" s="30" t="s">
        <v>18</v>
      </c>
      <c r="T1056" s="17" t="e">
        <f t="shared" si="59"/>
        <v>#DIV/0!</v>
      </c>
    </row>
    <row r="1057" spans="1:20">
      <c r="A1057" s="12">
        <v>1</v>
      </c>
      <c r="B1057" s="11">
        <v>6</v>
      </c>
      <c r="C1057" s="12">
        <v>2002</v>
      </c>
      <c r="D1057" s="9">
        <v>37408</v>
      </c>
      <c r="E1057" s="30" t="s">
        <v>21</v>
      </c>
      <c r="F1057">
        <v>45</v>
      </c>
      <c r="G1057" t="s">
        <v>17</v>
      </c>
      <c r="H1057">
        <v>1056</v>
      </c>
      <c r="I1057" s="23">
        <v>-0.3</v>
      </c>
      <c r="J1057" s="23">
        <v>-0.4</v>
      </c>
      <c r="K1057" s="66" t="s">
        <v>18</v>
      </c>
      <c r="L1057" s="17">
        <f t="shared" si="60"/>
        <v>-0.35</v>
      </c>
      <c r="M1057" s="24">
        <v>26</v>
      </c>
      <c r="N1057" s="24">
        <v>26.3</v>
      </c>
      <c r="O1057" s="66" t="s">
        <v>18</v>
      </c>
      <c r="P1057" s="17">
        <f t="shared" si="58"/>
        <v>26.15</v>
      </c>
      <c r="Q1057" s="30" t="s">
        <v>18</v>
      </c>
      <c r="R1057" s="30" t="s">
        <v>18</v>
      </c>
      <c r="S1057" s="30" t="s">
        <v>18</v>
      </c>
      <c r="T1057" s="17" t="e">
        <f t="shared" si="59"/>
        <v>#DIV/0!</v>
      </c>
    </row>
    <row r="1058" spans="1:20">
      <c r="A1058" s="12">
        <v>11</v>
      </c>
      <c r="B1058" s="11">
        <v>6</v>
      </c>
      <c r="C1058" s="12">
        <v>2002</v>
      </c>
      <c r="D1058" s="9">
        <v>37418</v>
      </c>
      <c r="E1058" s="30" t="s">
        <v>21</v>
      </c>
      <c r="F1058">
        <v>45</v>
      </c>
      <c r="G1058" t="s">
        <v>17</v>
      </c>
      <c r="H1058">
        <v>1057</v>
      </c>
      <c r="I1058" s="23">
        <v>1.1</v>
      </c>
      <c r="J1058" s="23">
        <v>0.4</v>
      </c>
      <c r="K1058" s="66" t="s">
        <v>18</v>
      </c>
      <c r="L1058" s="17">
        <f t="shared" si="60"/>
        <v>0.75</v>
      </c>
      <c r="M1058" s="24">
        <v>25.2</v>
      </c>
      <c r="N1058" s="24">
        <v>26.1</v>
      </c>
      <c r="O1058" s="66" t="s">
        <v>18</v>
      </c>
      <c r="P1058" s="17">
        <f t="shared" si="58"/>
        <v>25.65</v>
      </c>
      <c r="Q1058" s="30" t="s">
        <v>18</v>
      </c>
      <c r="R1058" s="30" t="s">
        <v>18</v>
      </c>
      <c r="S1058" s="30" t="s">
        <v>18</v>
      </c>
      <c r="T1058" s="17" t="e">
        <f t="shared" si="59"/>
        <v>#DIV/0!</v>
      </c>
    </row>
    <row r="1059" spans="1:20">
      <c r="A1059" s="12">
        <v>20</v>
      </c>
      <c r="B1059" s="11">
        <v>6</v>
      </c>
      <c r="C1059" s="12">
        <v>2002</v>
      </c>
      <c r="D1059" s="9">
        <v>37427</v>
      </c>
      <c r="E1059" s="30" t="s">
        <v>21</v>
      </c>
      <c r="F1059">
        <v>45</v>
      </c>
      <c r="G1059" t="s">
        <v>17</v>
      </c>
      <c r="H1059">
        <v>1058</v>
      </c>
      <c r="I1059" s="23">
        <v>3.8</v>
      </c>
      <c r="J1059" s="23">
        <v>0</v>
      </c>
      <c r="K1059" s="66" t="s">
        <v>18</v>
      </c>
      <c r="L1059" s="17">
        <f t="shared" si="60"/>
        <v>1.9</v>
      </c>
      <c r="M1059" s="24">
        <v>24.5</v>
      </c>
      <c r="N1059" s="24">
        <v>26.3</v>
      </c>
      <c r="O1059" s="66" t="s">
        <v>18</v>
      </c>
      <c r="P1059" s="17">
        <f t="shared" si="58"/>
        <v>25.4</v>
      </c>
      <c r="Q1059" s="30" t="s">
        <v>18</v>
      </c>
      <c r="R1059" s="30" t="s">
        <v>18</v>
      </c>
      <c r="S1059" s="30" t="s">
        <v>18</v>
      </c>
      <c r="T1059" s="17" t="e">
        <f t="shared" si="59"/>
        <v>#DIV/0!</v>
      </c>
    </row>
    <row r="1060" spans="1:20">
      <c r="A1060" s="12">
        <v>1</v>
      </c>
      <c r="B1060" s="11">
        <v>7</v>
      </c>
      <c r="C1060" s="12">
        <v>2002</v>
      </c>
      <c r="D1060" s="9">
        <v>37438</v>
      </c>
      <c r="E1060" s="30" t="s">
        <v>21</v>
      </c>
      <c r="F1060">
        <v>45</v>
      </c>
      <c r="G1060" t="s">
        <v>17</v>
      </c>
      <c r="H1060">
        <v>1059</v>
      </c>
      <c r="I1060" s="23">
        <v>1.4</v>
      </c>
      <c r="J1060" s="23">
        <v>0.5</v>
      </c>
      <c r="K1060" s="66" t="s">
        <v>18</v>
      </c>
      <c r="L1060" s="17">
        <f t="shared" si="60"/>
        <v>0.95</v>
      </c>
      <c r="M1060" s="24">
        <v>25.7</v>
      </c>
      <c r="N1060" s="24">
        <v>26.7</v>
      </c>
      <c r="O1060" s="66" t="s">
        <v>18</v>
      </c>
      <c r="P1060" s="17">
        <f t="shared" si="58"/>
        <v>26.2</v>
      </c>
      <c r="Q1060" s="30" t="s">
        <v>18</v>
      </c>
      <c r="R1060" s="30" t="s">
        <v>18</v>
      </c>
      <c r="S1060" s="30" t="s">
        <v>18</v>
      </c>
      <c r="T1060" s="17" t="e">
        <f t="shared" si="59"/>
        <v>#DIV/0!</v>
      </c>
    </row>
    <row r="1061" spans="1:20">
      <c r="A1061" s="12">
        <v>10</v>
      </c>
      <c r="B1061" s="11">
        <v>7</v>
      </c>
      <c r="C1061" s="12">
        <v>2002</v>
      </c>
      <c r="D1061" s="9">
        <v>37447</v>
      </c>
      <c r="E1061" s="30" t="s">
        <v>21</v>
      </c>
      <c r="F1061">
        <v>45</v>
      </c>
      <c r="G1061" t="s">
        <v>17</v>
      </c>
      <c r="H1061">
        <v>1060</v>
      </c>
      <c r="I1061" s="23">
        <v>4.6</v>
      </c>
      <c r="J1061" s="23">
        <v>0.6</v>
      </c>
      <c r="K1061" s="66" t="s">
        <v>18</v>
      </c>
      <c r="L1061" s="17">
        <f t="shared" si="60"/>
        <v>2.6</v>
      </c>
      <c r="M1061" s="24">
        <v>25.1</v>
      </c>
      <c r="N1061" s="24">
        <v>26.3</v>
      </c>
      <c r="O1061" s="66" t="s">
        <v>18</v>
      </c>
      <c r="P1061" s="17">
        <f t="shared" si="58"/>
        <v>25.7</v>
      </c>
      <c r="Q1061" s="30" t="s">
        <v>18</v>
      </c>
      <c r="R1061" s="30" t="s">
        <v>18</v>
      </c>
      <c r="S1061" s="30" t="s">
        <v>18</v>
      </c>
      <c r="T1061" s="17" t="e">
        <f t="shared" si="59"/>
        <v>#DIV/0!</v>
      </c>
    </row>
    <row r="1062" spans="1:20">
      <c r="A1062" s="12">
        <v>20</v>
      </c>
      <c r="B1062" s="11">
        <v>7</v>
      </c>
      <c r="C1062" s="12">
        <v>2002</v>
      </c>
      <c r="D1062" s="9">
        <v>37457</v>
      </c>
      <c r="E1062" s="30" t="s">
        <v>21</v>
      </c>
      <c r="F1062">
        <v>45</v>
      </c>
      <c r="G1062" t="s">
        <v>17</v>
      </c>
      <c r="H1062">
        <v>1061</v>
      </c>
      <c r="I1062" s="23">
        <v>3.1</v>
      </c>
      <c r="J1062" s="23">
        <v>0.6</v>
      </c>
      <c r="K1062" s="66" t="s">
        <v>18</v>
      </c>
      <c r="L1062" s="17">
        <f t="shared" si="60"/>
        <v>1.85</v>
      </c>
      <c r="M1062" s="24" t="s">
        <v>18</v>
      </c>
      <c r="N1062" s="24" t="s">
        <v>18</v>
      </c>
      <c r="O1062" s="66" t="s">
        <v>18</v>
      </c>
      <c r="P1062" s="17" t="e">
        <f t="shared" si="58"/>
        <v>#DIV/0!</v>
      </c>
      <c r="Q1062" s="30" t="s">
        <v>18</v>
      </c>
      <c r="R1062" s="30" t="s">
        <v>18</v>
      </c>
      <c r="S1062" s="30" t="s">
        <v>18</v>
      </c>
      <c r="T1062" s="17" t="e">
        <f t="shared" si="59"/>
        <v>#DIV/0!</v>
      </c>
    </row>
    <row r="1063" spans="1:20">
      <c r="A1063" s="12">
        <v>30</v>
      </c>
      <c r="B1063" s="11">
        <v>7</v>
      </c>
      <c r="C1063" s="12">
        <v>2002</v>
      </c>
      <c r="D1063" s="9">
        <v>37467</v>
      </c>
      <c r="E1063" s="30" t="s">
        <v>21</v>
      </c>
      <c r="F1063">
        <v>45</v>
      </c>
      <c r="G1063" t="s">
        <v>17</v>
      </c>
      <c r="H1063">
        <v>1062</v>
      </c>
      <c r="I1063" s="23">
        <v>3.8</v>
      </c>
      <c r="J1063" s="23">
        <v>0.9</v>
      </c>
      <c r="K1063" s="66">
        <v>0.8</v>
      </c>
      <c r="L1063" s="17">
        <f t="shared" si="60"/>
        <v>1.83333333333333</v>
      </c>
      <c r="M1063" s="24">
        <v>24.6</v>
      </c>
      <c r="N1063" s="24">
        <v>25.5</v>
      </c>
      <c r="O1063" s="66">
        <v>25.5</v>
      </c>
      <c r="P1063" s="17">
        <f t="shared" si="58"/>
        <v>25.2</v>
      </c>
      <c r="Q1063" s="30" t="s">
        <v>18</v>
      </c>
      <c r="R1063" s="30" t="s">
        <v>18</v>
      </c>
      <c r="S1063" s="30" t="s">
        <v>18</v>
      </c>
      <c r="T1063" s="17" t="e">
        <f t="shared" si="59"/>
        <v>#DIV/0!</v>
      </c>
    </row>
    <row r="1064" spans="1:20">
      <c r="A1064" s="12">
        <v>10</v>
      </c>
      <c r="B1064" s="11">
        <v>8</v>
      </c>
      <c r="C1064" s="12">
        <v>2002</v>
      </c>
      <c r="D1064" s="9">
        <v>37478</v>
      </c>
      <c r="E1064" s="30" t="s">
        <v>21</v>
      </c>
      <c r="F1064">
        <v>45</v>
      </c>
      <c r="G1064" t="s">
        <v>17</v>
      </c>
      <c r="H1064">
        <v>1063</v>
      </c>
      <c r="I1064" s="23">
        <v>1.4</v>
      </c>
      <c r="J1064" s="23">
        <v>0.4</v>
      </c>
      <c r="K1064" s="66">
        <v>0.4</v>
      </c>
      <c r="L1064" s="17">
        <f t="shared" si="60"/>
        <v>0.733333333333333</v>
      </c>
      <c r="M1064" s="24">
        <v>26.5</v>
      </c>
      <c r="N1064" s="24">
        <v>27</v>
      </c>
      <c r="O1064" s="66">
        <v>27</v>
      </c>
      <c r="P1064" s="17">
        <f t="shared" si="58"/>
        <v>26.8333333333333</v>
      </c>
      <c r="Q1064" s="30" t="s">
        <v>18</v>
      </c>
      <c r="R1064" s="30" t="s">
        <v>18</v>
      </c>
      <c r="S1064" s="30" t="s">
        <v>18</v>
      </c>
      <c r="T1064" s="17" t="e">
        <f t="shared" si="59"/>
        <v>#DIV/0!</v>
      </c>
    </row>
    <row r="1065" spans="1:20">
      <c r="A1065" s="12">
        <v>20</v>
      </c>
      <c r="B1065" s="11">
        <v>8</v>
      </c>
      <c r="C1065" s="12">
        <v>2002</v>
      </c>
      <c r="D1065" s="9">
        <v>37488</v>
      </c>
      <c r="E1065" s="30" t="s">
        <v>21</v>
      </c>
      <c r="F1065">
        <v>45</v>
      </c>
      <c r="G1065" t="s">
        <v>17</v>
      </c>
      <c r="H1065">
        <v>1064</v>
      </c>
      <c r="I1065" s="23">
        <v>2.3</v>
      </c>
      <c r="J1065" s="23">
        <v>0.8</v>
      </c>
      <c r="K1065" s="66" t="s">
        <v>18</v>
      </c>
      <c r="L1065" s="17">
        <f t="shared" si="60"/>
        <v>1.55</v>
      </c>
      <c r="M1065" s="24">
        <v>26</v>
      </c>
      <c r="N1065" s="24">
        <v>26.4</v>
      </c>
      <c r="O1065" s="66" t="s">
        <v>18</v>
      </c>
      <c r="P1065" s="17">
        <f t="shared" si="58"/>
        <v>26.2</v>
      </c>
      <c r="Q1065" s="30" t="s">
        <v>18</v>
      </c>
      <c r="R1065" s="30" t="s">
        <v>18</v>
      </c>
      <c r="S1065" s="30" t="s">
        <v>18</v>
      </c>
      <c r="T1065" s="17" t="e">
        <f t="shared" si="59"/>
        <v>#DIV/0!</v>
      </c>
    </row>
    <row r="1066" spans="1:20">
      <c r="A1066" s="12">
        <v>31</v>
      </c>
      <c r="B1066" s="11">
        <v>8</v>
      </c>
      <c r="C1066" s="12">
        <v>2002</v>
      </c>
      <c r="D1066" s="9">
        <v>37499</v>
      </c>
      <c r="E1066" s="30" t="s">
        <v>21</v>
      </c>
      <c r="F1066">
        <v>45</v>
      </c>
      <c r="G1066" t="s">
        <v>17</v>
      </c>
      <c r="H1066">
        <v>1065</v>
      </c>
      <c r="I1066" s="23">
        <v>2.9</v>
      </c>
      <c r="J1066" s="23">
        <v>1.3</v>
      </c>
      <c r="K1066" s="66" t="s">
        <v>18</v>
      </c>
      <c r="L1066" s="17">
        <f t="shared" si="60"/>
        <v>2.1</v>
      </c>
      <c r="M1066" s="24">
        <v>24.0312525678731</v>
      </c>
      <c r="N1066" s="24">
        <v>24.6318655766994</v>
      </c>
      <c r="O1066" s="65" t="s">
        <v>18</v>
      </c>
      <c r="P1066" s="17">
        <f t="shared" si="58"/>
        <v>24.3315590722863</v>
      </c>
      <c r="Q1066" s="30" t="s">
        <v>18</v>
      </c>
      <c r="R1066" s="30" t="s">
        <v>18</v>
      </c>
      <c r="S1066" s="30" t="s">
        <v>18</v>
      </c>
      <c r="T1066" s="17" t="e">
        <f t="shared" si="59"/>
        <v>#DIV/0!</v>
      </c>
    </row>
    <row r="1067" spans="1:20">
      <c r="A1067" s="12">
        <v>10</v>
      </c>
      <c r="B1067" s="11">
        <v>9</v>
      </c>
      <c r="C1067" s="12">
        <v>2002</v>
      </c>
      <c r="D1067" s="9">
        <v>37509</v>
      </c>
      <c r="E1067" s="30" t="s">
        <v>21</v>
      </c>
      <c r="F1067">
        <v>45</v>
      </c>
      <c r="G1067" t="s">
        <v>17</v>
      </c>
      <c r="H1067">
        <v>1066</v>
      </c>
      <c r="I1067" s="19">
        <v>2.5</v>
      </c>
      <c r="J1067" s="19">
        <v>1.2</v>
      </c>
      <c r="K1067" s="62">
        <v>1.1</v>
      </c>
      <c r="L1067" s="17">
        <f t="shared" si="60"/>
        <v>1.6</v>
      </c>
      <c r="M1067" s="23">
        <v>24.9016233347958</v>
      </c>
      <c r="N1067" s="23">
        <v>25.1297824068242</v>
      </c>
      <c r="O1067" s="66">
        <v>25.1424050906756</v>
      </c>
      <c r="P1067" s="17">
        <f t="shared" si="58"/>
        <v>25.0579369440985</v>
      </c>
      <c r="Q1067" s="30" t="s">
        <v>18</v>
      </c>
      <c r="R1067" s="30" t="s">
        <v>18</v>
      </c>
      <c r="S1067" s="30" t="s">
        <v>18</v>
      </c>
      <c r="T1067" s="17" t="e">
        <f t="shared" si="59"/>
        <v>#DIV/0!</v>
      </c>
    </row>
    <row r="1068" spans="1:20">
      <c r="A1068" s="12">
        <v>19</v>
      </c>
      <c r="B1068" s="11">
        <v>9</v>
      </c>
      <c r="C1068" s="12">
        <v>2002</v>
      </c>
      <c r="D1068" s="9">
        <v>37518</v>
      </c>
      <c r="E1068" s="30" t="s">
        <v>21</v>
      </c>
      <c r="F1068">
        <v>45</v>
      </c>
      <c r="G1068" t="s">
        <v>17</v>
      </c>
      <c r="H1068">
        <v>1067</v>
      </c>
      <c r="I1068" s="19">
        <v>6.6</v>
      </c>
      <c r="J1068" s="19">
        <v>2</v>
      </c>
      <c r="K1068" s="62">
        <v>2</v>
      </c>
      <c r="L1068" s="17">
        <f t="shared" si="60"/>
        <v>3.53333333333333</v>
      </c>
      <c r="M1068" s="23">
        <v>24.1067756525104</v>
      </c>
      <c r="N1068" s="23">
        <v>25.3228661381689</v>
      </c>
      <c r="O1068" s="66">
        <v>25.4057736629734</v>
      </c>
      <c r="P1068" s="17">
        <f t="shared" si="58"/>
        <v>24.9451384845509</v>
      </c>
      <c r="Q1068" s="30" t="s">
        <v>18</v>
      </c>
      <c r="R1068" s="30" t="s">
        <v>18</v>
      </c>
      <c r="S1068" s="30" t="s">
        <v>18</v>
      </c>
      <c r="T1068" s="17" t="e">
        <f t="shared" si="59"/>
        <v>#DIV/0!</v>
      </c>
    </row>
    <row r="1069" spans="1:20">
      <c r="A1069" s="12">
        <v>30</v>
      </c>
      <c r="B1069" s="11">
        <v>9</v>
      </c>
      <c r="C1069" s="12">
        <v>2002</v>
      </c>
      <c r="D1069" s="9">
        <v>37529</v>
      </c>
      <c r="E1069" s="30" t="s">
        <v>21</v>
      </c>
      <c r="F1069">
        <v>45</v>
      </c>
      <c r="G1069" t="s">
        <v>17</v>
      </c>
      <c r="H1069">
        <v>1068</v>
      </c>
      <c r="I1069" s="19">
        <v>5.8</v>
      </c>
      <c r="J1069" s="19">
        <v>2.3</v>
      </c>
      <c r="K1069" s="62">
        <v>2.2</v>
      </c>
      <c r="L1069" s="17">
        <f t="shared" si="60"/>
        <v>3.43333333333333</v>
      </c>
      <c r="M1069" s="23">
        <v>23.9669444793846</v>
      </c>
      <c r="N1069" s="23">
        <v>24.1617591307189</v>
      </c>
      <c r="O1069" s="66">
        <v>25.0200895796749</v>
      </c>
      <c r="P1069" s="17">
        <f t="shared" si="58"/>
        <v>24.3829310632595</v>
      </c>
      <c r="Q1069" s="30" t="s">
        <v>18</v>
      </c>
      <c r="R1069" s="30" t="s">
        <v>18</v>
      </c>
      <c r="S1069" s="30" t="s">
        <v>18</v>
      </c>
      <c r="T1069" s="17" t="e">
        <f t="shared" si="59"/>
        <v>#DIV/0!</v>
      </c>
    </row>
    <row r="1070" spans="1:20">
      <c r="A1070" s="12">
        <v>10</v>
      </c>
      <c r="B1070" s="11">
        <v>10</v>
      </c>
      <c r="C1070" s="12">
        <v>2002</v>
      </c>
      <c r="D1070" s="9">
        <v>37539</v>
      </c>
      <c r="E1070" s="30" t="s">
        <v>21</v>
      </c>
      <c r="F1070">
        <v>45</v>
      </c>
      <c r="G1070" t="s">
        <v>17</v>
      </c>
      <c r="H1070">
        <v>1069</v>
      </c>
      <c r="I1070" s="19">
        <v>4.8</v>
      </c>
      <c r="J1070" s="19">
        <v>1.4</v>
      </c>
      <c r="K1070" s="62">
        <v>1.2</v>
      </c>
      <c r="L1070" s="17">
        <f t="shared" si="60"/>
        <v>2.46666666666667</v>
      </c>
      <c r="M1070" s="23">
        <v>23.9514448007052</v>
      </c>
      <c r="N1070" s="23">
        <v>25.1415764637157</v>
      </c>
      <c r="O1070" s="66">
        <v>25.3161967762657</v>
      </c>
      <c r="P1070" s="17">
        <f t="shared" si="58"/>
        <v>24.8030726802289</v>
      </c>
      <c r="Q1070" s="30" t="s">
        <v>18</v>
      </c>
      <c r="R1070" s="30" t="s">
        <v>18</v>
      </c>
      <c r="S1070" s="30" t="s">
        <v>18</v>
      </c>
      <c r="T1070" s="17" t="e">
        <f t="shared" si="59"/>
        <v>#DIV/0!</v>
      </c>
    </row>
    <row r="1071" spans="1:20">
      <c r="A1071" s="12">
        <v>20</v>
      </c>
      <c r="B1071" s="11">
        <v>10</v>
      </c>
      <c r="C1071" s="12">
        <v>2002</v>
      </c>
      <c r="D1071" s="9">
        <v>37549</v>
      </c>
      <c r="E1071" s="30" t="s">
        <v>21</v>
      </c>
      <c r="F1071">
        <v>45</v>
      </c>
      <c r="G1071" t="s">
        <v>17</v>
      </c>
      <c r="H1071">
        <v>1070</v>
      </c>
      <c r="I1071" s="19">
        <v>3.9</v>
      </c>
      <c r="J1071" s="19">
        <v>1.7</v>
      </c>
      <c r="K1071" s="62">
        <v>1.7</v>
      </c>
      <c r="L1071" s="17">
        <f t="shared" si="60"/>
        <v>2.43333333333333</v>
      </c>
      <c r="M1071" s="23">
        <v>24.4481563513193</v>
      </c>
      <c r="N1071" s="23">
        <v>25.1659441023643</v>
      </c>
      <c r="O1071" s="66">
        <v>25.2109490447505</v>
      </c>
      <c r="P1071" s="17">
        <f t="shared" si="58"/>
        <v>24.9416831661447</v>
      </c>
      <c r="Q1071" s="30" t="s">
        <v>18</v>
      </c>
      <c r="R1071" s="30" t="s">
        <v>18</v>
      </c>
      <c r="S1071" s="30" t="s">
        <v>18</v>
      </c>
      <c r="T1071" s="17" t="e">
        <f t="shared" si="59"/>
        <v>#DIV/0!</v>
      </c>
    </row>
    <row r="1072" spans="1:20">
      <c r="A1072" s="12">
        <v>30</v>
      </c>
      <c r="B1072" s="11">
        <v>10</v>
      </c>
      <c r="C1072" s="12">
        <v>2002</v>
      </c>
      <c r="D1072" s="9">
        <v>37559</v>
      </c>
      <c r="E1072" s="30" t="s">
        <v>21</v>
      </c>
      <c r="F1072">
        <v>45</v>
      </c>
      <c r="G1072" t="s">
        <v>17</v>
      </c>
      <c r="H1072">
        <v>1071</v>
      </c>
      <c r="I1072" s="19">
        <v>2.7</v>
      </c>
      <c r="J1072" s="19">
        <v>0.7</v>
      </c>
      <c r="K1072" s="62">
        <v>0.6</v>
      </c>
      <c r="L1072" s="17">
        <f t="shared" si="60"/>
        <v>1.33333333333333</v>
      </c>
      <c r="M1072" s="23">
        <v>24.8617110634056</v>
      </c>
      <c r="N1072" s="23">
        <v>25.8771215490178</v>
      </c>
      <c r="O1072" s="66">
        <v>27.1420706483218</v>
      </c>
      <c r="P1072" s="17">
        <f t="shared" si="58"/>
        <v>25.9603010869151</v>
      </c>
      <c r="Q1072" s="30" t="s">
        <v>18</v>
      </c>
      <c r="R1072" s="30" t="s">
        <v>18</v>
      </c>
      <c r="S1072" s="30" t="s">
        <v>18</v>
      </c>
      <c r="T1072" s="17" t="e">
        <f t="shared" si="59"/>
        <v>#DIV/0!</v>
      </c>
    </row>
    <row r="1073" spans="1:20">
      <c r="A1073" s="12">
        <v>14</v>
      </c>
      <c r="B1073" s="11">
        <v>11</v>
      </c>
      <c r="C1073" s="12">
        <v>2002</v>
      </c>
      <c r="D1073" s="9">
        <v>37574</v>
      </c>
      <c r="E1073" s="30" t="s">
        <v>21</v>
      </c>
      <c r="F1073">
        <v>45</v>
      </c>
      <c r="G1073" t="s">
        <v>17</v>
      </c>
      <c r="H1073">
        <v>1072</v>
      </c>
      <c r="I1073" s="19">
        <v>0.7</v>
      </c>
      <c r="J1073" s="19">
        <v>1.5</v>
      </c>
      <c r="K1073" s="62">
        <v>2</v>
      </c>
      <c r="L1073" s="17">
        <f t="shared" si="60"/>
        <v>1.4</v>
      </c>
      <c r="M1073" s="23">
        <v>25.3548502718522</v>
      </c>
      <c r="N1073" s="23">
        <v>26.0758890197183</v>
      </c>
      <c r="O1073" s="66">
        <v>26.0831057153782</v>
      </c>
      <c r="P1073" s="17">
        <f t="shared" si="58"/>
        <v>25.8379483356496</v>
      </c>
      <c r="Q1073" s="30" t="s">
        <v>18</v>
      </c>
      <c r="R1073" s="30" t="s">
        <v>18</v>
      </c>
      <c r="S1073" s="30" t="s">
        <v>18</v>
      </c>
      <c r="T1073" s="17" t="e">
        <f t="shared" si="59"/>
        <v>#DIV/0!</v>
      </c>
    </row>
    <row r="1074" spans="1:20">
      <c r="A1074" s="12">
        <v>31</v>
      </c>
      <c r="B1074" s="11">
        <v>1</v>
      </c>
      <c r="C1074" s="12">
        <v>2003</v>
      </c>
      <c r="D1074" s="9">
        <v>37652</v>
      </c>
      <c r="E1074" s="30" t="s">
        <v>21</v>
      </c>
      <c r="F1074">
        <v>45</v>
      </c>
      <c r="G1074" t="s">
        <v>17</v>
      </c>
      <c r="H1074">
        <v>1073</v>
      </c>
      <c r="I1074" s="19">
        <v>-0.9</v>
      </c>
      <c r="J1074" s="19">
        <v>-0.5</v>
      </c>
      <c r="K1074" s="66" t="s">
        <v>18</v>
      </c>
      <c r="L1074" s="17">
        <f t="shared" si="60"/>
        <v>-0.7</v>
      </c>
      <c r="M1074" s="23">
        <v>25.9386837721089</v>
      </c>
      <c r="N1074" s="23">
        <v>26.0146825935944</v>
      </c>
      <c r="O1074" s="66" t="s">
        <v>18</v>
      </c>
      <c r="P1074" s="17">
        <f t="shared" si="58"/>
        <v>25.9766831828517</v>
      </c>
      <c r="Q1074" s="30" t="s">
        <v>18</v>
      </c>
      <c r="R1074" s="30" t="s">
        <v>18</v>
      </c>
      <c r="S1074" s="30" t="s">
        <v>18</v>
      </c>
      <c r="T1074" s="17" t="e">
        <f t="shared" si="59"/>
        <v>#DIV/0!</v>
      </c>
    </row>
    <row r="1075" spans="1:20">
      <c r="A1075" s="10">
        <v>18</v>
      </c>
      <c r="B1075" s="11">
        <v>2</v>
      </c>
      <c r="C1075" s="10">
        <v>2003</v>
      </c>
      <c r="D1075" s="9">
        <v>37670</v>
      </c>
      <c r="E1075" s="30" t="s">
        <v>21</v>
      </c>
      <c r="F1075">
        <v>45</v>
      </c>
      <c r="G1075" t="s">
        <v>17</v>
      </c>
      <c r="H1075">
        <v>1074</v>
      </c>
      <c r="I1075" s="19">
        <v>-0.7</v>
      </c>
      <c r="J1075" s="19">
        <v>-0.4</v>
      </c>
      <c r="K1075" s="66" t="s">
        <v>18</v>
      </c>
      <c r="L1075" s="17">
        <f t="shared" si="60"/>
        <v>-0.55</v>
      </c>
      <c r="M1075" s="23">
        <v>25.9154985641424</v>
      </c>
      <c r="N1075" s="23">
        <v>26.1587749674615</v>
      </c>
      <c r="O1075" s="66" t="s">
        <v>18</v>
      </c>
      <c r="P1075" s="17">
        <f t="shared" si="58"/>
        <v>26.037136765802</v>
      </c>
      <c r="Q1075" s="30" t="s">
        <v>18</v>
      </c>
      <c r="R1075" s="30" t="s">
        <v>18</v>
      </c>
      <c r="S1075" s="30" t="s">
        <v>18</v>
      </c>
      <c r="T1075" s="17" t="e">
        <f t="shared" si="59"/>
        <v>#DIV/0!</v>
      </c>
    </row>
    <row r="1076" spans="1:20">
      <c r="A1076" s="10">
        <v>31</v>
      </c>
      <c r="B1076" s="11">
        <v>3</v>
      </c>
      <c r="C1076" s="10">
        <v>2003</v>
      </c>
      <c r="D1076" s="9">
        <v>37711</v>
      </c>
      <c r="E1076" s="30" t="s">
        <v>21</v>
      </c>
      <c r="F1076">
        <v>45</v>
      </c>
      <c r="G1076" t="s">
        <v>17</v>
      </c>
      <c r="H1076">
        <v>1075</v>
      </c>
      <c r="I1076" s="19">
        <v>-1</v>
      </c>
      <c r="J1076" s="19">
        <v>-1.1</v>
      </c>
      <c r="K1076" s="66" t="s">
        <v>18</v>
      </c>
      <c r="L1076" s="17">
        <f t="shared" si="60"/>
        <v>-1.05</v>
      </c>
      <c r="M1076" s="23">
        <v>26.8365506203132</v>
      </c>
      <c r="N1076" s="23">
        <v>26.8365506203132</v>
      </c>
      <c r="O1076" s="66" t="s">
        <v>18</v>
      </c>
      <c r="P1076" s="17">
        <f t="shared" si="58"/>
        <v>26.8365506203132</v>
      </c>
      <c r="Q1076" s="30" t="s">
        <v>18</v>
      </c>
      <c r="R1076" s="30" t="s">
        <v>18</v>
      </c>
      <c r="S1076" s="30" t="s">
        <v>18</v>
      </c>
      <c r="T1076" s="17" t="e">
        <f t="shared" si="59"/>
        <v>#DIV/0!</v>
      </c>
    </row>
    <row r="1077" spans="1:20">
      <c r="A1077" s="10">
        <v>10</v>
      </c>
      <c r="B1077" s="11">
        <v>4</v>
      </c>
      <c r="C1077" s="10">
        <v>2003</v>
      </c>
      <c r="D1077" s="9">
        <v>37721</v>
      </c>
      <c r="E1077" s="30" t="s">
        <v>21</v>
      </c>
      <c r="F1077">
        <v>45</v>
      </c>
      <c r="G1077" t="s">
        <v>17</v>
      </c>
      <c r="H1077">
        <v>1076</v>
      </c>
      <c r="I1077" s="19">
        <v>-1</v>
      </c>
      <c r="J1077" s="19">
        <v>-1.1</v>
      </c>
      <c r="K1077" s="66" t="s">
        <v>18</v>
      </c>
      <c r="L1077" s="17">
        <f t="shared" si="60"/>
        <v>-1.05</v>
      </c>
      <c r="M1077" s="23">
        <v>26.6911829749808</v>
      </c>
      <c r="N1077" s="23">
        <v>26.927763749433</v>
      </c>
      <c r="O1077" s="66" t="s">
        <v>18</v>
      </c>
      <c r="P1077" s="17">
        <f t="shared" si="58"/>
        <v>26.8094733622069</v>
      </c>
      <c r="Q1077" s="30" t="s">
        <v>18</v>
      </c>
      <c r="R1077" s="30" t="s">
        <v>18</v>
      </c>
      <c r="S1077" s="30" t="s">
        <v>18</v>
      </c>
      <c r="T1077" s="17" t="e">
        <f t="shared" si="59"/>
        <v>#DIV/0!</v>
      </c>
    </row>
    <row r="1078" spans="1:20">
      <c r="A1078" s="10">
        <v>12</v>
      </c>
      <c r="B1078" s="11">
        <v>5</v>
      </c>
      <c r="C1078" s="10">
        <v>2003</v>
      </c>
      <c r="D1078" s="9">
        <v>37753</v>
      </c>
      <c r="E1078" s="30" t="s">
        <v>21</v>
      </c>
      <c r="F1078">
        <v>45</v>
      </c>
      <c r="G1078" t="s">
        <v>17</v>
      </c>
      <c r="H1078">
        <v>1077</v>
      </c>
      <c r="I1078" s="19">
        <v>-0.8</v>
      </c>
      <c r="J1078" s="19">
        <v>-1.1</v>
      </c>
      <c r="K1078" s="66" t="s">
        <v>18</v>
      </c>
      <c r="L1078" s="17">
        <f t="shared" si="60"/>
        <v>-0.95</v>
      </c>
      <c r="M1078" s="23">
        <v>25.4305581806593</v>
      </c>
      <c r="N1078" s="22" t="s">
        <v>18</v>
      </c>
      <c r="O1078" s="66">
        <v>26.03058071324</v>
      </c>
      <c r="P1078" s="17">
        <f t="shared" si="58"/>
        <v>25.7305694469497</v>
      </c>
      <c r="Q1078" s="30" t="s">
        <v>18</v>
      </c>
      <c r="R1078" s="30" t="s">
        <v>18</v>
      </c>
      <c r="S1078" s="30" t="s">
        <v>18</v>
      </c>
      <c r="T1078" s="17" t="e">
        <f t="shared" si="59"/>
        <v>#DIV/0!</v>
      </c>
    </row>
    <row r="1079" spans="1:20">
      <c r="A1079" s="10">
        <v>20</v>
      </c>
      <c r="B1079" s="11">
        <v>5</v>
      </c>
      <c r="C1079" s="10">
        <v>2003</v>
      </c>
      <c r="D1079" s="9">
        <v>37761</v>
      </c>
      <c r="E1079" s="30" t="s">
        <v>21</v>
      </c>
      <c r="F1079">
        <v>45</v>
      </c>
      <c r="G1079" t="s">
        <v>17</v>
      </c>
      <c r="H1079">
        <v>1078</v>
      </c>
      <c r="I1079" s="19">
        <v>-0.8</v>
      </c>
      <c r="J1079" s="19">
        <v>-1.1</v>
      </c>
      <c r="K1079" s="62">
        <v>-1.1</v>
      </c>
      <c r="L1079" s="17">
        <f t="shared" si="60"/>
        <v>-1</v>
      </c>
      <c r="M1079" s="23">
        <v>25.5358041840376</v>
      </c>
      <c r="N1079" s="23">
        <v>25.9916289772769</v>
      </c>
      <c r="O1079" s="66">
        <v>26.0981361707349</v>
      </c>
      <c r="P1079" s="17">
        <f t="shared" si="58"/>
        <v>25.8751897773498</v>
      </c>
      <c r="Q1079" s="30" t="s">
        <v>18</v>
      </c>
      <c r="R1079" s="30" t="s">
        <v>18</v>
      </c>
      <c r="S1079" s="30" t="s">
        <v>18</v>
      </c>
      <c r="T1079" s="17" t="e">
        <f t="shared" si="59"/>
        <v>#DIV/0!</v>
      </c>
    </row>
    <row r="1080" spans="1:20">
      <c r="A1080" s="10">
        <v>31</v>
      </c>
      <c r="B1080" s="11">
        <v>5</v>
      </c>
      <c r="C1080" s="10">
        <v>2003</v>
      </c>
      <c r="D1080" s="9">
        <v>37772</v>
      </c>
      <c r="E1080" s="30" t="s">
        <v>21</v>
      </c>
      <c r="F1080">
        <v>45</v>
      </c>
      <c r="G1080" t="s">
        <v>17</v>
      </c>
      <c r="H1080">
        <v>1079</v>
      </c>
      <c r="I1080" s="19">
        <v>0.1</v>
      </c>
      <c r="J1080" s="19">
        <v>-0.6</v>
      </c>
      <c r="K1080" s="62">
        <v>-0.6</v>
      </c>
      <c r="L1080" s="17">
        <f t="shared" si="60"/>
        <v>-0.366666666666667</v>
      </c>
      <c r="M1080" s="23">
        <v>24.7476444879486</v>
      </c>
      <c r="N1080" s="23">
        <v>24.981123179471</v>
      </c>
      <c r="O1080" s="66">
        <v>25.5803930937975</v>
      </c>
      <c r="P1080" s="17">
        <f t="shared" si="58"/>
        <v>25.1030535870724</v>
      </c>
      <c r="Q1080" s="30" t="s">
        <v>18</v>
      </c>
      <c r="R1080" s="30" t="s">
        <v>18</v>
      </c>
      <c r="S1080" s="30" t="s">
        <v>18</v>
      </c>
      <c r="T1080" s="17" t="e">
        <f t="shared" si="59"/>
        <v>#DIV/0!</v>
      </c>
    </row>
    <row r="1081" spans="1:20">
      <c r="A1081" s="10">
        <v>10</v>
      </c>
      <c r="B1081" s="11">
        <v>6</v>
      </c>
      <c r="C1081" s="10">
        <v>2003</v>
      </c>
      <c r="D1081" s="9">
        <v>37782</v>
      </c>
      <c r="E1081" s="30" t="s">
        <v>21</v>
      </c>
      <c r="F1081">
        <v>45</v>
      </c>
      <c r="G1081" t="s">
        <v>17</v>
      </c>
      <c r="H1081">
        <v>1080</v>
      </c>
      <c r="I1081" s="19">
        <v>0.9</v>
      </c>
      <c r="J1081" s="19">
        <v>-0.3</v>
      </c>
      <c r="K1081" s="62">
        <v>-0.3</v>
      </c>
      <c r="L1081" s="17">
        <f t="shared" si="60"/>
        <v>0.1</v>
      </c>
      <c r="M1081" s="23">
        <v>26.2480751625639</v>
      </c>
      <c r="N1081" s="23">
        <v>26.6982923521091</v>
      </c>
      <c r="O1081" s="66">
        <v>26.7212116558436</v>
      </c>
      <c r="P1081" s="17">
        <f t="shared" si="58"/>
        <v>26.5558597235055</v>
      </c>
      <c r="Q1081" s="30" t="s">
        <v>18</v>
      </c>
      <c r="R1081" s="30" t="s">
        <v>18</v>
      </c>
      <c r="S1081" s="30" t="s">
        <v>18</v>
      </c>
      <c r="T1081" s="17" t="e">
        <f t="shared" si="59"/>
        <v>#DIV/0!</v>
      </c>
    </row>
    <row r="1082" spans="1:20">
      <c r="A1082" s="10">
        <v>19</v>
      </c>
      <c r="B1082" s="11">
        <v>6</v>
      </c>
      <c r="C1082" s="10">
        <v>2003</v>
      </c>
      <c r="D1082" s="9">
        <v>37791</v>
      </c>
      <c r="E1082" s="30" t="s">
        <v>21</v>
      </c>
      <c r="F1082">
        <v>45</v>
      </c>
      <c r="G1082" t="s">
        <v>17</v>
      </c>
      <c r="H1082">
        <v>1081</v>
      </c>
      <c r="I1082" s="19">
        <v>2.2</v>
      </c>
      <c r="J1082" s="19">
        <v>0.7</v>
      </c>
      <c r="K1082" s="62">
        <v>0.6</v>
      </c>
      <c r="L1082" s="17">
        <f t="shared" si="60"/>
        <v>1.16666666666667</v>
      </c>
      <c r="M1082" s="23">
        <v>25.9205853090621</v>
      </c>
      <c r="N1082" s="23">
        <v>26.3544062534508</v>
      </c>
      <c r="O1082" s="66">
        <v>26.4306866828709</v>
      </c>
      <c r="P1082" s="17">
        <f t="shared" si="58"/>
        <v>26.2352260817946</v>
      </c>
      <c r="Q1082" s="30" t="s">
        <v>18</v>
      </c>
      <c r="R1082" s="30" t="s">
        <v>18</v>
      </c>
      <c r="S1082" s="30" t="s">
        <v>18</v>
      </c>
      <c r="T1082" s="17" t="e">
        <f t="shared" si="59"/>
        <v>#DIV/0!</v>
      </c>
    </row>
    <row r="1083" spans="1:20">
      <c r="A1083" s="10">
        <v>30</v>
      </c>
      <c r="B1083" s="11">
        <v>6</v>
      </c>
      <c r="C1083" s="10">
        <v>2003</v>
      </c>
      <c r="D1083" s="9">
        <v>37802</v>
      </c>
      <c r="E1083" s="30" t="s">
        <v>21</v>
      </c>
      <c r="F1083">
        <v>45</v>
      </c>
      <c r="G1083" t="s">
        <v>17</v>
      </c>
      <c r="H1083">
        <v>1082</v>
      </c>
      <c r="I1083" s="19">
        <v>2.9</v>
      </c>
      <c r="J1083" s="19">
        <v>1</v>
      </c>
      <c r="K1083" s="62">
        <v>0.9</v>
      </c>
      <c r="L1083" s="17">
        <f t="shared" si="60"/>
        <v>1.6</v>
      </c>
      <c r="M1083" s="23">
        <v>26.2764146857137</v>
      </c>
      <c r="N1083" s="23">
        <v>26.8265417038254</v>
      </c>
      <c r="O1083" s="66">
        <v>27.0075403457926</v>
      </c>
      <c r="P1083" s="17">
        <f t="shared" si="58"/>
        <v>26.7034989117772</v>
      </c>
      <c r="Q1083" s="30" t="s">
        <v>18</v>
      </c>
      <c r="R1083" s="30" t="s">
        <v>18</v>
      </c>
      <c r="S1083" s="30" t="s">
        <v>18</v>
      </c>
      <c r="T1083" s="17" t="e">
        <f t="shared" si="59"/>
        <v>#DIV/0!</v>
      </c>
    </row>
    <row r="1084" spans="1:20">
      <c r="A1084" s="10">
        <v>10</v>
      </c>
      <c r="B1084" s="11">
        <v>7</v>
      </c>
      <c r="C1084" s="10">
        <v>2003</v>
      </c>
      <c r="D1084" s="9">
        <v>37812</v>
      </c>
      <c r="E1084" s="30" t="s">
        <v>21</v>
      </c>
      <c r="F1084">
        <v>45</v>
      </c>
      <c r="G1084" t="s">
        <v>17</v>
      </c>
      <c r="H1084">
        <v>1083</v>
      </c>
      <c r="I1084" s="23">
        <v>4.2</v>
      </c>
      <c r="J1084" s="23">
        <v>0.8</v>
      </c>
      <c r="K1084" s="66">
        <v>0.6</v>
      </c>
      <c r="L1084" s="17">
        <f t="shared" si="60"/>
        <v>1.86666666666667</v>
      </c>
      <c r="M1084" s="23">
        <v>24.8964113446063</v>
      </c>
      <c r="N1084" s="23">
        <v>26.1563305504864</v>
      </c>
      <c r="O1084" s="66">
        <v>26.3010424818457</v>
      </c>
      <c r="P1084" s="17">
        <f t="shared" si="58"/>
        <v>25.7845947923128</v>
      </c>
      <c r="Q1084" s="30" t="s">
        <v>18</v>
      </c>
      <c r="R1084" s="30" t="s">
        <v>18</v>
      </c>
      <c r="S1084" s="30" t="s">
        <v>18</v>
      </c>
      <c r="T1084" s="17" t="e">
        <f t="shared" si="59"/>
        <v>#DIV/0!</v>
      </c>
    </row>
    <row r="1085" spans="1:20">
      <c r="A1085" s="10">
        <v>20</v>
      </c>
      <c r="B1085" s="11">
        <v>7</v>
      </c>
      <c r="C1085" s="10">
        <v>2003</v>
      </c>
      <c r="D1085" s="9">
        <v>37822</v>
      </c>
      <c r="E1085" s="30" t="s">
        <v>21</v>
      </c>
      <c r="F1085">
        <v>45</v>
      </c>
      <c r="G1085" t="s">
        <v>17</v>
      </c>
      <c r="H1085">
        <v>1084</v>
      </c>
      <c r="I1085" s="23">
        <v>4.5</v>
      </c>
      <c r="J1085" s="23">
        <v>2.1</v>
      </c>
      <c r="K1085" s="66">
        <v>2</v>
      </c>
      <c r="L1085" s="17">
        <f t="shared" si="60"/>
        <v>2.86666666666667</v>
      </c>
      <c r="M1085" s="23">
        <v>25.5973630707479</v>
      </c>
      <c r="N1085" s="23">
        <v>26.5496374082879</v>
      </c>
      <c r="O1085" s="66">
        <v>26.6409101063455</v>
      </c>
      <c r="P1085" s="17">
        <f t="shared" si="58"/>
        <v>26.2626368617938</v>
      </c>
      <c r="Q1085" s="30" t="s">
        <v>18</v>
      </c>
      <c r="R1085" s="30" t="s">
        <v>18</v>
      </c>
      <c r="S1085" s="30" t="s">
        <v>18</v>
      </c>
      <c r="T1085" s="17" t="e">
        <f t="shared" si="59"/>
        <v>#DIV/0!</v>
      </c>
    </row>
    <row r="1086" spans="1:20">
      <c r="A1086" s="10">
        <v>29</v>
      </c>
      <c r="B1086" s="11">
        <v>7</v>
      </c>
      <c r="C1086" s="10">
        <v>2003</v>
      </c>
      <c r="D1086" s="9">
        <v>37831</v>
      </c>
      <c r="E1086" s="30" t="s">
        <v>21</v>
      </c>
      <c r="F1086">
        <v>45</v>
      </c>
      <c r="G1086" t="s">
        <v>17</v>
      </c>
      <c r="H1086">
        <v>1085</v>
      </c>
      <c r="I1086" s="23">
        <v>6</v>
      </c>
      <c r="J1086" s="23">
        <v>1.8</v>
      </c>
      <c r="K1086" s="66">
        <v>1.8</v>
      </c>
      <c r="L1086" s="17">
        <f t="shared" si="60"/>
        <v>3.2</v>
      </c>
      <c r="M1086" s="23">
        <v>25.795061905943</v>
      </c>
      <c r="N1086" s="23">
        <v>26.679497554656</v>
      </c>
      <c r="O1086" s="66">
        <v>26.725350598423</v>
      </c>
      <c r="P1086" s="17">
        <f t="shared" si="58"/>
        <v>26.399970019674</v>
      </c>
      <c r="Q1086" s="30" t="s">
        <v>18</v>
      </c>
      <c r="R1086" s="30" t="s">
        <v>18</v>
      </c>
      <c r="S1086" s="30" t="s">
        <v>18</v>
      </c>
      <c r="T1086" s="17" t="e">
        <f t="shared" si="59"/>
        <v>#DIV/0!</v>
      </c>
    </row>
    <row r="1087" spans="1:20">
      <c r="A1087" s="10">
        <v>11</v>
      </c>
      <c r="B1087" s="11">
        <v>8</v>
      </c>
      <c r="C1087" s="10">
        <v>2003</v>
      </c>
      <c r="D1087" s="9">
        <v>37844</v>
      </c>
      <c r="E1087" s="30" t="s">
        <v>21</v>
      </c>
      <c r="F1087">
        <v>45</v>
      </c>
      <c r="G1087" t="s">
        <v>17</v>
      </c>
      <c r="H1087">
        <v>1086</v>
      </c>
      <c r="I1087" s="23">
        <v>5.6</v>
      </c>
      <c r="J1087" s="23">
        <v>2.2</v>
      </c>
      <c r="K1087" s="66">
        <v>2.1</v>
      </c>
      <c r="L1087" s="17">
        <f t="shared" si="60"/>
        <v>3.3</v>
      </c>
      <c r="M1087" s="24">
        <v>25.3</v>
      </c>
      <c r="N1087" s="24">
        <v>26.6</v>
      </c>
      <c r="O1087" s="66" t="s">
        <v>18</v>
      </c>
      <c r="P1087" s="17">
        <f t="shared" si="58"/>
        <v>25.95</v>
      </c>
      <c r="Q1087" s="30" t="s">
        <v>18</v>
      </c>
      <c r="R1087" s="30" t="s">
        <v>18</v>
      </c>
      <c r="S1087" s="30" t="s">
        <v>18</v>
      </c>
      <c r="T1087" s="17" t="e">
        <f t="shared" si="59"/>
        <v>#DIV/0!</v>
      </c>
    </row>
    <row r="1088" spans="1:20">
      <c r="A1088" s="10">
        <v>20</v>
      </c>
      <c r="B1088" s="11">
        <v>8</v>
      </c>
      <c r="C1088" s="10">
        <v>2003</v>
      </c>
      <c r="D1088" s="9">
        <v>37853</v>
      </c>
      <c r="E1088" s="30" t="s">
        <v>21</v>
      </c>
      <c r="F1088">
        <v>45</v>
      </c>
      <c r="G1088" t="s">
        <v>17</v>
      </c>
      <c r="H1088">
        <v>1087</v>
      </c>
      <c r="I1088" s="22">
        <v>5.6</v>
      </c>
      <c r="J1088" s="22">
        <v>2.2</v>
      </c>
      <c r="K1088" s="64">
        <v>2.1</v>
      </c>
      <c r="L1088" s="17">
        <f t="shared" si="60"/>
        <v>3.3</v>
      </c>
      <c r="M1088" s="33">
        <v>27.1</v>
      </c>
      <c r="N1088" s="33">
        <v>27.7</v>
      </c>
      <c r="O1088" s="64">
        <v>27.7</v>
      </c>
      <c r="P1088" s="17">
        <f t="shared" si="58"/>
        <v>27.5</v>
      </c>
      <c r="Q1088" s="30" t="s">
        <v>18</v>
      </c>
      <c r="R1088" s="30" t="s">
        <v>18</v>
      </c>
      <c r="S1088" s="30" t="s">
        <v>18</v>
      </c>
      <c r="T1088" s="17" t="e">
        <f t="shared" si="59"/>
        <v>#DIV/0!</v>
      </c>
    </row>
    <row r="1089" spans="1:20">
      <c r="A1089" s="10">
        <v>1</v>
      </c>
      <c r="B1089" s="11">
        <v>9</v>
      </c>
      <c r="C1089" s="10">
        <v>2003</v>
      </c>
      <c r="D1089" s="9">
        <v>37865</v>
      </c>
      <c r="E1089" s="30" t="s">
        <v>21</v>
      </c>
      <c r="F1089">
        <v>45</v>
      </c>
      <c r="G1089" t="s">
        <v>17</v>
      </c>
      <c r="H1089">
        <v>1088</v>
      </c>
      <c r="I1089" s="26">
        <v>4.7</v>
      </c>
      <c r="J1089" s="26">
        <v>3.1</v>
      </c>
      <c r="K1089" s="67">
        <v>2.8</v>
      </c>
      <c r="L1089" s="17">
        <f t="shared" si="60"/>
        <v>3.53333333333333</v>
      </c>
      <c r="M1089" s="25">
        <v>25.3</v>
      </c>
      <c r="N1089" s="25">
        <v>26.6</v>
      </c>
      <c r="O1089" s="67">
        <v>26.6</v>
      </c>
      <c r="P1089" s="17">
        <f t="shared" si="58"/>
        <v>26.1666666666667</v>
      </c>
      <c r="Q1089" s="30" t="s">
        <v>18</v>
      </c>
      <c r="R1089" s="30" t="s">
        <v>18</v>
      </c>
      <c r="S1089" s="30" t="s">
        <v>18</v>
      </c>
      <c r="T1089" s="17" t="e">
        <f t="shared" si="59"/>
        <v>#DIV/0!</v>
      </c>
    </row>
    <row r="1090" spans="1:20">
      <c r="A1090" s="10">
        <v>10</v>
      </c>
      <c r="B1090" s="11">
        <v>9</v>
      </c>
      <c r="C1090" s="10">
        <v>2003</v>
      </c>
      <c r="D1090" s="9">
        <v>37874</v>
      </c>
      <c r="E1090" s="30" t="s">
        <v>21</v>
      </c>
      <c r="F1090">
        <v>45</v>
      </c>
      <c r="G1090" t="s">
        <v>17</v>
      </c>
      <c r="H1090">
        <v>1089</v>
      </c>
      <c r="I1090" s="26">
        <v>4.2</v>
      </c>
      <c r="J1090" s="26">
        <v>2.9</v>
      </c>
      <c r="K1090" s="67">
        <v>2.9</v>
      </c>
      <c r="L1090" s="17">
        <f t="shared" si="60"/>
        <v>3.33333333333333</v>
      </c>
      <c r="M1090" s="16">
        <v>27.1929556598231</v>
      </c>
      <c r="N1090" s="16">
        <v>27.5255393325894</v>
      </c>
      <c r="O1090" s="62">
        <v>27.5255393325894</v>
      </c>
      <c r="P1090" s="17">
        <f t="shared" ref="P1090:P1153" si="61">AVERAGE(M1090:O1090)</f>
        <v>27.414678108334</v>
      </c>
      <c r="Q1090" s="30" t="s">
        <v>18</v>
      </c>
      <c r="R1090" s="30" t="s">
        <v>18</v>
      </c>
      <c r="S1090" s="30" t="s">
        <v>18</v>
      </c>
      <c r="T1090" s="17" t="e">
        <f t="shared" ref="T1090:T1153" si="62">AVERAGE(Q1090:S1090)</f>
        <v>#DIV/0!</v>
      </c>
    </row>
    <row r="1091" spans="1:20">
      <c r="A1091" s="10">
        <v>21</v>
      </c>
      <c r="B1091" s="11">
        <v>9</v>
      </c>
      <c r="C1091" s="10">
        <v>2003</v>
      </c>
      <c r="D1091" s="9">
        <v>37885</v>
      </c>
      <c r="E1091" s="30" t="s">
        <v>21</v>
      </c>
      <c r="F1091">
        <v>45</v>
      </c>
      <c r="G1091" t="s">
        <v>17</v>
      </c>
      <c r="H1091">
        <v>1090</v>
      </c>
      <c r="I1091" s="16">
        <v>3.9</v>
      </c>
      <c r="J1091" s="16">
        <v>2.1</v>
      </c>
      <c r="K1091" s="62">
        <v>2</v>
      </c>
      <c r="L1091" s="17">
        <f t="shared" ref="L1091:L1154" si="63">AVERAGE(I1091:K1091)</f>
        <v>2.66666666666667</v>
      </c>
      <c r="M1091" s="24">
        <v>27.7045551719258</v>
      </c>
      <c r="N1091" s="24">
        <v>28.1152669263437</v>
      </c>
      <c r="O1091" s="66">
        <v>28.2093376615705</v>
      </c>
      <c r="P1091" s="17">
        <f t="shared" si="61"/>
        <v>28.0097199199467</v>
      </c>
      <c r="Q1091" s="30" t="s">
        <v>18</v>
      </c>
      <c r="R1091" s="30" t="s">
        <v>18</v>
      </c>
      <c r="S1091" s="30" t="s">
        <v>18</v>
      </c>
      <c r="T1091" s="17" t="e">
        <f t="shared" si="62"/>
        <v>#DIV/0!</v>
      </c>
    </row>
    <row r="1092" spans="1:20">
      <c r="A1092" s="10">
        <v>30</v>
      </c>
      <c r="B1092" s="11">
        <v>9</v>
      </c>
      <c r="C1092" s="10">
        <v>2003</v>
      </c>
      <c r="D1092" s="9">
        <v>37894</v>
      </c>
      <c r="E1092" s="30" t="s">
        <v>21</v>
      </c>
      <c r="F1092">
        <v>45</v>
      </c>
      <c r="G1092" t="s">
        <v>17</v>
      </c>
      <c r="H1092">
        <v>1091</v>
      </c>
      <c r="I1092" s="16">
        <v>3.5</v>
      </c>
      <c r="J1092" s="16">
        <v>2</v>
      </c>
      <c r="K1092" s="62">
        <v>1.9</v>
      </c>
      <c r="L1092" s="17">
        <f t="shared" si="63"/>
        <v>2.46666666666667</v>
      </c>
      <c r="M1092" s="24">
        <v>27.7970535583447</v>
      </c>
      <c r="N1092" s="24">
        <v>28.1810031083645</v>
      </c>
      <c r="O1092" s="66">
        <v>28.2060128244724</v>
      </c>
      <c r="P1092" s="17">
        <f t="shared" si="61"/>
        <v>28.0613564970605</v>
      </c>
      <c r="Q1092" s="30" t="s">
        <v>18</v>
      </c>
      <c r="R1092" s="30" t="s">
        <v>18</v>
      </c>
      <c r="S1092" s="30" t="s">
        <v>18</v>
      </c>
      <c r="T1092" s="17" t="e">
        <f t="shared" si="62"/>
        <v>#DIV/0!</v>
      </c>
    </row>
    <row r="1093" spans="1:20">
      <c r="A1093" s="11">
        <v>11</v>
      </c>
      <c r="B1093" s="10">
        <v>10</v>
      </c>
      <c r="C1093" s="31">
        <v>2003</v>
      </c>
      <c r="D1093" s="9">
        <v>37905</v>
      </c>
      <c r="E1093" s="30" t="s">
        <v>21</v>
      </c>
      <c r="F1093">
        <v>45</v>
      </c>
      <c r="G1093" t="s">
        <v>17</v>
      </c>
      <c r="H1093">
        <v>1092</v>
      </c>
      <c r="I1093" s="16">
        <v>4</v>
      </c>
      <c r="J1093" s="16">
        <v>2.7</v>
      </c>
      <c r="K1093" s="66" t="s">
        <v>18</v>
      </c>
      <c r="L1093" s="17">
        <f t="shared" si="63"/>
        <v>3.35</v>
      </c>
      <c r="M1093" s="24">
        <v>27.7591170958323</v>
      </c>
      <c r="N1093" s="24">
        <v>28.2294160217979</v>
      </c>
      <c r="O1093" s="66" t="s">
        <v>18</v>
      </c>
      <c r="P1093" s="17">
        <f t="shared" si="61"/>
        <v>27.9942665588151</v>
      </c>
      <c r="Q1093" s="30" t="s">
        <v>18</v>
      </c>
      <c r="R1093" s="30" t="s">
        <v>18</v>
      </c>
      <c r="S1093" s="30" t="s">
        <v>18</v>
      </c>
      <c r="T1093" s="17" t="e">
        <f t="shared" si="62"/>
        <v>#DIV/0!</v>
      </c>
    </row>
    <row r="1094" spans="1:20">
      <c r="A1094" s="11">
        <v>20</v>
      </c>
      <c r="B1094" s="10">
        <v>10</v>
      </c>
      <c r="C1094" s="31">
        <v>2003</v>
      </c>
      <c r="D1094" s="9">
        <v>37914</v>
      </c>
      <c r="E1094" s="30" t="s">
        <v>21</v>
      </c>
      <c r="F1094">
        <v>45</v>
      </c>
      <c r="G1094" t="s">
        <v>17</v>
      </c>
      <c r="H1094">
        <v>1093</v>
      </c>
      <c r="I1094" s="16">
        <v>5.7</v>
      </c>
      <c r="J1094" s="16">
        <v>3</v>
      </c>
      <c r="K1094" s="62">
        <v>2.5</v>
      </c>
      <c r="L1094" s="17">
        <f t="shared" si="63"/>
        <v>3.73333333333333</v>
      </c>
      <c r="M1094" s="24">
        <v>27.3580624273076</v>
      </c>
      <c r="N1094" s="24">
        <v>28.1599753738428</v>
      </c>
      <c r="O1094" s="66">
        <v>28.2880788716185</v>
      </c>
      <c r="P1094" s="17">
        <f t="shared" si="61"/>
        <v>27.9353722242563</v>
      </c>
      <c r="Q1094" s="30" t="s">
        <v>18</v>
      </c>
      <c r="R1094" s="30" t="s">
        <v>18</v>
      </c>
      <c r="S1094" s="30" t="s">
        <v>18</v>
      </c>
      <c r="T1094" s="17" t="e">
        <f t="shared" si="62"/>
        <v>#DIV/0!</v>
      </c>
    </row>
    <row r="1095" spans="1:20">
      <c r="A1095" s="11">
        <v>30</v>
      </c>
      <c r="B1095" s="10">
        <v>10</v>
      </c>
      <c r="C1095" s="31">
        <v>2003</v>
      </c>
      <c r="D1095" s="9">
        <v>37924</v>
      </c>
      <c r="E1095" s="30" t="s">
        <v>21</v>
      </c>
      <c r="F1095">
        <v>45</v>
      </c>
      <c r="G1095" t="s">
        <v>17</v>
      </c>
      <c r="H1095">
        <v>1094</v>
      </c>
      <c r="I1095" s="16">
        <v>2.6</v>
      </c>
      <c r="J1095" s="23" t="s">
        <v>18</v>
      </c>
      <c r="K1095" s="62">
        <v>1.3</v>
      </c>
      <c r="L1095" s="17">
        <f t="shared" si="63"/>
        <v>1.95</v>
      </c>
      <c r="M1095" s="24">
        <v>28.7161331506042</v>
      </c>
      <c r="N1095" s="24" t="s">
        <v>18</v>
      </c>
      <c r="O1095" s="66">
        <v>28.939395595027</v>
      </c>
      <c r="P1095" s="17">
        <f t="shared" si="61"/>
        <v>28.8277643728156</v>
      </c>
      <c r="Q1095" s="30" t="s">
        <v>18</v>
      </c>
      <c r="R1095" s="30" t="s">
        <v>18</v>
      </c>
      <c r="S1095" s="30" t="s">
        <v>18</v>
      </c>
      <c r="T1095" s="17" t="e">
        <f t="shared" si="62"/>
        <v>#DIV/0!</v>
      </c>
    </row>
    <row r="1096" spans="1:20">
      <c r="A1096" s="11">
        <v>16</v>
      </c>
      <c r="B1096" s="10">
        <v>11</v>
      </c>
      <c r="C1096" s="31">
        <v>2003</v>
      </c>
      <c r="D1096" s="9">
        <v>37941</v>
      </c>
      <c r="E1096" s="30" t="s">
        <v>21</v>
      </c>
      <c r="F1096">
        <v>45</v>
      </c>
      <c r="G1096" t="s">
        <v>17</v>
      </c>
      <c r="H1096">
        <v>1095</v>
      </c>
      <c r="I1096" s="16">
        <v>3.4</v>
      </c>
      <c r="J1096" s="16">
        <v>2.8</v>
      </c>
      <c r="K1096" s="62">
        <v>2.7</v>
      </c>
      <c r="L1096" s="17">
        <f t="shared" si="63"/>
        <v>2.96666666666667</v>
      </c>
      <c r="M1096" s="24">
        <v>26.8684594754788</v>
      </c>
      <c r="N1096" s="24">
        <v>27.0883470824303</v>
      </c>
      <c r="O1096" s="66">
        <v>27.2249497362585</v>
      </c>
      <c r="P1096" s="17">
        <f t="shared" si="61"/>
        <v>27.0605854313892</v>
      </c>
      <c r="Q1096" s="30" t="s">
        <v>18</v>
      </c>
      <c r="R1096" s="30" t="s">
        <v>18</v>
      </c>
      <c r="S1096" s="30" t="s">
        <v>18</v>
      </c>
      <c r="T1096" s="17" t="e">
        <f t="shared" si="62"/>
        <v>#DIV/0!</v>
      </c>
    </row>
    <row r="1097" spans="1:20">
      <c r="A1097" s="11">
        <v>2</v>
      </c>
      <c r="B1097" s="10">
        <v>12</v>
      </c>
      <c r="C1097" s="31">
        <v>2003</v>
      </c>
      <c r="D1097" s="9">
        <v>37957</v>
      </c>
      <c r="E1097" s="30" t="s">
        <v>21</v>
      </c>
      <c r="F1097">
        <v>45</v>
      </c>
      <c r="G1097" t="s">
        <v>17</v>
      </c>
      <c r="H1097">
        <v>1096</v>
      </c>
      <c r="I1097" s="16">
        <v>2.3</v>
      </c>
      <c r="J1097" s="16">
        <v>2.9</v>
      </c>
      <c r="K1097" s="62">
        <v>2.9</v>
      </c>
      <c r="L1097" s="17">
        <f t="shared" si="63"/>
        <v>2.7</v>
      </c>
      <c r="M1097" s="24">
        <v>26.3462431681563</v>
      </c>
      <c r="N1097" s="24">
        <v>26.5050347831294</v>
      </c>
      <c r="O1097" s="66">
        <v>26.5277295700824</v>
      </c>
      <c r="P1097" s="17">
        <f t="shared" si="61"/>
        <v>26.4596691737894</v>
      </c>
      <c r="Q1097" s="30" t="s">
        <v>18</v>
      </c>
      <c r="R1097" s="30" t="s">
        <v>18</v>
      </c>
      <c r="S1097" s="30" t="s">
        <v>18</v>
      </c>
      <c r="T1097" s="17" t="e">
        <f t="shared" si="62"/>
        <v>#DIV/0!</v>
      </c>
    </row>
    <row r="1098" spans="1:20">
      <c r="A1098" s="11">
        <v>23</v>
      </c>
      <c r="B1098" s="10">
        <v>2</v>
      </c>
      <c r="C1098" s="32">
        <v>2004</v>
      </c>
      <c r="D1098" s="9">
        <v>38040</v>
      </c>
      <c r="E1098" s="30" t="s">
        <v>21</v>
      </c>
      <c r="F1098">
        <v>45</v>
      </c>
      <c r="G1098" t="s">
        <v>17</v>
      </c>
      <c r="H1098">
        <v>1097</v>
      </c>
      <c r="I1098" s="16">
        <v>-0.5</v>
      </c>
      <c r="J1098" s="16">
        <v>-0.1</v>
      </c>
      <c r="K1098" s="62">
        <v>0</v>
      </c>
      <c r="L1098" s="17">
        <f t="shared" si="63"/>
        <v>-0.2</v>
      </c>
      <c r="M1098" s="24">
        <v>26.8154191037136</v>
      </c>
      <c r="N1098" s="24">
        <v>27.1186952381739</v>
      </c>
      <c r="O1098" s="66" t="s">
        <v>18</v>
      </c>
      <c r="P1098" s="17">
        <f t="shared" si="61"/>
        <v>26.9670571709438</v>
      </c>
      <c r="Q1098" s="30" t="s">
        <v>18</v>
      </c>
      <c r="R1098" s="30" t="s">
        <v>18</v>
      </c>
      <c r="S1098" s="30" t="s">
        <v>18</v>
      </c>
      <c r="T1098" s="17" t="e">
        <f t="shared" si="62"/>
        <v>#DIV/0!</v>
      </c>
    </row>
    <row r="1099" spans="1:20">
      <c r="A1099" s="11">
        <v>28</v>
      </c>
      <c r="B1099" s="10">
        <v>3</v>
      </c>
      <c r="C1099" s="35">
        <v>2004</v>
      </c>
      <c r="D1099" s="9">
        <v>38074</v>
      </c>
      <c r="E1099" s="30" t="s">
        <v>21</v>
      </c>
      <c r="F1099">
        <v>45</v>
      </c>
      <c r="G1099" t="s">
        <v>17</v>
      </c>
      <c r="H1099">
        <v>1098</v>
      </c>
      <c r="I1099" s="39">
        <v>-1.11</v>
      </c>
      <c r="J1099" s="39">
        <v>-0.41</v>
      </c>
      <c r="K1099" s="65">
        <v>-0.42</v>
      </c>
      <c r="L1099" s="17">
        <f t="shared" si="63"/>
        <v>-0.646666666666667</v>
      </c>
      <c r="M1099" s="24">
        <v>27.7</v>
      </c>
      <c r="N1099" s="24">
        <v>28.1</v>
      </c>
      <c r="O1099" s="66">
        <v>28.2</v>
      </c>
      <c r="P1099" s="17">
        <f t="shared" si="61"/>
        <v>28</v>
      </c>
      <c r="Q1099" s="30" t="s">
        <v>18</v>
      </c>
      <c r="R1099" s="30" t="s">
        <v>18</v>
      </c>
      <c r="S1099" s="30" t="s">
        <v>18</v>
      </c>
      <c r="T1099" s="17" t="e">
        <f t="shared" si="62"/>
        <v>#DIV/0!</v>
      </c>
    </row>
    <row r="1100" spans="1:20">
      <c r="A1100" s="11">
        <v>7</v>
      </c>
      <c r="B1100" s="10">
        <v>4</v>
      </c>
      <c r="C1100" s="35">
        <v>2004</v>
      </c>
      <c r="D1100" s="9">
        <v>38084</v>
      </c>
      <c r="E1100" s="30" t="s">
        <v>21</v>
      </c>
      <c r="F1100">
        <v>45</v>
      </c>
      <c r="G1100" t="s">
        <v>17</v>
      </c>
      <c r="H1100">
        <v>1099</v>
      </c>
      <c r="I1100" s="39">
        <v>-1.44</v>
      </c>
      <c r="J1100" s="39">
        <v>-0.8</v>
      </c>
      <c r="K1100" s="65">
        <v>-0.77</v>
      </c>
      <c r="L1100" s="17">
        <f t="shared" si="63"/>
        <v>-1.00333333333333</v>
      </c>
      <c r="M1100" s="24">
        <v>27.4</v>
      </c>
      <c r="N1100" s="24">
        <v>27.6</v>
      </c>
      <c r="O1100" s="66">
        <v>27.7</v>
      </c>
      <c r="P1100" s="17">
        <f t="shared" si="61"/>
        <v>27.5666666666667</v>
      </c>
      <c r="Q1100" s="30" t="s">
        <v>18</v>
      </c>
      <c r="R1100" s="30" t="s">
        <v>18</v>
      </c>
      <c r="S1100" s="30" t="s">
        <v>18</v>
      </c>
      <c r="T1100" s="17" t="e">
        <f t="shared" si="62"/>
        <v>#DIV/0!</v>
      </c>
    </row>
    <row r="1101" spans="1:20">
      <c r="A1101" s="11">
        <v>19</v>
      </c>
      <c r="B1101" s="10">
        <v>5</v>
      </c>
      <c r="C1101" s="35">
        <v>2004</v>
      </c>
      <c r="D1101" s="9">
        <v>38126</v>
      </c>
      <c r="E1101" s="30" t="s">
        <v>21</v>
      </c>
      <c r="F1101">
        <v>45</v>
      </c>
      <c r="G1101" t="s">
        <v>17</v>
      </c>
      <c r="H1101">
        <v>1100</v>
      </c>
      <c r="I1101" s="23">
        <v>-0.9</v>
      </c>
      <c r="J1101" s="23">
        <v>-0.7</v>
      </c>
      <c r="K1101" s="66">
        <v>-0.7</v>
      </c>
      <c r="L1101" s="17">
        <f t="shared" si="63"/>
        <v>-0.766666666666667</v>
      </c>
      <c r="M1101" s="24">
        <v>26.5886495747175</v>
      </c>
      <c r="N1101" s="24">
        <v>26.9977029540001</v>
      </c>
      <c r="O1101" s="66">
        <v>27.256046382774</v>
      </c>
      <c r="P1101" s="17">
        <f t="shared" si="61"/>
        <v>26.9474663038305</v>
      </c>
      <c r="Q1101" s="30" t="s">
        <v>18</v>
      </c>
      <c r="R1101" s="30" t="s">
        <v>18</v>
      </c>
      <c r="S1101" s="30" t="s">
        <v>18</v>
      </c>
      <c r="T1101" s="17" t="e">
        <f t="shared" si="62"/>
        <v>#DIV/0!</v>
      </c>
    </row>
    <row r="1102" spans="1:20">
      <c r="A1102" s="11">
        <v>30</v>
      </c>
      <c r="B1102" s="10">
        <v>5</v>
      </c>
      <c r="C1102" s="35">
        <v>2004</v>
      </c>
      <c r="D1102" s="9">
        <v>38137</v>
      </c>
      <c r="E1102" s="30" t="s">
        <v>21</v>
      </c>
      <c r="F1102">
        <v>45</v>
      </c>
      <c r="G1102" t="s">
        <v>17</v>
      </c>
      <c r="H1102">
        <v>1101</v>
      </c>
      <c r="I1102" s="23">
        <v>-0.4</v>
      </c>
      <c r="J1102" s="23">
        <v>-0.7</v>
      </c>
      <c r="K1102" s="66">
        <v>-0.8</v>
      </c>
      <c r="L1102" s="17">
        <f t="shared" si="63"/>
        <v>-0.633333333333333</v>
      </c>
      <c r="M1102" s="24">
        <v>25.8820520222392</v>
      </c>
      <c r="N1102" s="24">
        <v>26.6960811649737</v>
      </c>
      <c r="O1102" s="66">
        <v>26.917099543693</v>
      </c>
      <c r="P1102" s="17">
        <f t="shared" si="61"/>
        <v>26.498410910302</v>
      </c>
      <c r="Q1102" s="30" t="s">
        <v>18</v>
      </c>
      <c r="R1102" s="30" t="s">
        <v>18</v>
      </c>
      <c r="S1102" s="30" t="s">
        <v>18</v>
      </c>
      <c r="T1102" s="17" t="e">
        <f t="shared" si="62"/>
        <v>#DIV/0!</v>
      </c>
    </row>
    <row r="1103" spans="1:20">
      <c r="A1103" s="11">
        <v>10</v>
      </c>
      <c r="B1103" s="10">
        <v>6</v>
      </c>
      <c r="C1103" s="35">
        <v>2004</v>
      </c>
      <c r="D1103" s="9">
        <v>38148</v>
      </c>
      <c r="E1103" s="30" t="s">
        <v>21</v>
      </c>
      <c r="F1103">
        <v>45</v>
      </c>
      <c r="G1103" t="s">
        <v>17</v>
      </c>
      <c r="H1103">
        <v>1102</v>
      </c>
      <c r="I1103" s="23">
        <v>-0.4</v>
      </c>
      <c r="J1103" s="23">
        <v>-0.7</v>
      </c>
      <c r="K1103" s="66">
        <v>-0.7</v>
      </c>
      <c r="L1103" s="17">
        <f t="shared" si="63"/>
        <v>-0.6</v>
      </c>
      <c r="M1103" s="24">
        <v>25.8304620464553</v>
      </c>
      <c r="N1103" s="24">
        <v>26.4575464396521</v>
      </c>
      <c r="O1103" s="66">
        <v>26.5084747901235</v>
      </c>
      <c r="P1103" s="17">
        <f t="shared" si="61"/>
        <v>26.2654944254103</v>
      </c>
      <c r="Q1103" s="30" t="s">
        <v>18</v>
      </c>
      <c r="R1103" s="30" t="s">
        <v>18</v>
      </c>
      <c r="S1103" s="30" t="s">
        <v>18</v>
      </c>
      <c r="T1103" s="17" t="e">
        <f t="shared" si="62"/>
        <v>#DIV/0!</v>
      </c>
    </row>
    <row r="1104" spans="1:20">
      <c r="A1104" s="11">
        <v>21</v>
      </c>
      <c r="B1104" s="10">
        <v>6</v>
      </c>
      <c r="C1104" s="35">
        <v>2004</v>
      </c>
      <c r="D1104" s="9">
        <v>38159</v>
      </c>
      <c r="E1104" s="30" t="s">
        <v>21</v>
      </c>
      <c r="F1104">
        <v>45</v>
      </c>
      <c r="G1104" t="s">
        <v>17</v>
      </c>
      <c r="H1104">
        <v>1103</v>
      </c>
      <c r="I1104" s="23">
        <v>-0.4</v>
      </c>
      <c r="J1104" s="23">
        <v>-0.6</v>
      </c>
      <c r="K1104" s="66">
        <v>-0.6</v>
      </c>
      <c r="L1104" s="17">
        <f t="shared" si="63"/>
        <v>-0.533333333333333</v>
      </c>
      <c r="M1104" s="24">
        <v>26.7233734075589</v>
      </c>
      <c r="N1104" s="24">
        <v>27.2423147051719</v>
      </c>
      <c r="O1104" s="66">
        <v>27.3620718759543</v>
      </c>
      <c r="P1104" s="17">
        <f t="shared" si="61"/>
        <v>27.1092533295617</v>
      </c>
      <c r="Q1104" s="30" t="s">
        <v>18</v>
      </c>
      <c r="R1104" s="30" t="s">
        <v>18</v>
      </c>
      <c r="S1104" s="30" t="s">
        <v>18</v>
      </c>
      <c r="T1104" s="17" t="e">
        <f t="shared" si="62"/>
        <v>#DIV/0!</v>
      </c>
    </row>
    <row r="1105" spans="1:20">
      <c r="A1105" s="11">
        <v>30</v>
      </c>
      <c r="B1105" s="10">
        <v>6</v>
      </c>
      <c r="C1105" s="35">
        <v>2004</v>
      </c>
      <c r="D1105" s="9">
        <v>38168</v>
      </c>
      <c r="E1105" s="30" t="s">
        <v>21</v>
      </c>
      <c r="F1105">
        <v>45</v>
      </c>
      <c r="G1105" t="s">
        <v>17</v>
      </c>
      <c r="H1105">
        <v>1104</v>
      </c>
      <c r="I1105" s="19">
        <v>0.5</v>
      </c>
      <c r="J1105" s="19">
        <v>-0.3</v>
      </c>
      <c r="K1105" s="62">
        <v>-0.5</v>
      </c>
      <c r="L1105" s="17">
        <f t="shared" si="63"/>
        <v>-0.1</v>
      </c>
      <c r="M1105" s="16">
        <v>25.9280172819831</v>
      </c>
      <c r="N1105" s="16">
        <v>26.8612685101267</v>
      </c>
      <c r="O1105" s="62" t="s">
        <v>18</v>
      </c>
      <c r="P1105" s="17">
        <f t="shared" si="61"/>
        <v>26.3946428960549</v>
      </c>
      <c r="Q1105" s="30" t="s">
        <v>18</v>
      </c>
      <c r="R1105" s="30" t="s">
        <v>18</v>
      </c>
      <c r="S1105" s="30" t="s">
        <v>18</v>
      </c>
      <c r="T1105" s="17" t="e">
        <f t="shared" si="62"/>
        <v>#DIV/0!</v>
      </c>
    </row>
    <row r="1106" spans="1:20">
      <c r="A1106" s="11">
        <v>10</v>
      </c>
      <c r="B1106" s="10">
        <v>7</v>
      </c>
      <c r="C1106" s="35">
        <v>2004</v>
      </c>
      <c r="D1106" s="9">
        <v>38178</v>
      </c>
      <c r="E1106" s="30" t="s">
        <v>21</v>
      </c>
      <c r="F1106">
        <v>45</v>
      </c>
      <c r="G1106" t="s">
        <v>17</v>
      </c>
      <c r="H1106">
        <v>1105</v>
      </c>
      <c r="I1106" s="23">
        <v>5.3</v>
      </c>
      <c r="J1106" s="23">
        <v>0</v>
      </c>
      <c r="K1106" s="66">
        <v>0</v>
      </c>
      <c r="L1106" s="17">
        <f t="shared" si="63"/>
        <v>1.76666666666667</v>
      </c>
      <c r="M1106" s="24">
        <v>25.1951662890769</v>
      </c>
      <c r="N1106" s="24">
        <v>26.946976472556</v>
      </c>
      <c r="O1106" s="66">
        <v>26.9562331307369</v>
      </c>
      <c r="P1106" s="17">
        <f t="shared" si="61"/>
        <v>26.3661252974566</v>
      </c>
      <c r="Q1106" s="30" t="s">
        <v>18</v>
      </c>
      <c r="R1106" s="30" t="s">
        <v>18</v>
      </c>
      <c r="S1106" s="30" t="s">
        <v>18</v>
      </c>
      <c r="T1106" s="17" t="e">
        <f t="shared" si="62"/>
        <v>#DIV/0!</v>
      </c>
    </row>
    <row r="1107" spans="1:20">
      <c r="A1107" s="11">
        <v>20</v>
      </c>
      <c r="B1107" s="10">
        <v>7</v>
      </c>
      <c r="C1107" s="35">
        <v>2004</v>
      </c>
      <c r="D1107" s="9">
        <v>38188</v>
      </c>
      <c r="E1107" s="30" t="s">
        <v>21</v>
      </c>
      <c r="F1107">
        <v>45</v>
      </c>
      <c r="G1107" t="s">
        <v>17</v>
      </c>
      <c r="H1107">
        <v>1106</v>
      </c>
      <c r="I1107" s="23">
        <v>3</v>
      </c>
      <c r="J1107" s="23">
        <v>0.1</v>
      </c>
      <c r="K1107" s="66">
        <v>0</v>
      </c>
      <c r="L1107" s="17">
        <f t="shared" si="63"/>
        <v>1.03333333333333</v>
      </c>
      <c r="M1107" s="24">
        <v>26.0611642085004</v>
      </c>
      <c r="N1107" s="24">
        <v>27.1343799063719</v>
      </c>
      <c r="O1107" s="66">
        <v>27.2144279931973</v>
      </c>
      <c r="P1107" s="17">
        <f t="shared" si="61"/>
        <v>26.8033240360232</v>
      </c>
      <c r="Q1107" s="30" t="s">
        <v>18</v>
      </c>
      <c r="R1107" s="30" t="s">
        <v>18</v>
      </c>
      <c r="S1107" s="30" t="s">
        <v>18</v>
      </c>
      <c r="T1107" s="17" t="e">
        <f t="shared" si="62"/>
        <v>#DIV/0!</v>
      </c>
    </row>
    <row r="1108" spans="1:20">
      <c r="A1108" s="11">
        <v>29</v>
      </c>
      <c r="B1108" s="10">
        <v>7</v>
      </c>
      <c r="C1108" s="35">
        <v>2004</v>
      </c>
      <c r="D1108" s="9">
        <v>38197</v>
      </c>
      <c r="E1108" s="30" t="s">
        <v>21</v>
      </c>
      <c r="F1108">
        <v>45</v>
      </c>
      <c r="G1108" t="s">
        <v>17</v>
      </c>
      <c r="H1108">
        <v>1107</v>
      </c>
      <c r="I1108" s="23">
        <v>2.5</v>
      </c>
      <c r="J1108" s="23">
        <v>0</v>
      </c>
      <c r="K1108" s="66">
        <v>0</v>
      </c>
      <c r="L1108" s="17">
        <f t="shared" si="63"/>
        <v>0.833333333333333</v>
      </c>
      <c r="M1108" s="24">
        <v>26.3130178482957</v>
      </c>
      <c r="N1108" s="24">
        <v>27.1010357421276</v>
      </c>
      <c r="O1108" s="66">
        <v>27.1721605375306</v>
      </c>
      <c r="P1108" s="17">
        <f t="shared" si="61"/>
        <v>26.8620713759846</v>
      </c>
      <c r="Q1108" s="30" t="s">
        <v>18</v>
      </c>
      <c r="R1108" s="30" t="s">
        <v>18</v>
      </c>
      <c r="S1108" s="30" t="s">
        <v>18</v>
      </c>
      <c r="T1108" s="17" t="e">
        <f t="shared" si="62"/>
        <v>#DIV/0!</v>
      </c>
    </row>
    <row r="1109" spans="1:20">
      <c r="A1109" s="11">
        <v>10</v>
      </c>
      <c r="B1109" s="10">
        <v>8</v>
      </c>
      <c r="C1109" s="35">
        <v>2004</v>
      </c>
      <c r="D1109" s="9">
        <v>38209</v>
      </c>
      <c r="E1109" s="30" t="s">
        <v>21</v>
      </c>
      <c r="F1109">
        <v>45</v>
      </c>
      <c r="G1109" t="s">
        <v>17</v>
      </c>
      <c r="H1109">
        <v>1108</v>
      </c>
      <c r="I1109" s="22">
        <v>4.5</v>
      </c>
      <c r="J1109" s="22">
        <v>1.3</v>
      </c>
      <c r="K1109" s="64">
        <v>1.2</v>
      </c>
      <c r="L1109" s="17">
        <f t="shared" si="63"/>
        <v>2.33333333333333</v>
      </c>
      <c r="M1109" s="24">
        <v>25.6899434163019</v>
      </c>
      <c r="N1109" s="24">
        <v>26.7789827046269</v>
      </c>
      <c r="O1109" s="66">
        <v>27.0006640994081</v>
      </c>
      <c r="P1109" s="17">
        <f t="shared" si="61"/>
        <v>26.489863406779</v>
      </c>
      <c r="Q1109" s="30" t="s">
        <v>18</v>
      </c>
      <c r="R1109" s="30" t="s">
        <v>18</v>
      </c>
      <c r="S1109" s="30" t="s">
        <v>18</v>
      </c>
      <c r="T1109" s="17" t="e">
        <f t="shared" si="62"/>
        <v>#DIV/0!</v>
      </c>
    </row>
    <row r="1110" spans="1:20">
      <c r="A1110" s="10">
        <v>19</v>
      </c>
      <c r="B1110" s="10">
        <v>8</v>
      </c>
      <c r="C1110" s="35">
        <v>2004</v>
      </c>
      <c r="D1110" s="9">
        <v>38218</v>
      </c>
      <c r="E1110" s="30" t="s">
        <v>21</v>
      </c>
      <c r="F1110">
        <v>45</v>
      </c>
      <c r="G1110" t="s">
        <v>17</v>
      </c>
      <c r="H1110">
        <v>1109</v>
      </c>
      <c r="I1110" s="19">
        <v>2.9</v>
      </c>
      <c r="J1110" s="19">
        <v>1.1</v>
      </c>
      <c r="K1110" s="62">
        <v>1.1</v>
      </c>
      <c r="L1110" s="17">
        <f t="shared" si="63"/>
        <v>1.7</v>
      </c>
      <c r="M1110" s="16">
        <v>26.1599767369527</v>
      </c>
      <c r="N1110" s="16">
        <v>27.0197480886715</v>
      </c>
      <c r="O1110" s="62">
        <v>27.0977323342564</v>
      </c>
      <c r="P1110" s="17">
        <f t="shared" si="61"/>
        <v>26.7591523866269</v>
      </c>
      <c r="Q1110" s="30" t="s">
        <v>18</v>
      </c>
      <c r="R1110" s="30" t="s">
        <v>18</v>
      </c>
      <c r="S1110" s="30" t="s">
        <v>18</v>
      </c>
      <c r="T1110" s="17" t="e">
        <f t="shared" si="62"/>
        <v>#DIV/0!</v>
      </c>
    </row>
    <row r="1111" spans="1:20">
      <c r="A1111" s="10">
        <v>31</v>
      </c>
      <c r="B1111" s="36">
        <v>8</v>
      </c>
      <c r="C1111" s="35">
        <v>2004</v>
      </c>
      <c r="D1111" s="9">
        <v>38230</v>
      </c>
      <c r="E1111" s="30" t="s">
        <v>21</v>
      </c>
      <c r="F1111">
        <v>45</v>
      </c>
      <c r="G1111" t="s">
        <v>17</v>
      </c>
      <c r="H1111">
        <v>1110</v>
      </c>
      <c r="I1111" s="19">
        <v>8</v>
      </c>
      <c r="J1111" s="19" t="s">
        <v>18</v>
      </c>
      <c r="K1111" s="62">
        <v>1.2</v>
      </c>
      <c r="L1111" s="17">
        <f t="shared" si="63"/>
        <v>4.6</v>
      </c>
      <c r="M1111" s="16">
        <v>25.4235093552002</v>
      </c>
      <c r="N1111" s="16">
        <v>27.274914157987</v>
      </c>
      <c r="O1111" s="62">
        <v>27.5242690407425</v>
      </c>
      <c r="P1111" s="17">
        <f t="shared" si="61"/>
        <v>26.7408975179766</v>
      </c>
      <c r="Q1111" s="30" t="s">
        <v>18</v>
      </c>
      <c r="R1111" s="30" t="s">
        <v>18</v>
      </c>
      <c r="S1111" s="30" t="s">
        <v>18</v>
      </c>
      <c r="T1111" s="17" t="e">
        <f t="shared" si="62"/>
        <v>#DIV/0!</v>
      </c>
    </row>
    <row r="1112" spans="1:20">
      <c r="A1112" s="10">
        <v>9</v>
      </c>
      <c r="B1112" s="36">
        <v>9</v>
      </c>
      <c r="C1112" s="35">
        <v>2004</v>
      </c>
      <c r="D1112" s="9">
        <v>38239</v>
      </c>
      <c r="E1112" s="30" t="s">
        <v>21</v>
      </c>
      <c r="F1112">
        <v>45</v>
      </c>
      <c r="G1112" t="s">
        <v>17</v>
      </c>
      <c r="H1112">
        <v>1111</v>
      </c>
      <c r="I1112" s="40">
        <v>11</v>
      </c>
      <c r="J1112" s="40">
        <v>2.3</v>
      </c>
      <c r="K1112" s="69">
        <v>2.2</v>
      </c>
      <c r="L1112" s="17">
        <f t="shared" si="63"/>
        <v>5.16666666666667</v>
      </c>
      <c r="M1112" s="41">
        <v>25.0202274078198</v>
      </c>
      <c r="N1112" s="41">
        <v>27.6634020732053</v>
      </c>
      <c r="O1112" s="70">
        <v>27.6788049906331</v>
      </c>
      <c r="P1112" s="17">
        <f t="shared" si="61"/>
        <v>26.7874781572194</v>
      </c>
      <c r="Q1112" s="30" t="s">
        <v>18</v>
      </c>
      <c r="R1112" s="30" t="s">
        <v>18</v>
      </c>
      <c r="S1112" s="30" t="s">
        <v>18</v>
      </c>
      <c r="T1112" s="17" t="e">
        <f t="shared" si="62"/>
        <v>#DIV/0!</v>
      </c>
    </row>
    <row r="1113" spans="1:20">
      <c r="A1113" s="10">
        <v>20</v>
      </c>
      <c r="B1113" s="36">
        <v>9</v>
      </c>
      <c r="C1113" s="35">
        <v>2004</v>
      </c>
      <c r="D1113" s="9">
        <v>38250</v>
      </c>
      <c r="E1113" s="30" t="s">
        <v>21</v>
      </c>
      <c r="F1113">
        <v>45</v>
      </c>
      <c r="G1113" t="s">
        <v>17</v>
      </c>
      <c r="H1113">
        <v>1112</v>
      </c>
      <c r="I1113" s="40">
        <v>1.7</v>
      </c>
      <c r="J1113" s="40">
        <v>0.8</v>
      </c>
      <c r="K1113" s="69">
        <v>0.7</v>
      </c>
      <c r="L1113" s="17">
        <f t="shared" si="63"/>
        <v>1.06666666666667</v>
      </c>
      <c r="M1113" s="41">
        <v>27.3458320946722</v>
      </c>
      <c r="N1113" s="41">
        <v>27.9167541415508</v>
      </c>
      <c r="O1113" s="70">
        <v>28.076089920958</v>
      </c>
      <c r="P1113" s="17">
        <f t="shared" si="61"/>
        <v>27.7795587190603</v>
      </c>
      <c r="Q1113" s="30" t="s">
        <v>18</v>
      </c>
      <c r="R1113" s="30" t="s">
        <v>18</v>
      </c>
      <c r="S1113" s="30" t="s">
        <v>18</v>
      </c>
      <c r="T1113" s="17" t="e">
        <f t="shared" si="62"/>
        <v>#DIV/0!</v>
      </c>
    </row>
    <row r="1114" spans="1:20">
      <c r="A1114" s="10">
        <v>30</v>
      </c>
      <c r="B1114" s="36">
        <v>9</v>
      </c>
      <c r="C1114" s="35">
        <v>2004</v>
      </c>
      <c r="D1114" s="9">
        <v>38260</v>
      </c>
      <c r="E1114" s="30" t="s">
        <v>21</v>
      </c>
      <c r="F1114">
        <v>45</v>
      </c>
      <c r="G1114" t="s">
        <v>17</v>
      </c>
      <c r="H1114">
        <v>1113</v>
      </c>
      <c r="I1114" s="40">
        <v>5.3</v>
      </c>
      <c r="J1114" s="40">
        <v>2.2</v>
      </c>
      <c r="K1114" s="69">
        <v>2</v>
      </c>
      <c r="L1114" s="17">
        <f t="shared" si="63"/>
        <v>3.16666666666667</v>
      </c>
      <c r="M1114" s="41">
        <v>26.2048299625866</v>
      </c>
      <c r="N1114" s="41">
        <v>27.4531833754976</v>
      </c>
      <c r="O1114" s="70">
        <v>27.9392538161632</v>
      </c>
      <c r="P1114" s="17">
        <f t="shared" si="61"/>
        <v>27.1990890514158</v>
      </c>
      <c r="Q1114" s="30" t="s">
        <v>18</v>
      </c>
      <c r="R1114" s="30" t="s">
        <v>18</v>
      </c>
      <c r="S1114" s="30" t="s">
        <v>18</v>
      </c>
      <c r="T1114" s="17" t="e">
        <f t="shared" si="62"/>
        <v>#DIV/0!</v>
      </c>
    </row>
    <row r="1115" spans="1:20">
      <c r="A1115" s="10">
        <v>9</v>
      </c>
      <c r="B1115" s="36">
        <v>10</v>
      </c>
      <c r="C1115" s="35">
        <v>2004</v>
      </c>
      <c r="D1115" s="9">
        <v>38269</v>
      </c>
      <c r="E1115" s="30" t="s">
        <v>21</v>
      </c>
      <c r="F1115">
        <v>45</v>
      </c>
      <c r="G1115" t="s">
        <v>17</v>
      </c>
      <c r="H1115">
        <v>1114</v>
      </c>
      <c r="I1115" s="40">
        <v>4.4</v>
      </c>
      <c r="J1115" s="40">
        <v>2.1</v>
      </c>
      <c r="K1115" s="69">
        <v>2</v>
      </c>
      <c r="L1115" s="17">
        <f t="shared" si="63"/>
        <v>2.83333333333333</v>
      </c>
      <c r="M1115" s="41">
        <v>26.489488976164</v>
      </c>
      <c r="N1115" s="41">
        <v>27.7891407485002</v>
      </c>
      <c r="O1115" s="70">
        <v>27.948392506091</v>
      </c>
      <c r="P1115" s="17">
        <f t="shared" si="61"/>
        <v>27.4090074102517</v>
      </c>
      <c r="Q1115" s="30" t="s">
        <v>18</v>
      </c>
      <c r="R1115" s="30" t="s">
        <v>18</v>
      </c>
      <c r="S1115" s="30" t="s">
        <v>18</v>
      </c>
      <c r="T1115" s="17" t="e">
        <f t="shared" si="62"/>
        <v>#DIV/0!</v>
      </c>
    </row>
    <row r="1116" spans="1:20">
      <c r="A1116" s="10">
        <v>20</v>
      </c>
      <c r="B1116" s="36">
        <v>10</v>
      </c>
      <c r="C1116" s="35">
        <v>2004</v>
      </c>
      <c r="D1116" s="9">
        <v>38280</v>
      </c>
      <c r="E1116" s="30" t="s">
        <v>21</v>
      </c>
      <c r="F1116">
        <v>45</v>
      </c>
      <c r="G1116" t="s">
        <v>17</v>
      </c>
      <c r="H1116">
        <v>1115</v>
      </c>
      <c r="I1116" s="40">
        <v>3</v>
      </c>
      <c r="J1116" s="40">
        <v>2</v>
      </c>
      <c r="K1116" s="69">
        <v>1.9</v>
      </c>
      <c r="L1116" s="17">
        <f t="shared" si="63"/>
        <v>2.3</v>
      </c>
      <c r="M1116" s="41">
        <v>27.5127997751907</v>
      </c>
      <c r="N1116" s="41">
        <v>27.8327165822931</v>
      </c>
      <c r="O1116" s="70">
        <v>27.9086386601994</v>
      </c>
      <c r="P1116" s="17">
        <f t="shared" si="61"/>
        <v>27.7513850058944</v>
      </c>
      <c r="Q1116" s="30" t="s">
        <v>18</v>
      </c>
      <c r="R1116" s="30" t="s">
        <v>18</v>
      </c>
      <c r="S1116" s="30" t="s">
        <v>18</v>
      </c>
      <c r="T1116" s="17" t="e">
        <f t="shared" si="62"/>
        <v>#DIV/0!</v>
      </c>
    </row>
    <row r="1117" spans="1:20">
      <c r="A1117" s="10">
        <v>30</v>
      </c>
      <c r="B1117" s="37">
        <v>10</v>
      </c>
      <c r="C1117" s="5">
        <v>2004</v>
      </c>
      <c r="D1117" s="9">
        <v>38290</v>
      </c>
      <c r="E1117" s="30" t="s">
        <v>21</v>
      </c>
      <c r="F1117">
        <v>45</v>
      </c>
      <c r="G1117" t="s">
        <v>17</v>
      </c>
      <c r="H1117">
        <v>1116</v>
      </c>
      <c r="I1117" s="40">
        <v>4</v>
      </c>
      <c r="J1117" s="40">
        <v>2.1</v>
      </c>
      <c r="K1117" s="69">
        <v>2</v>
      </c>
      <c r="L1117" s="17">
        <f t="shared" si="63"/>
        <v>2.7</v>
      </c>
      <c r="M1117" s="41">
        <v>26.9325685435836</v>
      </c>
      <c r="N1117" s="41">
        <v>27.5959887378488</v>
      </c>
      <c r="O1117" s="70">
        <v>27.6051537699788</v>
      </c>
      <c r="P1117" s="17">
        <f t="shared" si="61"/>
        <v>27.3779036838037</v>
      </c>
      <c r="Q1117" s="30" t="s">
        <v>18</v>
      </c>
      <c r="R1117" s="30" t="s">
        <v>18</v>
      </c>
      <c r="S1117" s="30" t="s">
        <v>18</v>
      </c>
      <c r="T1117" s="17" t="e">
        <f t="shared" si="62"/>
        <v>#DIV/0!</v>
      </c>
    </row>
    <row r="1118" spans="1:20">
      <c r="A1118" s="10">
        <v>11</v>
      </c>
      <c r="B1118" s="37">
        <v>11</v>
      </c>
      <c r="C1118" s="5">
        <v>2004</v>
      </c>
      <c r="D1118" s="9">
        <v>38302</v>
      </c>
      <c r="E1118" s="30" t="s">
        <v>21</v>
      </c>
      <c r="F1118">
        <v>45</v>
      </c>
      <c r="G1118" t="s">
        <v>17</v>
      </c>
      <c r="H1118">
        <v>1117</v>
      </c>
      <c r="I1118" s="40">
        <v>3.3</v>
      </c>
      <c r="J1118" s="40">
        <v>2.2</v>
      </c>
      <c r="K1118" s="69">
        <v>2.1</v>
      </c>
      <c r="L1118" s="17">
        <f t="shared" si="63"/>
        <v>2.53333333333333</v>
      </c>
      <c r="M1118" s="41">
        <v>27.386524091323</v>
      </c>
      <c r="N1118" s="41">
        <v>27.5124623204172</v>
      </c>
      <c r="O1118" s="70">
        <v>27.7649260512953</v>
      </c>
      <c r="P1118" s="17">
        <f t="shared" si="61"/>
        <v>27.5546374876785</v>
      </c>
      <c r="Q1118" s="30" t="s">
        <v>18</v>
      </c>
      <c r="R1118" s="30" t="s">
        <v>18</v>
      </c>
      <c r="S1118" s="30" t="s">
        <v>18</v>
      </c>
      <c r="T1118" s="17" t="e">
        <f t="shared" si="62"/>
        <v>#DIV/0!</v>
      </c>
    </row>
    <row r="1119" spans="1:20">
      <c r="A1119" s="10">
        <v>5</v>
      </c>
      <c r="B1119" s="37">
        <v>4</v>
      </c>
      <c r="C1119" s="5">
        <v>2005</v>
      </c>
      <c r="D1119" s="9">
        <v>38447</v>
      </c>
      <c r="E1119" s="30" t="s">
        <v>21</v>
      </c>
      <c r="F1119">
        <v>45</v>
      </c>
      <c r="G1119" t="s">
        <v>17</v>
      </c>
      <c r="H1119">
        <v>1118</v>
      </c>
      <c r="I1119" s="40">
        <v>-0.9</v>
      </c>
      <c r="J1119" s="40">
        <v>-0.12</v>
      </c>
      <c r="K1119" s="69">
        <v>-0.1</v>
      </c>
      <c r="L1119" s="17">
        <f t="shared" si="63"/>
        <v>-0.373333333333333</v>
      </c>
      <c r="M1119" s="41">
        <v>27.1374021834926</v>
      </c>
      <c r="N1119" s="41" t="s">
        <v>18</v>
      </c>
      <c r="O1119" s="70">
        <v>27.8690788164736</v>
      </c>
      <c r="P1119" s="17">
        <f t="shared" si="61"/>
        <v>27.5032404999831</v>
      </c>
      <c r="Q1119" s="30" t="s">
        <v>18</v>
      </c>
      <c r="R1119" s="30" t="s">
        <v>18</v>
      </c>
      <c r="S1119" s="30" t="s">
        <v>18</v>
      </c>
      <c r="T1119" s="17" t="e">
        <f t="shared" si="62"/>
        <v>#DIV/0!</v>
      </c>
    </row>
    <row r="1120" spans="1:20">
      <c r="A1120" s="10">
        <v>1</v>
      </c>
      <c r="B1120" s="37">
        <v>6</v>
      </c>
      <c r="C1120" s="5">
        <v>2005</v>
      </c>
      <c r="D1120" s="9">
        <v>38504</v>
      </c>
      <c r="E1120" s="30" t="s">
        <v>21</v>
      </c>
      <c r="F1120">
        <v>45</v>
      </c>
      <c r="G1120" t="s">
        <v>17</v>
      </c>
      <c r="H1120">
        <v>1119</v>
      </c>
      <c r="I1120" s="40" t="s">
        <v>18</v>
      </c>
      <c r="J1120" s="40" t="s">
        <v>18</v>
      </c>
      <c r="K1120" s="69">
        <v>-0.5</v>
      </c>
      <c r="L1120" s="17">
        <f t="shared" si="63"/>
        <v>-0.5</v>
      </c>
      <c r="M1120" s="41">
        <v>26.9526204064905</v>
      </c>
      <c r="N1120" s="41">
        <v>27.6671207605145</v>
      </c>
      <c r="O1120" s="70" t="s">
        <v>18</v>
      </c>
      <c r="P1120" s="17">
        <f t="shared" si="61"/>
        <v>27.3098705835025</v>
      </c>
      <c r="Q1120" s="30" t="s">
        <v>18</v>
      </c>
      <c r="R1120" s="30" t="s">
        <v>18</v>
      </c>
      <c r="S1120" s="30" t="s">
        <v>18</v>
      </c>
      <c r="T1120" s="17" t="e">
        <f t="shared" si="62"/>
        <v>#DIV/0!</v>
      </c>
    </row>
    <row r="1121" spans="1:20">
      <c r="A1121" s="1">
        <v>11</v>
      </c>
      <c r="B1121" s="37">
        <v>6</v>
      </c>
      <c r="C1121" s="5">
        <v>2005</v>
      </c>
      <c r="D1121" s="9">
        <v>38514</v>
      </c>
      <c r="E1121" s="30" t="s">
        <v>21</v>
      </c>
      <c r="F1121">
        <v>45</v>
      </c>
      <c r="G1121" t="s">
        <v>17</v>
      </c>
      <c r="H1121">
        <v>1120</v>
      </c>
      <c r="I1121" s="40">
        <v>-0.2</v>
      </c>
      <c r="J1121" s="40">
        <v>-0.3</v>
      </c>
      <c r="K1121" s="69">
        <v>-0.3</v>
      </c>
      <c r="L1121" s="17">
        <f t="shared" si="63"/>
        <v>-0.266666666666667</v>
      </c>
      <c r="M1121" s="41">
        <v>26.9274356473989</v>
      </c>
      <c r="N1121" s="41">
        <v>27.6250017351614</v>
      </c>
      <c r="O1121" s="70">
        <v>27.7176748278016</v>
      </c>
      <c r="P1121" s="17">
        <f t="shared" si="61"/>
        <v>27.4233707367873</v>
      </c>
      <c r="Q1121" s="30" t="s">
        <v>18</v>
      </c>
      <c r="R1121" s="30" t="s">
        <v>18</v>
      </c>
      <c r="S1121" s="30" t="s">
        <v>18</v>
      </c>
      <c r="T1121" s="17" t="e">
        <f t="shared" si="62"/>
        <v>#DIV/0!</v>
      </c>
    </row>
    <row r="1122" spans="1:20">
      <c r="A1122" s="10">
        <v>20</v>
      </c>
      <c r="B1122" s="37">
        <v>6</v>
      </c>
      <c r="C1122" s="5">
        <v>2005</v>
      </c>
      <c r="D1122" s="9">
        <v>38523</v>
      </c>
      <c r="E1122" s="30" t="s">
        <v>21</v>
      </c>
      <c r="F1122">
        <v>45</v>
      </c>
      <c r="G1122" t="s">
        <v>17</v>
      </c>
      <c r="H1122">
        <v>1121</v>
      </c>
      <c r="I1122" s="40">
        <v>1.4</v>
      </c>
      <c r="J1122" s="40">
        <v>-0.1</v>
      </c>
      <c r="K1122" s="69">
        <v>-0.1</v>
      </c>
      <c r="L1122" s="17">
        <f t="shared" si="63"/>
        <v>0.4</v>
      </c>
      <c r="M1122" s="41">
        <v>26.7424680758602</v>
      </c>
      <c r="N1122" s="41">
        <v>27.4559179750116</v>
      </c>
      <c r="O1122" s="70" t="s">
        <v>18</v>
      </c>
      <c r="P1122" s="17">
        <f t="shared" si="61"/>
        <v>27.0991930254359</v>
      </c>
      <c r="Q1122" s="30" t="s">
        <v>18</v>
      </c>
      <c r="R1122" s="30" t="s">
        <v>18</v>
      </c>
      <c r="S1122" s="30" t="s">
        <v>18</v>
      </c>
      <c r="T1122" s="17" t="e">
        <f t="shared" si="62"/>
        <v>#DIV/0!</v>
      </c>
    </row>
    <row r="1123" spans="1:20">
      <c r="A1123" s="10">
        <v>30</v>
      </c>
      <c r="B1123" s="37">
        <v>6</v>
      </c>
      <c r="C1123" s="5">
        <v>2005</v>
      </c>
      <c r="D1123" s="9">
        <v>38533</v>
      </c>
      <c r="E1123" s="30" t="s">
        <v>21</v>
      </c>
      <c r="F1123">
        <v>45</v>
      </c>
      <c r="G1123" t="s">
        <v>17</v>
      </c>
      <c r="H1123">
        <v>1122</v>
      </c>
      <c r="I1123" s="40" t="s">
        <v>18</v>
      </c>
      <c r="J1123" s="40" t="s">
        <v>18</v>
      </c>
      <c r="K1123" s="69">
        <v>-0.1</v>
      </c>
      <c r="L1123" s="17">
        <f t="shared" si="63"/>
        <v>-0.1</v>
      </c>
      <c r="M1123" s="41">
        <v>26.3219947283319</v>
      </c>
      <c r="N1123" s="41">
        <v>27.7915347533257</v>
      </c>
      <c r="O1123" s="70" t="s">
        <v>18</v>
      </c>
      <c r="P1123" s="17">
        <f t="shared" si="61"/>
        <v>27.0567647408288</v>
      </c>
      <c r="Q1123" s="30" t="s">
        <v>18</v>
      </c>
      <c r="R1123" s="30" t="s">
        <v>18</v>
      </c>
      <c r="S1123" s="30" t="s">
        <v>18</v>
      </c>
      <c r="T1123" s="17" t="e">
        <f t="shared" si="62"/>
        <v>#DIV/0!</v>
      </c>
    </row>
    <row r="1124" spans="1:20">
      <c r="A1124" s="10">
        <v>10</v>
      </c>
      <c r="B1124" s="37">
        <v>7</v>
      </c>
      <c r="C1124" s="5">
        <v>2005</v>
      </c>
      <c r="D1124" s="9">
        <v>38543</v>
      </c>
      <c r="E1124" s="30" t="s">
        <v>21</v>
      </c>
      <c r="F1124">
        <v>45</v>
      </c>
      <c r="G1124" t="s">
        <v>17</v>
      </c>
      <c r="H1124">
        <v>1123</v>
      </c>
      <c r="I1124" s="40">
        <v>1.1</v>
      </c>
      <c r="J1124" s="40" t="s">
        <v>18</v>
      </c>
      <c r="K1124" s="69">
        <v>0</v>
      </c>
      <c r="L1124" s="17">
        <f t="shared" si="63"/>
        <v>0.55</v>
      </c>
      <c r="M1124" s="41">
        <v>27.8199643247586</v>
      </c>
      <c r="N1124" s="41">
        <v>28.242293532679</v>
      </c>
      <c r="O1124" s="70">
        <v>28.3264937275179</v>
      </c>
      <c r="P1124" s="17">
        <f t="shared" si="61"/>
        <v>28.1295838616518</v>
      </c>
      <c r="Q1124" s="30" t="s">
        <v>18</v>
      </c>
      <c r="R1124" s="30" t="s">
        <v>18</v>
      </c>
      <c r="S1124" s="30" t="s">
        <v>18</v>
      </c>
      <c r="T1124" s="17" t="e">
        <f t="shared" si="62"/>
        <v>#DIV/0!</v>
      </c>
    </row>
    <row r="1125" spans="1:20">
      <c r="A1125" s="10">
        <v>21</v>
      </c>
      <c r="B1125" s="37">
        <v>7</v>
      </c>
      <c r="C1125" s="5">
        <v>2005</v>
      </c>
      <c r="D1125" s="9">
        <v>38554</v>
      </c>
      <c r="E1125" s="30" t="s">
        <v>21</v>
      </c>
      <c r="F1125">
        <v>45</v>
      </c>
      <c r="G1125" t="s">
        <v>17</v>
      </c>
      <c r="H1125">
        <v>1124</v>
      </c>
      <c r="I1125" s="40">
        <v>2.6</v>
      </c>
      <c r="J1125" s="40">
        <v>0.1</v>
      </c>
      <c r="K1125" s="69">
        <v>0</v>
      </c>
      <c r="L1125" s="17">
        <f t="shared" si="63"/>
        <v>0.9</v>
      </c>
      <c r="M1125" s="41">
        <v>27.0328115712403</v>
      </c>
      <c r="N1125" s="41">
        <v>27.9479197663468</v>
      </c>
      <c r="O1125" s="70">
        <v>28.0349866213914</v>
      </c>
      <c r="P1125" s="17">
        <f t="shared" si="61"/>
        <v>27.6719059863262</v>
      </c>
      <c r="Q1125" s="30" t="s">
        <v>18</v>
      </c>
      <c r="R1125" s="30" t="s">
        <v>18</v>
      </c>
      <c r="S1125" s="30" t="s">
        <v>18</v>
      </c>
      <c r="T1125" s="17" t="e">
        <f t="shared" si="62"/>
        <v>#DIV/0!</v>
      </c>
    </row>
    <row r="1126" spans="1:20">
      <c r="A1126" s="10">
        <v>31</v>
      </c>
      <c r="B1126" s="37">
        <v>7</v>
      </c>
      <c r="C1126" s="5">
        <v>2005</v>
      </c>
      <c r="D1126" s="9">
        <v>38564</v>
      </c>
      <c r="E1126" s="30" t="s">
        <v>21</v>
      </c>
      <c r="F1126">
        <v>45</v>
      </c>
      <c r="G1126" t="s">
        <v>17</v>
      </c>
      <c r="H1126">
        <v>1125</v>
      </c>
      <c r="I1126" s="40">
        <v>9.8</v>
      </c>
      <c r="J1126" s="40">
        <v>2.2</v>
      </c>
      <c r="K1126" s="69">
        <v>2.1</v>
      </c>
      <c r="L1126" s="17">
        <f t="shared" si="63"/>
        <v>4.7</v>
      </c>
      <c r="M1126" s="41">
        <v>26.2249447431313</v>
      </c>
      <c r="N1126" s="41">
        <v>27.4072221984323</v>
      </c>
      <c r="O1126" s="70">
        <v>27.4504484517728</v>
      </c>
      <c r="P1126" s="17">
        <f t="shared" si="61"/>
        <v>27.0275384644455</v>
      </c>
      <c r="Q1126" s="30" t="s">
        <v>18</v>
      </c>
      <c r="R1126" s="30" t="s">
        <v>18</v>
      </c>
      <c r="S1126" s="30" t="s">
        <v>18</v>
      </c>
      <c r="T1126" s="17" t="e">
        <f t="shared" si="62"/>
        <v>#DIV/0!</v>
      </c>
    </row>
    <row r="1127" spans="1:20">
      <c r="A1127" s="10">
        <v>9</v>
      </c>
      <c r="B1127" s="37">
        <v>8</v>
      </c>
      <c r="C1127" s="5">
        <v>2005</v>
      </c>
      <c r="D1127" s="9">
        <v>38573</v>
      </c>
      <c r="E1127" s="30" t="s">
        <v>21</v>
      </c>
      <c r="F1127">
        <v>45</v>
      </c>
      <c r="G1127" t="s">
        <v>17</v>
      </c>
      <c r="H1127">
        <v>1126</v>
      </c>
      <c r="I1127" s="40">
        <v>2.3</v>
      </c>
      <c r="J1127" s="40">
        <v>1.3</v>
      </c>
      <c r="K1127" s="69">
        <v>1.2</v>
      </c>
      <c r="L1127" s="17">
        <f t="shared" si="63"/>
        <v>1.6</v>
      </c>
      <c r="M1127" s="41">
        <v>27.6323990945553</v>
      </c>
      <c r="N1127" s="41">
        <v>27.8999359710401</v>
      </c>
      <c r="O1127" s="70">
        <v>27.9585059301726</v>
      </c>
      <c r="P1127" s="17">
        <f t="shared" si="61"/>
        <v>27.8302803319227</v>
      </c>
      <c r="Q1127" s="30" t="s">
        <v>18</v>
      </c>
      <c r="R1127" s="30" t="s">
        <v>18</v>
      </c>
      <c r="S1127" s="30" t="s">
        <v>18</v>
      </c>
      <c r="T1127" s="17" t="e">
        <f t="shared" si="62"/>
        <v>#DIV/0!</v>
      </c>
    </row>
    <row r="1128" spans="1:20">
      <c r="A1128" s="10">
        <v>20</v>
      </c>
      <c r="B1128" s="37">
        <v>8</v>
      </c>
      <c r="C1128" s="5">
        <v>2005</v>
      </c>
      <c r="D1128" s="9">
        <v>38584</v>
      </c>
      <c r="E1128" s="30" t="s">
        <v>21</v>
      </c>
      <c r="F1128">
        <v>45</v>
      </c>
      <c r="G1128" t="s">
        <v>17</v>
      </c>
      <c r="H1128">
        <v>1127</v>
      </c>
      <c r="I1128" s="40">
        <v>4.2</v>
      </c>
      <c r="J1128" s="40">
        <v>1.3</v>
      </c>
      <c r="K1128" s="69">
        <v>1.2</v>
      </c>
      <c r="L1128" s="17">
        <f t="shared" si="63"/>
        <v>2.23333333333333</v>
      </c>
      <c r="M1128" s="41">
        <v>26.8188490711361</v>
      </c>
      <c r="N1128" s="41">
        <v>27.8471242069284</v>
      </c>
      <c r="O1128" s="70">
        <v>27.8823686926653</v>
      </c>
      <c r="P1128" s="17">
        <f t="shared" si="61"/>
        <v>27.5161139902433</v>
      </c>
      <c r="Q1128" s="30" t="s">
        <v>18</v>
      </c>
      <c r="R1128" s="30" t="s">
        <v>18</v>
      </c>
      <c r="S1128" s="30" t="s">
        <v>18</v>
      </c>
      <c r="T1128" s="17" t="e">
        <f t="shared" si="62"/>
        <v>#DIV/0!</v>
      </c>
    </row>
    <row r="1129" spans="1:20">
      <c r="A1129" s="10">
        <v>31</v>
      </c>
      <c r="B1129" s="37">
        <v>8</v>
      </c>
      <c r="C1129" s="5">
        <v>2005</v>
      </c>
      <c r="D1129" s="9">
        <v>38595</v>
      </c>
      <c r="E1129" s="30" t="s">
        <v>21</v>
      </c>
      <c r="F1129">
        <v>45</v>
      </c>
      <c r="G1129" t="s">
        <v>17</v>
      </c>
      <c r="H1129">
        <v>1128</v>
      </c>
      <c r="I1129" s="41">
        <v>4.2</v>
      </c>
      <c r="J1129" s="41">
        <v>1.3</v>
      </c>
      <c r="K1129" s="70">
        <v>1.2</v>
      </c>
      <c r="L1129" s="17">
        <f t="shared" si="63"/>
        <v>2.23333333333333</v>
      </c>
      <c r="M1129" s="41">
        <v>26.6598209664434</v>
      </c>
      <c r="N1129" s="41">
        <v>27.8886513778314</v>
      </c>
      <c r="O1129" s="70">
        <v>27.9417791337038</v>
      </c>
      <c r="P1129" s="17">
        <f t="shared" si="61"/>
        <v>27.4967504926595</v>
      </c>
      <c r="Q1129" s="30" t="s">
        <v>18</v>
      </c>
      <c r="R1129" s="30" t="s">
        <v>18</v>
      </c>
      <c r="S1129" s="30" t="s">
        <v>18</v>
      </c>
      <c r="T1129" s="17" t="e">
        <f t="shared" si="62"/>
        <v>#DIV/0!</v>
      </c>
    </row>
    <row r="1130" spans="1:20">
      <c r="A1130" s="10">
        <v>10</v>
      </c>
      <c r="B1130" s="37">
        <v>9</v>
      </c>
      <c r="C1130" s="5">
        <v>2005</v>
      </c>
      <c r="D1130" s="9">
        <v>38605</v>
      </c>
      <c r="E1130" s="30" t="s">
        <v>21</v>
      </c>
      <c r="F1130">
        <v>45</v>
      </c>
      <c r="G1130" t="s">
        <v>17</v>
      </c>
      <c r="H1130">
        <v>1129</v>
      </c>
      <c r="I1130" s="41">
        <v>4.1</v>
      </c>
      <c r="J1130" s="41">
        <v>1.3</v>
      </c>
      <c r="K1130" s="70">
        <v>1.1</v>
      </c>
      <c r="L1130" s="17">
        <f t="shared" si="63"/>
        <v>2.16666666666667</v>
      </c>
      <c r="M1130" s="41">
        <v>27.798781926434</v>
      </c>
      <c r="N1130" s="41" t="s">
        <v>18</v>
      </c>
      <c r="O1130" s="70">
        <v>27.9427279645361</v>
      </c>
      <c r="P1130" s="17">
        <f t="shared" si="61"/>
        <v>27.8707549454851</v>
      </c>
      <c r="Q1130" s="30" t="s">
        <v>18</v>
      </c>
      <c r="R1130" s="30" t="s">
        <v>18</v>
      </c>
      <c r="S1130" s="30" t="s">
        <v>18</v>
      </c>
      <c r="T1130" s="17" t="e">
        <f t="shared" si="62"/>
        <v>#DIV/0!</v>
      </c>
    </row>
    <row r="1131" spans="1:20">
      <c r="A1131" s="10">
        <v>20</v>
      </c>
      <c r="B1131" s="37">
        <v>9</v>
      </c>
      <c r="C1131" s="5">
        <v>2005</v>
      </c>
      <c r="D1131" s="9">
        <v>38615</v>
      </c>
      <c r="E1131" s="30" t="s">
        <v>21</v>
      </c>
      <c r="F1131">
        <v>45</v>
      </c>
      <c r="G1131" t="s">
        <v>17</v>
      </c>
      <c r="H1131">
        <v>1130</v>
      </c>
      <c r="I1131" s="41">
        <v>2</v>
      </c>
      <c r="J1131" s="41">
        <v>1.1</v>
      </c>
      <c r="K1131" s="70">
        <v>1</v>
      </c>
      <c r="L1131" s="17">
        <f t="shared" si="63"/>
        <v>1.36666666666667</v>
      </c>
      <c r="M1131" s="41">
        <v>27.5315233437109</v>
      </c>
      <c r="N1131" s="41">
        <v>27.6952270486853</v>
      </c>
      <c r="O1131" s="70" t="s">
        <v>18</v>
      </c>
      <c r="P1131" s="17">
        <f t="shared" si="61"/>
        <v>27.6133751961981</v>
      </c>
      <c r="Q1131" s="30" t="s">
        <v>18</v>
      </c>
      <c r="R1131" s="30" t="s">
        <v>18</v>
      </c>
      <c r="S1131" s="30" t="s">
        <v>18</v>
      </c>
      <c r="T1131" s="17" t="e">
        <f t="shared" si="62"/>
        <v>#DIV/0!</v>
      </c>
    </row>
    <row r="1132" spans="1:20">
      <c r="A1132" s="10">
        <v>1</v>
      </c>
      <c r="B1132" s="37">
        <v>10</v>
      </c>
      <c r="C1132" s="5">
        <v>2005</v>
      </c>
      <c r="D1132" s="9">
        <v>38626</v>
      </c>
      <c r="E1132" s="30" t="s">
        <v>21</v>
      </c>
      <c r="F1132">
        <v>45</v>
      </c>
      <c r="G1132" t="s">
        <v>17</v>
      </c>
      <c r="H1132">
        <v>1131</v>
      </c>
      <c r="I1132" s="41">
        <v>2.3</v>
      </c>
      <c r="J1132" s="41">
        <v>1.1</v>
      </c>
      <c r="K1132" s="70">
        <v>1</v>
      </c>
      <c r="L1132" s="17">
        <f t="shared" si="63"/>
        <v>1.46666666666667</v>
      </c>
      <c r="M1132" s="41">
        <v>26.2859401864149</v>
      </c>
      <c r="N1132" s="41">
        <v>27.0804791047013</v>
      </c>
      <c r="O1132" s="70">
        <v>28.1247921644517</v>
      </c>
      <c r="P1132" s="17">
        <f t="shared" si="61"/>
        <v>27.163737151856</v>
      </c>
      <c r="Q1132" s="30" t="s">
        <v>18</v>
      </c>
      <c r="R1132" s="30" t="s">
        <v>18</v>
      </c>
      <c r="S1132" s="30" t="s">
        <v>18</v>
      </c>
      <c r="T1132" s="17" t="e">
        <f t="shared" si="62"/>
        <v>#DIV/0!</v>
      </c>
    </row>
    <row r="1133" spans="1:20">
      <c r="A1133" s="10">
        <v>11</v>
      </c>
      <c r="B1133" s="37">
        <v>10</v>
      </c>
      <c r="C1133" s="5">
        <v>2005</v>
      </c>
      <c r="D1133" s="9">
        <v>38636</v>
      </c>
      <c r="E1133" s="30" t="s">
        <v>21</v>
      </c>
      <c r="F1133">
        <v>45</v>
      </c>
      <c r="G1133" t="s">
        <v>17</v>
      </c>
      <c r="H1133">
        <v>1132</v>
      </c>
      <c r="I1133" s="41">
        <v>2.4</v>
      </c>
      <c r="J1133" s="41">
        <v>1.7</v>
      </c>
      <c r="K1133" s="70">
        <v>1.6</v>
      </c>
      <c r="L1133" s="17">
        <f t="shared" si="63"/>
        <v>1.9</v>
      </c>
      <c r="M1133" s="41">
        <v>26.0228911678027</v>
      </c>
      <c r="N1133" s="41">
        <v>26.0510994186926</v>
      </c>
      <c r="O1133" s="70">
        <v>27.5042517044554</v>
      </c>
      <c r="P1133" s="17">
        <f t="shared" si="61"/>
        <v>26.5260807636502</v>
      </c>
      <c r="Q1133" s="30" t="s">
        <v>18</v>
      </c>
      <c r="R1133" s="30" t="s">
        <v>18</v>
      </c>
      <c r="S1133" s="30" t="s">
        <v>18</v>
      </c>
      <c r="T1133" s="17" t="e">
        <f t="shared" si="62"/>
        <v>#DIV/0!</v>
      </c>
    </row>
    <row r="1134" spans="1:20">
      <c r="A1134" s="10">
        <v>20</v>
      </c>
      <c r="B1134" s="37">
        <v>10</v>
      </c>
      <c r="C1134" s="5">
        <v>2005</v>
      </c>
      <c r="D1134" s="9">
        <v>38645</v>
      </c>
      <c r="E1134" s="30" t="s">
        <v>21</v>
      </c>
      <c r="F1134">
        <v>45</v>
      </c>
      <c r="G1134" t="s">
        <v>17</v>
      </c>
      <c r="H1134">
        <v>1133</v>
      </c>
      <c r="I1134" s="41">
        <v>3.9</v>
      </c>
      <c r="J1134" s="41">
        <v>2.1</v>
      </c>
      <c r="K1134" s="70">
        <v>2.1</v>
      </c>
      <c r="L1134" s="17">
        <f t="shared" si="63"/>
        <v>2.7</v>
      </c>
      <c r="M1134" s="41">
        <v>25.7507840444319</v>
      </c>
      <c r="N1134" s="41">
        <v>26.6637819460349</v>
      </c>
      <c r="O1134" s="70">
        <v>27.3952003212145</v>
      </c>
      <c r="P1134" s="17">
        <f t="shared" si="61"/>
        <v>26.6032554372271</v>
      </c>
      <c r="Q1134" s="30" t="s">
        <v>18</v>
      </c>
      <c r="R1134" s="30" t="s">
        <v>18</v>
      </c>
      <c r="S1134" s="30" t="s">
        <v>18</v>
      </c>
      <c r="T1134" s="17" t="e">
        <f t="shared" si="62"/>
        <v>#DIV/0!</v>
      </c>
    </row>
    <row r="1135" spans="1:20">
      <c r="A1135" s="10">
        <v>31</v>
      </c>
      <c r="B1135" s="37">
        <v>10</v>
      </c>
      <c r="C1135" s="5">
        <v>2005</v>
      </c>
      <c r="D1135" s="9">
        <v>38656</v>
      </c>
      <c r="E1135" s="30" t="s">
        <v>21</v>
      </c>
      <c r="F1135">
        <v>45</v>
      </c>
      <c r="G1135" t="s">
        <v>17</v>
      </c>
      <c r="H1135">
        <v>1134</v>
      </c>
      <c r="I1135" s="41">
        <v>3.2</v>
      </c>
      <c r="J1135" s="41">
        <v>2.1</v>
      </c>
      <c r="K1135" s="70">
        <v>2</v>
      </c>
      <c r="L1135" s="17">
        <f t="shared" si="63"/>
        <v>2.43333333333333</v>
      </c>
      <c r="M1135" s="41">
        <v>25.6863799219683</v>
      </c>
      <c r="N1135" s="41">
        <v>26.5898559971312</v>
      </c>
      <c r="O1135" s="70">
        <v>26.6452980147132</v>
      </c>
      <c r="P1135" s="17">
        <f t="shared" si="61"/>
        <v>26.3071779779376</v>
      </c>
      <c r="Q1135" s="30" t="s">
        <v>18</v>
      </c>
      <c r="R1135" s="30" t="s">
        <v>18</v>
      </c>
      <c r="S1135" s="30" t="s">
        <v>18</v>
      </c>
      <c r="T1135" s="17" t="e">
        <f t="shared" si="62"/>
        <v>#DIV/0!</v>
      </c>
    </row>
    <row r="1136" spans="1:20">
      <c r="A1136" s="10">
        <v>9</v>
      </c>
      <c r="B1136" s="37">
        <v>11</v>
      </c>
      <c r="C1136" s="5">
        <v>2005</v>
      </c>
      <c r="D1136" s="9">
        <v>38665</v>
      </c>
      <c r="E1136" s="30" t="s">
        <v>21</v>
      </c>
      <c r="F1136">
        <v>45</v>
      </c>
      <c r="G1136" t="s">
        <v>17</v>
      </c>
      <c r="H1136">
        <v>1135</v>
      </c>
      <c r="I1136" s="41">
        <v>2.5</v>
      </c>
      <c r="J1136" s="41">
        <v>1.4</v>
      </c>
      <c r="K1136" s="70">
        <v>1.3</v>
      </c>
      <c r="L1136" s="17">
        <f t="shared" si="63"/>
        <v>1.73333333333333</v>
      </c>
      <c r="M1136" s="41">
        <v>26.0416962438359</v>
      </c>
      <c r="N1136" s="41">
        <v>26.0793114905141</v>
      </c>
      <c r="O1136" s="70">
        <v>27.3433449364925</v>
      </c>
      <c r="P1136" s="17">
        <f t="shared" si="61"/>
        <v>26.4881175569475</v>
      </c>
      <c r="Q1136" s="30" t="s">
        <v>18</v>
      </c>
      <c r="R1136" s="30" t="s">
        <v>18</v>
      </c>
      <c r="S1136" s="30" t="s">
        <v>18</v>
      </c>
      <c r="T1136" s="17" t="e">
        <f t="shared" si="62"/>
        <v>#DIV/0!</v>
      </c>
    </row>
    <row r="1137" spans="1:20">
      <c r="A1137" s="10">
        <v>5</v>
      </c>
      <c r="B1137" s="37">
        <v>12</v>
      </c>
      <c r="C1137" s="5">
        <v>2005</v>
      </c>
      <c r="D1137" s="9">
        <v>38691</v>
      </c>
      <c r="E1137" s="30" t="s">
        <v>21</v>
      </c>
      <c r="F1137">
        <v>45</v>
      </c>
      <c r="G1137" t="s">
        <v>17</v>
      </c>
      <c r="H1137">
        <v>1136</v>
      </c>
      <c r="I1137" s="41">
        <v>2.9</v>
      </c>
      <c r="J1137" s="41">
        <v>2.4</v>
      </c>
      <c r="K1137" s="70">
        <v>2.4</v>
      </c>
      <c r="L1137" s="17">
        <f t="shared" si="63"/>
        <v>2.56666666666667</v>
      </c>
      <c r="M1137" s="41">
        <v>26.0228911678027</v>
      </c>
      <c r="N1137" s="41" t="s">
        <v>18</v>
      </c>
      <c r="O1137" s="70">
        <v>27.3717313433756</v>
      </c>
      <c r="P1137" s="17">
        <f t="shared" si="61"/>
        <v>26.6973112555891</v>
      </c>
      <c r="Q1137" s="30" t="s">
        <v>18</v>
      </c>
      <c r="R1137" s="30" t="s">
        <v>18</v>
      </c>
      <c r="S1137" s="30" t="s">
        <v>18</v>
      </c>
      <c r="T1137" s="17" t="e">
        <f t="shared" si="62"/>
        <v>#DIV/0!</v>
      </c>
    </row>
    <row r="1138" spans="1:20">
      <c r="A1138" s="10">
        <v>19</v>
      </c>
      <c r="B1138" s="37">
        <v>2</v>
      </c>
      <c r="C1138" s="5">
        <v>2006</v>
      </c>
      <c r="D1138" s="9">
        <v>38767</v>
      </c>
      <c r="E1138" s="30" t="s">
        <v>21</v>
      </c>
      <c r="F1138">
        <v>45</v>
      </c>
      <c r="G1138" t="s">
        <v>17</v>
      </c>
      <c r="H1138">
        <v>1137</v>
      </c>
      <c r="I1138" s="41">
        <v>1.1</v>
      </c>
      <c r="J1138" s="41">
        <v>1.3</v>
      </c>
      <c r="K1138" s="70">
        <v>1.3</v>
      </c>
      <c r="L1138" s="17">
        <f t="shared" si="63"/>
        <v>1.23333333333333</v>
      </c>
      <c r="M1138" s="41">
        <v>27.3859259779733</v>
      </c>
      <c r="N1138" s="41">
        <v>27.8501420736193</v>
      </c>
      <c r="O1138" s="70">
        <v>28.3433231681354</v>
      </c>
      <c r="P1138" s="17">
        <f t="shared" si="61"/>
        <v>27.8597970732427</v>
      </c>
      <c r="Q1138" s="30" t="s">
        <v>18</v>
      </c>
      <c r="R1138" s="30" t="s">
        <v>18</v>
      </c>
      <c r="S1138" s="30" t="s">
        <v>18</v>
      </c>
      <c r="T1138" s="17" t="e">
        <f t="shared" si="62"/>
        <v>#DIV/0!</v>
      </c>
    </row>
    <row r="1139" spans="1:20">
      <c r="A1139" s="10">
        <v>19</v>
      </c>
      <c r="B1139" s="37">
        <v>3</v>
      </c>
      <c r="C1139" s="5">
        <v>2006</v>
      </c>
      <c r="D1139" s="9">
        <v>38795</v>
      </c>
      <c r="E1139" s="30" t="s">
        <v>21</v>
      </c>
      <c r="F1139">
        <v>45</v>
      </c>
      <c r="G1139" t="s">
        <v>17</v>
      </c>
      <c r="H1139">
        <v>1138</v>
      </c>
      <c r="I1139" s="41">
        <v>1</v>
      </c>
      <c r="J1139" s="41">
        <v>0.5</v>
      </c>
      <c r="K1139" s="70">
        <v>0.5</v>
      </c>
      <c r="L1139" s="17">
        <f t="shared" si="63"/>
        <v>0.666666666666667</v>
      </c>
      <c r="M1139" s="41">
        <v>28.9593032878155</v>
      </c>
      <c r="N1139" s="41">
        <v>29.1542752182284</v>
      </c>
      <c r="O1139" s="70">
        <v>29.2604210574954</v>
      </c>
      <c r="P1139" s="17">
        <f t="shared" si="61"/>
        <v>29.1246665211798</v>
      </c>
      <c r="Q1139" s="30" t="s">
        <v>18</v>
      </c>
      <c r="R1139" s="30" t="s">
        <v>18</v>
      </c>
      <c r="S1139" s="30" t="s">
        <v>18</v>
      </c>
      <c r="T1139" s="17" t="e">
        <f t="shared" si="62"/>
        <v>#DIV/0!</v>
      </c>
    </row>
    <row r="1140" spans="1:20">
      <c r="A1140" s="10">
        <v>3</v>
      </c>
      <c r="B1140" s="37">
        <v>4</v>
      </c>
      <c r="C1140" s="5">
        <v>2006</v>
      </c>
      <c r="D1140" s="9">
        <v>38810</v>
      </c>
      <c r="E1140" s="30" t="s">
        <v>21</v>
      </c>
      <c r="F1140">
        <v>45</v>
      </c>
      <c r="G1140" t="s">
        <v>17</v>
      </c>
      <c r="H1140">
        <v>1139</v>
      </c>
      <c r="I1140" s="41">
        <v>0.6</v>
      </c>
      <c r="J1140" s="41">
        <v>-0.2</v>
      </c>
      <c r="K1140" s="70">
        <v>-0.2</v>
      </c>
      <c r="L1140" s="17">
        <f t="shared" si="63"/>
        <v>0.0666666666666667</v>
      </c>
      <c r="M1140" s="41">
        <v>29.2338088399642</v>
      </c>
      <c r="N1140" s="41">
        <v>29.4379217147354</v>
      </c>
      <c r="O1140" s="70">
        <v>29.4379217147354</v>
      </c>
      <c r="P1140" s="17">
        <f t="shared" si="61"/>
        <v>29.3698840898117</v>
      </c>
      <c r="Q1140" s="30" t="s">
        <v>18</v>
      </c>
      <c r="R1140" s="30" t="s">
        <v>18</v>
      </c>
      <c r="S1140" s="30" t="s">
        <v>18</v>
      </c>
      <c r="T1140" s="17" t="e">
        <f t="shared" si="62"/>
        <v>#DIV/0!</v>
      </c>
    </row>
    <row r="1141" spans="1:20">
      <c r="A1141" s="10">
        <v>20</v>
      </c>
      <c r="B1141" s="37">
        <v>5</v>
      </c>
      <c r="C1141" s="5">
        <v>2006</v>
      </c>
      <c r="D1141" s="9">
        <v>38857</v>
      </c>
      <c r="E1141" s="30" t="s">
        <v>21</v>
      </c>
      <c r="F1141">
        <v>45</v>
      </c>
      <c r="G1141" t="s">
        <v>17</v>
      </c>
      <c r="H1141">
        <v>1140</v>
      </c>
      <c r="I1141" s="41">
        <v>0</v>
      </c>
      <c r="J1141" s="41">
        <v>-0.4</v>
      </c>
      <c r="K1141" s="70">
        <v>-0.4</v>
      </c>
      <c r="L1141" s="17">
        <f t="shared" si="63"/>
        <v>-0.266666666666667</v>
      </c>
      <c r="M1141" s="41">
        <v>28.8261753403747</v>
      </c>
      <c r="N1141" s="41">
        <v>29.3314033969614</v>
      </c>
      <c r="O1141" s="70">
        <v>29.3314033969614</v>
      </c>
      <c r="P1141" s="17">
        <f t="shared" si="61"/>
        <v>29.1629940447658</v>
      </c>
      <c r="Q1141" s="30" t="s">
        <v>18</v>
      </c>
      <c r="R1141" s="30" t="s">
        <v>18</v>
      </c>
      <c r="S1141" s="30" t="s">
        <v>18</v>
      </c>
      <c r="T1141" s="17" t="e">
        <f t="shared" si="62"/>
        <v>#DIV/0!</v>
      </c>
    </row>
    <row r="1142" spans="1:20">
      <c r="A1142" s="10">
        <v>31</v>
      </c>
      <c r="B1142" s="37">
        <v>5</v>
      </c>
      <c r="C1142" s="5">
        <v>2006</v>
      </c>
      <c r="D1142" s="9">
        <v>38868</v>
      </c>
      <c r="E1142" s="30" t="s">
        <v>21</v>
      </c>
      <c r="F1142">
        <v>45</v>
      </c>
      <c r="G1142" t="s">
        <v>17</v>
      </c>
      <c r="H1142">
        <v>1141</v>
      </c>
      <c r="I1142" s="41">
        <v>1.2</v>
      </c>
      <c r="J1142" s="41">
        <v>-0.3</v>
      </c>
      <c r="K1142" s="70">
        <v>-0.4</v>
      </c>
      <c r="L1142" s="17">
        <f t="shared" si="63"/>
        <v>0.166666666666667</v>
      </c>
      <c r="M1142" s="41">
        <v>27.8634089308934</v>
      </c>
      <c r="N1142" s="41">
        <v>28.8438821259408</v>
      </c>
      <c r="O1142" s="70">
        <v>29.0387552080952</v>
      </c>
      <c r="P1142" s="17">
        <f t="shared" si="61"/>
        <v>28.5820154216431</v>
      </c>
      <c r="Q1142" s="30" t="s">
        <v>18</v>
      </c>
      <c r="R1142" s="30" t="s">
        <v>18</v>
      </c>
      <c r="S1142" s="30" t="s">
        <v>18</v>
      </c>
      <c r="T1142" s="17" t="e">
        <f t="shared" si="62"/>
        <v>#DIV/0!</v>
      </c>
    </row>
    <row r="1143" spans="1:20">
      <c r="A1143" s="10">
        <v>10</v>
      </c>
      <c r="B1143" s="37">
        <v>6</v>
      </c>
      <c r="C1143" s="5">
        <v>2006</v>
      </c>
      <c r="D1143" s="9">
        <v>38878</v>
      </c>
      <c r="E1143" s="30" t="s">
        <v>21</v>
      </c>
      <c r="F1143">
        <v>45</v>
      </c>
      <c r="G1143" t="s">
        <v>17</v>
      </c>
      <c r="H1143">
        <v>1142</v>
      </c>
      <c r="I1143" s="41">
        <v>1.2</v>
      </c>
      <c r="J1143" s="41">
        <v>0</v>
      </c>
      <c r="K1143" s="70">
        <v>0</v>
      </c>
      <c r="L1143" s="17">
        <f t="shared" si="63"/>
        <v>0.4</v>
      </c>
      <c r="M1143" s="41">
        <v>27.7492158316972</v>
      </c>
      <c r="N1143" s="41">
        <v>28.5519108048318</v>
      </c>
      <c r="O1143" s="70">
        <v>28.5695944851267</v>
      </c>
      <c r="P1143" s="17">
        <f t="shared" si="61"/>
        <v>28.2902403738852</v>
      </c>
      <c r="Q1143" s="30" t="s">
        <v>18</v>
      </c>
      <c r="R1143" s="30" t="s">
        <v>18</v>
      </c>
      <c r="S1143" s="30" t="s">
        <v>18</v>
      </c>
      <c r="T1143" s="17" t="e">
        <f t="shared" si="62"/>
        <v>#DIV/0!</v>
      </c>
    </row>
    <row r="1144" spans="1:20">
      <c r="A1144" s="10">
        <v>20</v>
      </c>
      <c r="B1144" s="37">
        <v>6</v>
      </c>
      <c r="C1144" s="5">
        <v>2006</v>
      </c>
      <c r="D1144" s="9">
        <v>38888</v>
      </c>
      <c r="E1144" s="30" t="s">
        <v>21</v>
      </c>
      <c r="F1144">
        <v>45</v>
      </c>
      <c r="G1144" t="s">
        <v>17</v>
      </c>
      <c r="H1144">
        <v>1143</v>
      </c>
      <c r="I1144" s="41">
        <v>1.2</v>
      </c>
      <c r="J1144" s="41">
        <v>0.1</v>
      </c>
      <c r="K1144" s="70">
        <v>0.1</v>
      </c>
      <c r="L1144" s="17">
        <f t="shared" si="63"/>
        <v>0.466666666666667</v>
      </c>
      <c r="M1144" s="41">
        <v>27.4999895482053</v>
      </c>
      <c r="N1144" s="41">
        <v>28.0450565369004</v>
      </c>
      <c r="O1144" s="70">
        <v>28.1501874751217</v>
      </c>
      <c r="P1144" s="17">
        <f t="shared" si="61"/>
        <v>27.8984111867425</v>
      </c>
      <c r="Q1144" s="30" t="s">
        <v>18</v>
      </c>
      <c r="R1144" s="30" t="s">
        <v>18</v>
      </c>
      <c r="S1144" s="30" t="s">
        <v>18</v>
      </c>
      <c r="T1144" s="17" t="e">
        <f t="shared" si="62"/>
        <v>#DIV/0!</v>
      </c>
    </row>
    <row r="1145" spans="1:20">
      <c r="A1145" s="10">
        <v>29</v>
      </c>
      <c r="B1145" s="37">
        <v>6</v>
      </c>
      <c r="C1145" s="5">
        <v>2006</v>
      </c>
      <c r="D1145" s="9">
        <v>38897</v>
      </c>
      <c r="E1145" s="30" t="s">
        <v>21</v>
      </c>
      <c r="F1145">
        <v>45</v>
      </c>
      <c r="G1145" t="s">
        <v>17</v>
      </c>
      <c r="H1145">
        <v>1144</v>
      </c>
      <c r="I1145" s="41">
        <v>1.7</v>
      </c>
      <c r="J1145" s="41">
        <v>0.2</v>
      </c>
      <c r="K1145" s="70">
        <v>0.2</v>
      </c>
      <c r="L1145" s="17">
        <f t="shared" si="63"/>
        <v>0.7</v>
      </c>
      <c r="M1145" s="41">
        <v>27.173484898955</v>
      </c>
      <c r="N1145" s="41">
        <v>27.8071997468857</v>
      </c>
      <c r="O1145" s="70">
        <v>27.8417275437343</v>
      </c>
      <c r="P1145" s="17">
        <f t="shared" si="61"/>
        <v>27.6074707298583</v>
      </c>
      <c r="Q1145" s="30" t="s">
        <v>18</v>
      </c>
      <c r="R1145" s="30" t="s">
        <v>18</v>
      </c>
      <c r="S1145" s="30" t="s">
        <v>18</v>
      </c>
      <c r="T1145" s="17" t="e">
        <f t="shared" si="62"/>
        <v>#DIV/0!</v>
      </c>
    </row>
    <row r="1146" spans="1:20">
      <c r="A1146" s="10">
        <v>10</v>
      </c>
      <c r="B1146" s="37">
        <v>7</v>
      </c>
      <c r="C1146" s="5">
        <v>2006</v>
      </c>
      <c r="D1146" s="9">
        <v>38908</v>
      </c>
      <c r="E1146" s="30" t="s">
        <v>21</v>
      </c>
      <c r="F1146">
        <v>45</v>
      </c>
      <c r="G1146" t="s">
        <v>17</v>
      </c>
      <c r="H1146">
        <v>1145</v>
      </c>
      <c r="I1146" s="41">
        <v>2</v>
      </c>
      <c r="J1146" s="41">
        <v>0.5</v>
      </c>
      <c r="K1146" s="70">
        <v>0.4</v>
      </c>
      <c r="L1146" s="17">
        <f t="shared" si="63"/>
        <v>0.966666666666667</v>
      </c>
      <c r="M1146" s="41">
        <v>27.70086783552</v>
      </c>
      <c r="N1146" s="41">
        <v>28.0620099346112</v>
      </c>
      <c r="O1146" s="70">
        <v>28.1318816257861</v>
      </c>
      <c r="P1146" s="17">
        <f t="shared" si="61"/>
        <v>27.9649197986391</v>
      </c>
      <c r="Q1146" s="30" t="s">
        <v>18</v>
      </c>
      <c r="R1146" s="30" t="s">
        <v>18</v>
      </c>
      <c r="S1146" s="30" t="s">
        <v>18</v>
      </c>
      <c r="T1146" s="17" t="e">
        <f t="shared" si="62"/>
        <v>#DIV/0!</v>
      </c>
    </row>
    <row r="1147" spans="1:20">
      <c r="A1147" s="10">
        <v>20</v>
      </c>
      <c r="B1147" s="37">
        <v>7</v>
      </c>
      <c r="C1147" s="5">
        <v>2006</v>
      </c>
      <c r="D1147" s="9">
        <v>38918</v>
      </c>
      <c r="E1147" s="30" t="s">
        <v>21</v>
      </c>
      <c r="F1147">
        <v>45</v>
      </c>
      <c r="G1147" t="s">
        <v>17</v>
      </c>
      <c r="H1147">
        <v>1146</v>
      </c>
      <c r="I1147" s="41">
        <v>3.866</v>
      </c>
      <c r="J1147" s="41">
        <v>0.939</v>
      </c>
      <c r="K1147" s="70">
        <v>0.865</v>
      </c>
      <c r="L1147" s="17">
        <f t="shared" si="63"/>
        <v>1.89</v>
      </c>
      <c r="M1147" s="41">
        <v>27.185</v>
      </c>
      <c r="N1147" s="41">
        <v>28.055</v>
      </c>
      <c r="O1147" s="70">
        <v>28.1888076923077</v>
      </c>
      <c r="P1147" s="17">
        <f t="shared" si="61"/>
        <v>27.8096025641026</v>
      </c>
      <c r="Q1147" s="30" t="s">
        <v>18</v>
      </c>
      <c r="R1147" s="30" t="s">
        <v>18</v>
      </c>
      <c r="S1147" s="30" t="s">
        <v>18</v>
      </c>
      <c r="T1147" s="17" t="e">
        <f t="shared" si="62"/>
        <v>#DIV/0!</v>
      </c>
    </row>
    <row r="1148" spans="1:20">
      <c r="A1148" s="10">
        <v>31</v>
      </c>
      <c r="B1148" s="37">
        <v>7</v>
      </c>
      <c r="C1148" s="5">
        <v>2006</v>
      </c>
      <c r="D1148" s="9">
        <v>38929</v>
      </c>
      <c r="E1148" s="30" t="s">
        <v>21</v>
      </c>
      <c r="F1148">
        <v>45</v>
      </c>
      <c r="G1148" t="s">
        <v>17</v>
      </c>
      <c r="H1148">
        <v>1147</v>
      </c>
      <c r="I1148" s="41">
        <v>1.1435</v>
      </c>
      <c r="J1148" s="41">
        <v>0.534</v>
      </c>
      <c r="K1148" s="70">
        <v>0.493428571428571</v>
      </c>
      <c r="L1148" s="17">
        <f t="shared" si="63"/>
        <v>0.723642857142857</v>
      </c>
      <c r="M1148" s="41">
        <v>28.07825</v>
      </c>
      <c r="N1148" s="41">
        <v>28.3385</v>
      </c>
      <c r="O1148" s="70">
        <v>28.3756875</v>
      </c>
      <c r="P1148" s="17">
        <f t="shared" si="61"/>
        <v>28.2641458333333</v>
      </c>
      <c r="Q1148" s="30" t="s">
        <v>18</v>
      </c>
      <c r="R1148" s="30" t="s">
        <v>18</v>
      </c>
      <c r="S1148" s="30" t="s">
        <v>18</v>
      </c>
      <c r="T1148" s="17" t="e">
        <f t="shared" si="62"/>
        <v>#DIV/0!</v>
      </c>
    </row>
    <row r="1149" spans="1:20">
      <c r="A1149" s="10">
        <v>10</v>
      </c>
      <c r="B1149" s="37">
        <v>8</v>
      </c>
      <c r="C1149" s="5">
        <v>2006</v>
      </c>
      <c r="D1149" s="9">
        <v>38939</v>
      </c>
      <c r="E1149" s="30" t="s">
        <v>21</v>
      </c>
      <c r="F1149">
        <v>45</v>
      </c>
      <c r="G1149" t="s">
        <v>17</v>
      </c>
      <c r="H1149">
        <v>1148</v>
      </c>
      <c r="I1149" s="41">
        <v>1.6135</v>
      </c>
      <c r="J1149" s="41">
        <v>1.031</v>
      </c>
      <c r="K1149" s="70">
        <v>2.32936363636364</v>
      </c>
      <c r="L1149" s="17">
        <f t="shared" si="63"/>
        <v>1.65795454545455</v>
      </c>
      <c r="M1149" s="41">
        <v>28.069</v>
      </c>
      <c r="N1149" s="41">
        <v>28.173</v>
      </c>
      <c r="O1149" s="70">
        <v>28.2544</v>
      </c>
      <c r="P1149" s="17">
        <f t="shared" si="61"/>
        <v>28.1654666666667</v>
      </c>
      <c r="Q1149" s="30" t="s">
        <v>18</v>
      </c>
      <c r="R1149" s="30" t="s">
        <v>18</v>
      </c>
      <c r="S1149" s="30" t="s">
        <v>18</v>
      </c>
      <c r="T1149" s="17" t="e">
        <f t="shared" si="62"/>
        <v>#DIV/0!</v>
      </c>
    </row>
    <row r="1150" spans="1:20">
      <c r="A1150" s="10">
        <v>20</v>
      </c>
      <c r="B1150" s="37">
        <v>8</v>
      </c>
      <c r="C1150" s="5">
        <v>2006</v>
      </c>
      <c r="D1150" s="9">
        <v>38949</v>
      </c>
      <c r="E1150" s="30" t="s">
        <v>21</v>
      </c>
      <c r="F1150">
        <v>45</v>
      </c>
      <c r="G1150" t="s">
        <v>17</v>
      </c>
      <c r="H1150">
        <v>1149</v>
      </c>
      <c r="I1150" s="41">
        <v>6.1345</v>
      </c>
      <c r="J1150" s="41">
        <v>2.444</v>
      </c>
      <c r="K1150" s="70">
        <v>2.352</v>
      </c>
      <c r="L1150" s="17">
        <f t="shared" si="63"/>
        <v>3.6435</v>
      </c>
      <c r="M1150" s="41">
        <v>27.14775</v>
      </c>
      <c r="N1150" s="41">
        <v>27.83025</v>
      </c>
      <c r="O1150" s="70">
        <v>27.9370416666667</v>
      </c>
      <c r="P1150" s="17">
        <f t="shared" si="61"/>
        <v>27.6383472222222</v>
      </c>
      <c r="Q1150" s="30" t="s">
        <v>18</v>
      </c>
      <c r="R1150" s="30" t="s">
        <v>18</v>
      </c>
      <c r="S1150" s="30" t="s">
        <v>18</v>
      </c>
      <c r="T1150" s="17" t="e">
        <f t="shared" si="62"/>
        <v>#DIV/0!</v>
      </c>
    </row>
    <row r="1151" spans="1:20">
      <c r="A1151" s="10">
        <v>30</v>
      </c>
      <c r="B1151" s="37">
        <v>8</v>
      </c>
      <c r="C1151" s="5">
        <v>2006</v>
      </c>
      <c r="D1151" s="9">
        <v>38959</v>
      </c>
      <c r="E1151" s="30" t="s">
        <v>21</v>
      </c>
      <c r="F1151">
        <v>45</v>
      </c>
      <c r="G1151" t="s">
        <v>17</v>
      </c>
      <c r="H1151">
        <v>1150</v>
      </c>
      <c r="I1151" s="41">
        <v>5.6405</v>
      </c>
      <c r="J1151" s="41">
        <v>2.885</v>
      </c>
      <c r="K1151" s="70">
        <v>2.86466666666667</v>
      </c>
      <c r="L1151" s="17">
        <f t="shared" si="63"/>
        <v>3.79672222222222</v>
      </c>
      <c r="M1151" s="41">
        <v>27.35975</v>
      </c>
      <c r="N1151" s="41">
        <v>27.83775</v>
      </c>
      <c r="O1151" s="70">
        <v>27.8513333333333</v>
      </c>
      <c r="P1151" s="17">
        <f t="shared" si="61"/>
        <v>27.6829444444444</v>
      </c>
      <c r="Q1151" s="30" t="s">
        <v>18</v>
      </c>
      <c r="R1151" s="30" t="s">
        <v>18</v>
      </c>
      <c r="S1151" s="30" t="s">
        <v>18</v>
      </c>
      <c r="T1151" s="17" t="e">
        <f t="shared" si="62"/>
        <v>#DIV/0!</v>
      </c>
    </row>
    <row r="1152" spans="1:20">
      <c r="A1152" s="10">
        <v>10</v>
      </c>
      <c r="B1152" s="37">
        <v>9</v>
      </c>
      <c r="C1152" s="5">
        <v>2006</v>
      </c>
      <c r="D1152" s="9">
        <v>38970</v>
      </c>
      <c r="E1152" s="30" t="s">
        <v>21</v>
      </c>
      <c r="F1152">
        <v>45</v>
      </c>
      <c r="G1152" t="s">
        <v>17</v>
      </c>
      <c r="H1152">
        <v>1151</v>
      </c>
      <c r="I1152" s="41">
        <v>12.048</v>
      </c>
      <c r="J1152" s="41">
        <v>4.008</v>
      </c>
      <c r="K1152" s="70">
        <v>3.8268</v>
      </c>
      <c r="L1152" s="17">
        <f t="shared" si="63"/>
        <v>6.6276</v>
      </c>
      <c r="M1152" s="41">
        <v>26.6396666666667</v>
      </c>
      <c r="N1152" s="41">
        <v>27.657</v>
      </c>
      <c r="O1152" s="70">
        <v>27.6746</v>
      </c>
      <c r="P1152" s="17">
        <f t="shared" si="61"/>
        <v>27.3237555555556</v>
      </c>
      <c r="Q1152" s="30" t="s">
        <v>18</v>
      </c>
      <c r="R1152" s="30" t="s">
        <v>18</v>
      </c>
      <c r="S1152" s="30" t="s">
        <v>18</v>
      </c>
      <c r="T1152" s="17" t="e">
        <f t="shared" si="62"/>
        <v>#DIV/0!</v>
      </c>
    </row>
    <row r="1153" spans="1:20">
      <c r="A1153" s="10">
        <v>20</v>
      </c>
      <c r="B1153" s="37">
        <v>9</v>
      </c>
      <c r="C1153" s="5">
        <v>2006</v>
      </c>
      <c r="D1153" s="9">
        <v>38980</v>
      </c>
      <c r="E1153" s="30" t="s">
        <v>21</v>
      </c>
      <c r="F1153">
        <v>45</v>
      </c>
      <c r="G1153" t="s">
        <v>17</v>
      </c>
      <c r="H1153">
        <v>1152</v>
      </c>
      <c r="I1153" s="41">
        <v>9.668</v>
      </c>
      <c r="J1153" s="41">
        <v>1.8035</v>
      </c>
      <c r="K1153" s="70">
        <v>1.59328571428571</v>
      </c>
      <c r="L1153" s="17">
        <f t="shared" si="63"/>
        <v>4.35492857142857</v>
      </c>
      <c r="M1153" s="41">
        <v>27.1153333333333</v>
      </c>
      <c r="N1153" s="41">
        <v>28.3215</v>
      </c>
      <c r="O1153" s="70">
        <v>28.3692857142857</v>
      </c>
      <c r="P1153" s="17">
        <f t="shared" si="61"/>
        <v>27.935373015873</v>
      </c>
      <c r="Q1153" s="30" t="s">
        <v>18</v>
      </c>
      <c r="R1153" s="30" t="s">
        <v>18</v>
      </c>
      <c r="S1153" s="30" t="s">
        <v>18</v>
      </c>
      <c r="T1153" s="17" t="e">
        <f t="shared" si="62"/>
        <v>#DIV/0!</v>
      </c>
    </row>
    <row r="1154" spans="1:20">
      <c r="A1154" s="10">
        <v>29</v>
      </c>
      <c r="B1154" s="37">
        <v>9</v>
      </c>
      <c r="C1154" s="5">
        <v>2006</v>
      </c>
      <c r="D1154" s="9">
        <v>38989</v>
      </c>
      <c r="E1154" s="30" t="s">
        <v>21</v>
      </c>
      <c r="F1154">
        <v>45</v>
      </c>
      <c r="G1154" t="s">
        <v>17</v>
      </c>
      <c r="H1154">
        <v>1153</v>
      </c>
      <c r="I1154" s="41">
        <v>8.823</v>
      </c>
      <c r="J1154" s="41">
        <v>2.362</v>
      </c>
      <c r="K1154" s="70">
        <v>2.224</v>
      </c>
      <c r="L1154" s="17">
        <f t="shared" si="63"/>
        <v>4.46966666666667</v>
      </c>
      <c r="M1154" s="41">
        <v>27.3145</v>
      </c>
      <c r="N1154" s="41">
        <v>28.2185</v>
      </c>
      <c r="O1154" s="70">
        <v>28.2603333333333</v>
      </c>
      <c r="P1154" s="17">
        <f t="shared" ref="P1154:P1217" si="64">AVERAGE(M1154:O1154)</f>
        <v>27.9311111111111</v>
      </c>
      <c r="Q1154" s="30" t="s">
        <v>18</v>
      </c>
      <c r="R1154" s="30" t="s">
        <v>18</v>
      </c>
      <c r="S1154" s="30" t="s">
        <v>18</v>
      </c>
      <c r="T1154" s="17" t="e">
        <f t="shared" ref="T1154:T1217" si="65">AVERAGE(Q1154:S1154)</f>
        <v>#DIV/0!</v>
      </c>
    </row>
    <row r="1155" spans="1:20">
      <c r="A1155" s="10">
        <v>10</v>
      </c>
      <c r="B1155" s="37">
        <v>10</v>
      </c>
      <c r="C1155" s="5">
        <v>2006</v>
      </c>
      <c r="D1155" s="9">
        <v>39000</v>
      </c>
      <c r="E1155" s="30" t="s">
        <v>21</v>
      </c>
      <c r="F1155">
        <v>45</v>
      </c>
      <c r="G1155" t="s">
        <v>17</v>
      </c>
      <c r="H1155">
        <v>1154</v>
      </c>
      <c r="I1155" s="41">
        <v>6.58</v>
      </c>
      <c r="J1155" s="41">
        <v>2.8295</v>
      </c>
      <c r="K1155" s="70">
        <v>2.81633333333333</v>
      </c>
      <c r="L1155" s="17">
        <f t="shared" ref="L1155:L1218" si="66">AVERAGE(I1155:K1155)</f>
        <v>4.07527777777778</v>
      </c>
      <c r="M1155" s="41">
        <v>27.01275</v>
      </c>
      <c r="N1155" s="41">
        <v>28.1205</v>
      </c>
      <c r="O1155" s="70">
        <v>28.13425</v>
      </c>
      <c r="P1155" s="17">
        <f t="shared" si="64"/>
        <v>27.7558333333333</v>
      </c>
      <c r="Q1155" s="30" t="s">
        <v>18</v>
      </c>
      <c r="R1155" s="30" t="s">
        <v>18</v>
      </c>
      <c r="S1155" s="30" t="s">
        <v>18</v>
      </c>
      <c r="T1155" s="17" t="e">
        <f t="shared" si="65"/>
        <v>#DIV/0!</v>
      </c>
    </row>
    <row r="1156" spans="1:20">
      <c r="A1156" s="10">
        <v>19</v>
      </c>
      <c r="B1156" s="37">
        <v>10</v>
      </c>
      <c r="C1156" s="5">
        <v>2006</v>
      </c>
      <c r="D1156" s="9">
        <v>39009</v>
      </c>
      <c r="E1156" s="30" t="s">
        <v>21</v>
      </c>
      <c r="F1156">
        <v>45</v>
      </c>
      <c r="G1156" t="s">
        <v>17</v>
      </c>
      <c r="H1156">
        <v>1155</v>
      </c>
      <c r="I1156" s="41">
        <v>6.4205</v>
      </c>
      <c r="J1156" s="41">
        <v>3.9935</v>
      </c>
      <c r="K1156" s="70">
        <v>3.744</v>
      </c>
      <c r="L1156" s="17">
        <f t="shared" si="66"/>
        <v>4.71933333333333</v>
      </c>
      <c r="M1156" s="41">
        <v>26.68825</v>
      </c>
      <c r="N1156" s="41">
        <v>27.83025</v>
      </c>
      <c r="O1156" s="70">
        <v>27.866</v>
      </c>
      <c r="P1156" s="17">
        <f t="shared" si="64"/>
        <v>27.4615</v>
      </c>
      <c r="Q1156" s="30" t="s">
        <v>18</v>
      </c>
      <c r="R1156" s="30" t="s">
        <v>18</v>
      </c>
      <c r="S1156" s="30" t="s">
        <v>18</v>
      </c>
      <c r="T1156" s="17" t="e">
        <f t="shared" si="65"/>
        <v>#DIV/0!</v>
      </c>
    </row>
    <row r="1157" spans="1:20">
      <c r="A1157" s="10">
        <v>30</v>
      </c>
      <c r="B1157" s="37">
        <v>10</v>
      </c>
      <c r="C1157" s="5">
        <v>2006</v>
      </c>
      <c r="D1157" s="9">
        <v>39020</v>
      </c>
      <c r="E1157" s="30" t="s">
        <v>21</v>
      </c>
      <c r="F1157">
        <v>45</v>
      </c>
      <c r="G1157" t="s">
        <v>17</v>
      </c>
      <c r="H1157">
        <v>1156</v>
      </c>
      <c r="I1157" s="41">
        <v>4.309</v>
      </c>
      <c r="J1157" s="41">
        <v>3.6155</v>
      </c>
      <c r="K1157" s="70">
        <v>3.348</v>
      </c>
      <c r="L1157" s="17">
        <f t="shared" si="66"/>
        <v>3.7575</v>
      </c>
      <c r="M1157" s="41">
        <v>26.8523333333333</v>
      </c>
      <c r="N1157" s="41">
        <v>27.7775</v>
      </c>
      <c r="O1157" s="70">
        <v>27.88625</v>
      </c>
      <c r="P1157" s="17">
        <f t="shared" si="64"/>
        <v>27.5053611111111</v>
      </c>
      <c r="Q1157" s="30" t="s">
        <v>18</v>
      </c>
      <c r="R1157" s="30" t="s">
        <v>18</v>
      </c>
      <c r="S1157" s="30" t="s">
        <v>18</v>
      </c>
      <c r="T1157" s="17" t="e">
        <f t="shared" si="65"/>
        <v>#DIV/0!</v>
      </c>
    </row>
    <row r="1158" spans="1:20">
      <c r="A1158" s="10">
        <v>14</v>
      </c>
      <c r="B1158" s="37">
        <v>11</v>
      </c>
      <c r="C1158" s="5">
        <v>2006</v>
      </c>
      <c r="D1158" s="9">
        <v>39035</v>
      </c>
      <c r="E1158" s="30" t="s">
        <v>21</v>
      </c>
      <c r="F1158">
        <v>45</v>
      </c>
      <c r="G1158" t="s">
        <v>17</v>
      </c>
      <c r="H1158">
        <v>1157</v>
      </c>
      <c r="I1158" s="41">
        <v>2.87</v>
      </c>
      <c r="J1158" s="41">
        <v>2.5805</v>
      </c>
      <c r="K1158" s="70">
        <v>2.55433333333333</v>
      </c>
      <c r="L1158" s="17">
        <f t="shared" si="66"/>
        <v>2.66827777777778</v>
      </c>
      <c r="M1158" s="41">
        <v>27.266</v>
      </c>
      <c r="N1158" s="41">
        <v>27.95125</v>
      </c>
      <c r="O1158" s="70">
        <v>27.97575</v>
      </c>
      <c r="P1158" s="17">
        <f t="shared" si="64"/>
        <v>27.731</v>
      </c>
      <c r="Q1158" s="30" t="s">
        <v>18</v>
      </c>
      <c r="R1158" s="30" t="s">
        <v>18</v>
      </c>
      <c r="S1158" s="30" t="s">
        <v>18</v>
      </c>
      <c r="T1158" s="17" t="e">
        <f t="shared" si="65"/>
        <v>#DIV/0!</v>
      </c>
    </row>
    <row r="1159" spans="1:20">
      <c r="A1159" s="10">
        <v>18</v>
      </c>
      <c r="B1159" s="37">
        <v>3</v>
      </c>
      <c r="C1159" s="5">
        <v>2007</v>
      </c>
      <c r="D1159" s="9">
        <v>39159</v>
      </c>
      <c r="E1159" s="30" t="s">
        <v>21</v>
      </c>
      <c r="F1159">
        <v>45</v>
      </c>
      <c r="G1159" t="s">
        <v>17</v>
      </c>
      <c r="H1159">
        <v>1158</v>
      </c>
      <c r="I1159" s="42">
        <v>-0.671</v>
      </c>
      <c r="J1159" s="42">
        <v>-0.513</v>
      </c>
      <c r="K1159" s="71">
        <v>-0.4245</v>
      </c>
      <c r="L1159" s="17">
        <f t="shared" si="66"/>
        <v>-0.536166666666667</v>
      </c>
      <c r="M1159" s="42">
        <v>28.047</v>
      </c>
      <c r="N1159" s="42">
        <v>28.1435</v>
      </c>
      <c r="O1159" s="71">
        <v>28.186</v>
      </c>
      <c r="P1159" s="17">
        <f t="shared" si="64"/>
        <v>28.1255</v>
      </c>
      <c r="Q1159" s="30" t="s">
        <v>18</v>
      </c>
      <c r="R1159" s="30" t="s">
        <v>18</v>
      </c>
      <c r="S1159" s="30" t="s">
        <v>18</v>
      </c>
      <c r="T1159" s="17" t="e">
        <f t="shared" si="65"/>
        <v>#DIV/0!</v>
      </c>
    </row>
    <row r="1160" spans="1:20">
      <c r="A1160" s="10">
        <v>21</v>
      </c>
      <c r="B1160" s="37">
        <v>5</v>
      </c>
      <c r="C1160" s="5">
        <v>2007</v>
      </c>
      <c r="D1160" s="9">
        <v>39223</v>
      </c>
      <c r="E1160" s="30" t="s">
        <v>21</v>
      </c>
      <c r="F1160">
        <v>45</v>
      </c>
      <c r="G1160" t="s">
        <v>17</v>
      </c>
      <c r="H1160">
        <v>1159</v>
      </c>
      <c r="I1160" s="41">
        <v>0.9</v>
      </c>
      <c r="J1160" s="41">
        <v>0.3</v>
      </c>
      <c r="K1160" s="70">
        <v>0.2</v>
      </c>
      <c r="L1160" s="17">
        <f t="shared" si="66"/>
        <v>0.466666666666667</v>
      </c>
      <c r="M1160" s="41">
        <v>27.7</v>
      </c>
      <c r="N1160" s="41">
        <v>27.9</v>
      </c>
      <c r="O1160" s="70">
        <v>28.1</v>
      </c>
      <c r="P1160" s="17">
        <f t="shared" si="64"/>
        <v>27.9</v>
      </c>
      <c r="Q1160" s="30" t="s">
        <v>18</v>
      </c>
      <c r="R1160" s="30" t="s">
        <v>18</v>
      </c>
      <c r="S1160" s="30" t="s">
        <v>18</v>
      </c>
      <c r="T1160" s="17" t="e">
        <f t="shared" si="65"/>
        <v>#DIV/0!</v>
      </c>
    </row>
    <row r="1161" spans="1:20">
      <c r="A1161" s="10">
        <v>30</v>
      </c>
      <c r="B1161" s="37">
        <v>5</v>
      </c>
      <c r="C1161" s="5">
        <v>2007</v>
      </c>
      <c r="D1161" s="9">
        <v>39232</v>
      </c>
      <c r="E1161" s="30" t="s">
        <v>21</v>
      </c>
      <c r="F1161">
        <v>45</v>
      </c>
      <c r="G1161" t="s">
        <v>17</v>
      </c>
      <c r="H1161">
        <v>1160</v>
      </c>
      <c r="I1161" s="41">
        <v>1.2</v>
      </c>
      <c r="J1161" s="41">
        <v>0.7</v>
      </c>
      <c r="K1161" s="70">
        <v>0.6</v>
      </c>
      <c r="L1161" s="17">
        <f t="shared" si="66"/>
        <v>0.833333333333333</v>
      </c>
      <c r="M1161" s="41">
        <v>27.8</v>
      </c>
      <c r="N1161" s="41">
        <v>28.1</v>
      </c>
      <c r="O1161" s="70">
        <v>28.3</v>
      </c>
      <c r="P1161" s="17">
        <f t="shared" si="64"/>
        <v>28.0666666666667</v>
      </c>
      <c r="Q1161" s="30" t="s">
        <v>18</v>
      </c>
      <c r="R1161" s="30" t="s">
        <v>18</v>
      </c>
      <c r="S1161" s="30" t="s">
        <v>18</v>
      </c>
      <c r="T1161" s="17" t="e">
        <f t="shared" si="65"/>
        <v>#DIV/0!</v>
      </c>
    </row>
    <row r="1162" spans="1:20">
      <c r="A1162" s="10">
        <v>10</v>
      </c>
      <c r="B1162" s="37">
        <v>6</v>
      </c>
      <c r="C1162" s="5">
        <v>2007</v>
      </c>
      <c r="D1162" s="9">
        <v>39243</v>
      </c>
      <c r="E1162" s="30" t="s">
        <v>21</v>
      </c>
      <c r="F1162">
        <v>45</v>
      </c>
      <c r="G1162" t="s">
        <v>17</v>
      </c>
      <c r="H1162">
        <v>1161</v>
      </c>
      <c r="I1162" s="42">
        <v>1.346</v>
      </c>
      <c r="J1162" s="42">
        <v>0.3495</v>
      </c>
      <c r="K1162" s="71">
        <v>0.3395</v>
      </c>
      <c r="L1162" s="17">
        <f t="shared" si="66"/>
        <v>0.678333333333333</v>
      </c>
      <c r="M1162" s="42">
        <v>27.3805</v>
      </c>
      <c r="N1162" s="42">
        <v>27.946</v>
      </c>
      <c r="O1162" s="71">
        <v>27.9695</v>
      </c>
      <c r="P1162" s="17">
        <f t="shared" si="64"/>
        <v>27.7653333333333</v>
      </c>
      <c r="Q1162" s="30" t="s">
        <v>18</v>
      </c>
      <c r="R1162" s="30" t="s">
        <v>18</v>
      </c>
      <c r="S1162" s="30" t="s">
        <v>18</v>
      </c>
      <c r="T1162" s="17" t="e">
        <f t="shared" si="65"/>
        <v>#DIV/0!</v>
      </c>
    </row>
    <row r="1163" spans="1:20">
      <c r="A1163" s="10">
        <v>20</v>
      </c>
      <c r="B1163" s="37">
        <v>6</v>
      </c>
      <c r="C1163" s="5">
        <v>2007</v>
      </c>
      <c r="D1163" s="9">
        <v>39253</v>
      </c>
      <c r="E1163" s="30" t="s">
        <v>21</v>
      </c>
      <c r="F1163">
        <v>45</v>
      </c>
      <c r="G1163" t="s">
        <v>17</v>
      </c>
      <c r="H1163">
        <v>1162</v>
      </c>
      <c r="I1163" s="42">
        <v>1.09266666666667</v>
      </c>
      <c r="J1163" s="42">
        <v>0.53225</v>
      </c>
      <c r="K1163" s="70" t="s">
        <v>18</v>
      </c>
      <c r="L1163" s="17">
        <f t="shared" si="66"/>
        <v>0.812458333333335</v>
      </c>
      <c r="M1163" s="42">
        <v>27.627</v>
      </c>
      <c r="N1163" s="42">
        <v>27.92325</v>
      </c>
      <c r="O1163" s="70" t="s">
        <v>18</v>
      </c>
      <c r="P1163" s="17">
        <f t="shared" si="64"/>
        <v>27.775125</v>
      </c>
      <c r="Q1163" s="30" t="s">
        <v>18</v>
      </c>
      <c r="R1163" s="30" t="s">
        <v>18</v>
      </c>
      <c r="S1163" s="30" t="s">
        <v>18</v>
      </c>
      <c r="T1163" s="17" t="e">
        <f t="shared" si="65"/>
        <v>#DIV/0!</v>
      </c>
    </row>
    <row r="1164" spans="1:20">
      <c r="A1164" s="10">
        <v>30</v>
      </c>
      <c r="B1164" s="37">
        <v>6</v>
      </c>
      <c r="C1164" s="5">
        <v>2007</v>
      </c>
      <c r="D1164" s="9">
        <v>39263</v>
      </c>
      <c r="E1164" s="30" t="s">
        <v>21</v>
      </c>
      <c r="F1164">
        <v>45</v>
      </c>
      <c r="G1164" t="s">
        <v>17</v>
      </c>
      <c r="H1164">
        <v>1163</v>
      </c>
      <c r="I1164" s="42">
        <v>1.164</v>
      </c>
      <c r="J1164" s="42">
        <v>0.244333333333333</v>
      </c>
      <c r="K1164" s="71">
        <v>0.142</v>
      </c>
      <c r="L1164" s="17">
        <f t="shared" si="66"/>
        <v>0.516777777777778</v>
      </c>
      <c r="M1164" s="42">
        <v>27.708</v>
      </c>
      <c r="N1164" s="42">
        <v>28.1396666666667</v>
      </c>
      <c r="O1164" s="71">
        <v>28.196</v>
      </c>
      <c r="P1164" s="17">
        <f t="shared" si="64"/>
        <v>28.0145555555556</v>
      </c>
      <c r="Q1164" s="30" t="s">
        <v>18</v>
      </c>
      <c r="R1164" s="30" t="s">
        <v>18</v>
      </c>
      <c r="S1164" s="30" t="s">
        <v>18</v>
      </c>
      <c r="T1164" s="17" t="e">
        <f t="shared" si="65"/>
        <v>#DIV/0!</v>
      </c>
    </row>
    <row r="1165" spans="1:20">
      <c r="A1165" s="10">
        <v>9</v>
      </c>
      <c r="B1165" s="37">
        <v>7</v>
      </c>
      <c r="C1165" s="5">
        <v>2007</v>
      </c>
      <c r="D1165" s="9">
        <v>39272</v>
      </c>
      <c r="E1165" s="30" t="s">
        <v>21</v>
      </c>
      <c r="F1165">
        <v>45</v>
      </c>
      <c r="G1165" t="s">
        <v>17</v>
      </c>
      <c r="H1165">
        <v>1164</v>
      </c>
      <c r="I1165" s="42">
        <v>6.017</v>
      </c>
      <c r="J1165" s="42">
        <v>1.4235</v>
      </c>
      <c r="K1165" s="71">
        <v>1.368</v>
      </c>
      <c r="L1165" s="17">
        <f t="shared" si="66"/>
        <v>2.93616666666667</v>
      </c>
      <c r="M1165" s="42">
        <v>26.071</v>
      </c>
      <c r="N1165" s="42">
        <v>27.6045</v>
      </c>
      <c r="O1165" s="71">
        <v>27.5965</v>
      </c>
      <c r="P1165" s="17">
        <f t="shared" si="64"/>
        <v>27.0906666666667</v>
      </c>
      <c r="Q1165" s="30" t="s">
        <v>18</v>
      </c>
      <c r="R1165" s="30" t="s">
        <v>18</v>
      </c>
      <c r="S1165" s="30" t="s">
        <v>18</v>
      </c>
      <c r="T1165" s="17" t="e">
        <f t="shared" si="65"/>
        <v>#DIV/0!</v>
      </c>
    </row>
    <row r="1166" spans="1:20">
      <c r="A1166" s="10">
        <v>20</v>
      </c>
      <c r="B1166" s="37">
        <v>7</v>
      </c>
      <c r="C1166" s="5">
        <v>2007</v>
      </c>
      <c r="D1166" s="9">
        <v>39283</v>
      </c>
      <c r="E1166" s="30" t="s">
        <v>21</v>
      </c>
      <c r="F1166">
        <v>45</v>
      </c>
      <c r="G1166" t="s">
        <v>17</v>
      </c>
      <c r="H1166">
        <v>1165</v>
      </c>
      <c r="I1166" s="42">
        <v>5.2555</v>
      </c>
      <c r="J1166" s="42">
        <v>1.9465</v>
      </c>
      <c r="K1166" s="71">
        <v>1.884</v>
      </c>
      <c r="L1166" s="17">
        <f t="shared" si="66"/>
        <v>3.02866666666667</v>
      </c>
      <c r="M1166" s="42">
        <v>26.483</v>
      </c>
      <c r="N1166" s="42">
        <v>27.46</v>
      </c>
      <c r="O1166" s="71">
        <v>27.509</v>
      </c>
      <c r="P1166" s="17">
        <f t="shared" si="64"/>
        <v>27.1506666666667</v>
      </c>
      <c r="Q1166" s="30" t="s">
        <v>18</v>
      </c>
      <c r="R1166" s="30" t="s">
        <v>18</v>
      </c>
      <c r="S1166" s="30" t="s">
        <v>18</v>
      </c>
      <c r="T1166" s="17" t="e">
        <f t="shared" si="65"/>
        <v>#DIV/0!</v>
      </c>
    </row>
    <row r="1167" spans="1:20">
      <c r="A1167" s="10">
        <v>1</v>
      </c>
      <c r="B1167" s="37">
        <v>8</v>
      </c>
      <c r="C1167" s="5">
        <v>2007</v>
      </c>
      <c r="D1167" s="9">
        <v>39295</v>
      </c>
      <c r="E1167" s="30" t="s">
        <v>21</v>
      </c>
      <c r="F1167">
        <v>45</v>
      </c>
      <c r="G1167" t="s">
        <v>17</v>
      </c>
      <c r="H1167">
        <v>1166</v>
      </c>
      <c r="I1167" s="41">
        <v>3.9</v>
      </c>
      <c r="J1167" s="41">
        <v>2.1</v>
      </c>
      <c r="K1167" s="70">
        <v>2</v>
      </c>
      <c r="L1167" s="17">
        <f t="shared" si="66"/>
        <v>2.66666666666667</v>
      </c>
      <c r="M1167" s="41">
        <v>27.4294686844497</v>
      </c>
      <c r="N1167" s="41">
        <v>27.807211197749</v>
      </c>
      <c r="O1167" s="70">
        <v>27.9447445101388</v>
      </c>
      <c r="P1167" s="17">
        <f t="shared" si="64"/>
        <v>27.7271414641125</v>
      </c>
      <c r="Q1167" s="30" t="s">
        <v>18</v>
      </c>
      <c r="R1167" s="30" t="s">
        <v>18</v>
      </c>
      <c r="S1167" s="30" t="s">
        <v>18</v>
      </c>
      <c r="T1167" s="17" t="e">
        <f t="shared" si="65"/>
        <v>#DIV/0!</v>
      </c>
    </row>
    <row r="1168" spans="1:20">
      <c r="A1168" s="10">
        <v>11</v>
      </c>
      <c r="B1168" s="37">
        <v>8</v>
      </c>
      <c r="C1168" s="5">
        <v>2007</v>
      </c>
      <c r="D1168" s="9">
        <v>39305</v>
      </c>
      <c r="E1168" s="30" t="s">
        <v>21</v>
      </c>
      <c r="F1168">
        <v>45</v>
      </c>
      <c r="G1168" t="s">
        <v>17</v>
      </c>
      <c r="H1168">
        <v>1167</v>
      </c>
      <c r="I1168" s="42">
        <v>10.038</v>
      </c>
      <c r="J1168" s="42">
        <v>2.057</v>
      </c>
      <c r="K1168" s="71">
        <v>1.8615</v>
      </c>
      <c r="L1168" s="17">
        <f t="shared" si="66"/>
        <v>4.65216666666667</v>
      </c>
      <c r="M1168" s="42">
        <v>25.1695</v>
      </c>
      <c r="N1168" s="42">
        <v>27.566</v>
      </c>
      <c r="O1168" s="71">
        <v>27.6875</v>
      </c>
      <c r="P1168" s="17">
        <f t="shared" si="64"/>
        <v>26.8076666666667</v>
      </c>
      <c r="Q1168" s="30" t="s">
        <v>18</v>
      </c>
      <c r="R1168" s="30" t="s">
        <v>18</v>
      </c>
      <c r="S1168" s="30" t="s">
        <v>18</v>
      </c>
      <c r="T1168" s="17" t="e">
        <f t="shared" si="65"/>
        <v>#DIV/0!</v>
      </c>
    </row>
    <row r="1169" spans="1:20">
      <c r="A1169" s="10">
        <v>20</v>
      </c>
      <c r="B1169" s="37">
        <v>8</v>
      </c>
      <c r="C1169" s="5">
        <v>2007</v>
      </c>
      <c r="D1169" s="9">
        <v>39314</v>
      </c>
      <c r="E1169" s="30" t="s">
        <v>21</v>
      </c>
      <c r="F1169">
        <v>45</v>
      </c>
      <c r="G1169" t="s">
        <v>17</v>
      </c>
      <c r="H1169">
        <v>1168</v>
      </c>
      <c r="I1169" s="42">
        <v>5.76066666666667</v>
      </c>
      <c r="J1169" s="42">
        <v>2.0175</v>
      </c>
      <c r="K1169" s="71">
        <v>1.9305</v>
      </c>
      <c r="L1169" s="17">
        <f t="shared" si="66"/>
        <v>3.23622222222222</v>
      </c>
      <c r="M1169" s="42">
        <v>26.6333333333333</v>
      </c>
      <c r="N1169" s="42">
        <v>27.6515</v>
      </c>
      <c r="O1169" s="71">
        <v>27.7775</v>
      </c>
      <c r="P1169" s="17">
        <f t="shared" si="64"/>
        <v>27.3541111111111</v>
      </c>
      <c r="Q1169" s="30" t="s">
        <v>18</v>
      </c>
      <c r="R1169" s="30" t="s">
        <v>18</v>
      </c>
      <c r="S1169" s="30" t="s">
        <v>18</v>
      </c>
      <c r="T1169" s="17" t="e">
        <f t="shared" si="65"/>
        <v>#DIV/0!</v>
      </c>
    </row>
    <row r="1170" spans="1:20">
      <c r="A1170" s="10">
        <v>30</v>
      </c>
      <c r="B1170" s="37">
        <v>8</v>
      </c>
      <c r="C1170" s="5">
        <v>2007</v>
      </c>
      <c r="D1170" s="9">
        <v>39324</v>
      </c>
      <c r="E1170" s="30" t="s">
        <v>21</v>
      </c>
      <c r="F1170">
        <v>45</v>
      </c>
      <c r="G1170" t="s">
        <v>17</v>
      </c>
      <c r="H1170">
        <v>1169</v>
      </c>
      <c r="I1170" s="42">
        <v>3.8725</v>
      </c>
      <c r="J1170" s="42">
        <v>2.648</v>
      </c>
      <c r="K1170" s="71">
        <v>2.3175</v>
      </c>
      <c r="L1170" s="17">
        <f t="shared" si="66"/>
        <v>2.946</v>
      </c>
      <c r="M1170" s="42">
        <v>27.0795</v>
      </c>
      <c r="N1170" s="42">
        <v>27.421</v>
      </c>
      <c r="O1170" s="71">
        <v>27.516</v>
      </c>
      <c r="P1170" s="17">
        <f t="shared" si="64"/>
        <v>27.3388333333333</v>
      </c>
      <c r="Q1170" s="30" t="s">
        <v>18</v>
      </c>
      <c r="R1170" s="30" t="s">
        <v>18</v>
      </c>
      <c r="S1170" s="30" t="s">
        <v>18</v>
      </c>
      <c r="T1170" s="17" t="e">
        <f t="shared" si="65"/>
        <v>#DIV/0!</v>
      </c>
    </row>
    <row r="1171" spans="1:20">
      <c r="A1171" s="10">
        <v>10</v>
      </c>
      <c r="B1171" s="37">
        <v>9</v>
      </c>
      <c r="C1171" s="5">
        <v>2007</v>
      </c>
      <c r="D1171" s="9">
        <v>39335</v>
      </c>
      <c r="E1171" s="30" t="s">
        <v>21</v>
      </c>
      <c r="F1171">
        <v>45</v>
      </c>
      <c r="G1171" t="s">
        <v>17</v>
      </c>
      <c r="H1171">
        <v>1170</v>
      </c>
      <c r="I1171" s="42">
        <v>4.9125</v>
      </c>
      <c r="J1171" s="42">
        <v>2.9595</v>
      </c>
      <c r="K1171" s="71">
        <v>2.8985</v>
      </c>
      <c r="L1171" s="17">
        <f t="shared" si="66"/>
        <v>3.59016666666667</v>
      </c>
      <c r="M1171" s="42">
        <v>26.891</v>
      </c>
      <c r="N1171" s="42">
        <v>27.3535</v>
      </c>
      <c r="O1171" s="71">
        <v>27.3895</v>
      </c>
      <c r="P1171" s="17">
        <f t="shared" si="64"/>
        <v>27.2113333333333</v>
      </c>
      <c r="Q1171" s="30" t="s">
        <v>18</v>
      </c>
      <c r="R1171" s="30" t="s">
        <v>18</v>
      </c>
      <c r="S1171" s="30" t="s">
        <v>18</v>
      </c>
      <c r="T1171" s="17" t="e">
        <f t="shared" si="65"/>
        <v>#DIV/0!</v>
      </c>
    </row>
    <row r="1172" spans="1:20">
      <c r="A1172" s="10">
        <v>20</v>
      </c>
      <c r="B1172" s="37">
        <v>9</v>
      </c>
      <c r="C1172" s="5">
        <v>2007</v>
      </c>
      <c r="D1172" s="9">
        <v>39345</v>
      </c>
      <c r="E1172" s="30" t="s">
        <v>21</v>
      </c>
      <c r="F1172">
        <v>45</v>
      </c>
      <c r="G1172" t="s">
        <v>17</v>
      </c>
      <c r="H1172">
        <v>1171</v>
      </c>
      <c r="I1172" s="42">
        <v>5.613</v>
      </c>
      <c r="J1172" s="42">
        <v>3.816</v>
      </c>
      <c r="K1172" s="71">
        <v>3.7705</v>
      </c>
      <c r="L1172" s="17">
        <f t="shared" si="66"/>
        <v>4.39983333333333</v>
      </c>
      <c r="M1172" s="42">
        <v>26.907</v>
      </c>
      <c r="N1172" s="42">
        <v>27.202</v>
      </c>
      <c r="O1172" s="71">
        <v>27.2205</v>
      </c>
      <c r="P1172" s="17">
        <f t="shared" si="64"/>
        <v>27.1098333333333</v>
      </c>
      <c r="Q1172" s="30" t="s">
        <v>18</v>
      </c>
      <c r="R1172" s="30" t="s">
        <v>18</v>
      </c>
      <c r="S1172" s="30" t="s">
        <v>18</v>
      </c>
      <c r="T1172" s="17" t="e">
        <f t="shared" si="65"/>
        <v>#DIV/0!</v>
      </c>
    </row>
    <row r="1173" spans="1:20">
      <c r="A1173" s="10">
        <v>30</v>
      </c>
      <c r="B1173" s="37">
        <v>9</v>
      </c>
      <c r="C1173" s="5">
        <v>2007</v>
      </c>
      <c r="D1173" s="9">
        <v>39355</v>
      </c>
      <c r="E1173" s="30" t="s">
        <v>21</v>
      </c>
      <c r="F1173">
        <v>45</v>
      </c>
      <c r="G1173" t="s">
        <v>17</v>
      </c>
      <c r="H1173">
        <v>1172</v>
      </c>
      <c r="I1173" s="42">
        <v>5.248</v>
      </c>
      <c r="J1173" s="42">
        <v>3.962</v>
      </c>
      <c r="K1173" s="71">
        <v>3.9055</v>
      </c>
      <c r="L1173" s="17">
        <f t="shared" si="66"/>
        <v>4.37183333333333</v>
      </c>
      <c r="M1173" s="42">
        <v>26.8035</v>
      </c>
      <c r="N1173" s="42">
        <v>27.3</v>
      </c>
      <c r="O1173" s="71">
        <v>27.3235</v>
      </c>
      <c r="P1173" s="17">
        <f t="shared" si="64"/>
        <v>27.1423333333333</v>
      </c>
      <c r="Q1173" s="30" t="s">
        <v>18</v>
      </c>
      <c r="R1173" s="30" t="s">
        <v>18</v>
      </c>
      <c r="S1173" s="30" t="s">
        <v>18</v>
      </c>
      <c r="T1173" s="17" t="e">
        <f t="shared" si="65"/>
        <v>#DIV/0!</v>
      </c>
    </row>
    <row r="1174" spans="1:20">
      <c r="A1174" s="10">
        <v>10</v>
      </c>
      <c r="B1174" s="37">
        <v>10</v>
      </c>
      <c r="C1174" s="5">
        <v>2007</v>
      </c>
      <c r="D1174" s="9">
        <v>39365</v>
      </c>
      <c r="E1174" s="30" t="s">
        <v>21</v>
      </c>
      <c r="F1174">
        <v>45</v>
      </c>
      <c r="G1174" t="s">
        <v>17</v>
      </c>
      <c r="H1174">
        <v>1173</v>
      </c>
      <c r="I1174" s="42">
        <v>5.2755</v>
      </c>
      <c r="J1174" s="42">
        <v>3.969</v>
      </c>
      <c r="K1174" s="71">
        <v>3.8755</v>
      </c>
      <c r="L1174" s="17">
        <f t="shared" si="66"/>
        <v>4.37333333333333</v>
      </c>
      <c r="M1174" s="42">
        <v>26.8755</v>
      </c>
      <c r="N1174" s="42">
        <v>27.3575</v>
      </c>
      <c r="O1174" s="71">
        <v>27.3675</v>
      </c>
      <c r="P1174" s="17">
        <f t="shared" si="64"/>
        <v>27.2001666666667</v>
      </c>
      <c r="Q1174" s="30" t="s">
        <v>18</v>
      </c>
      <c r="R1174" s="30" t="s">
        <v>18</v>
      </c>
      <c r="S1174" s="30" t="s">
        <v>18</v>
      </c>
      <c r="T1174" s="17" t="e">
        <f t="shared" si="65"/>
        <v>#DIV/0!</v>
      </c>
    </row>
    <row r="1175" spans="1:20">
      <c r="A1175" s="10">
        <v>20</v>
      </c>
      <c r="B1175" s="37">
        <v>10</v>
      </c>
      <c r="C1175" s="5">
        <v>2007</v>
      </c>
      <c r="D1175" s="9">
        <v>39375</v>
      </c>
      <c r="E1175" s="30" t="s">
        <v>21</v>
      </c>
      <c r="F1175">
        <v>45</v>
      </c>
      <c r="G1175" t="s">
        <v>17</v>
      </c>
      <c r="H1175">
        <v>1174</v>
      </c>
      <c r="I1175" s="42">
        <v>5.9185</v>
      </c>
      <c r="J1175" s="42">
        <v>2.2275</v>
      </c>
      <c r="K1175" s="71">
        <v>2.0745</v>
      </c>
      <c r="L1175" s="17">
        <f t="shared" si="66"/>
        <v>3.40683333333333</v>
      </c>
      <c r="M1175" s="42">
        <v>25.96</v>
      </c>
      <c r="N1175" s="42">
        <v>27.907</v>
      </c>
      <c r="O1175" s="71">
        <v>27.9815</v>
      </c>
      <c r="P1175" s="17">
        <f t="shared" si="64"/>
        <v>27.2828333333333</v>
      </c>
      <c r="Q1175" s="30" t="s">
        <v>18</v>
      </c>
      <c r="R1175" s="30" t="s">
        <v>18</v>
      </c>
      <c r="S1175" s="30" t="s">
        <v>18</v>
      </c>
      <c r="T1175" s="17" t="e">
        <f t="shared" si="65"/>
        <v>#DIV/0!</v>
      </c>
    </row>
    <row r="1176" spans="1:20">
      <c r="A1176" s="10">
        <v>29</v>
      </c>
      <c r="B1176" s="37">
        <v>10</v>
      </c>
      <c r="C1176" s="5">
        <v>2007</v>
      </c>
      <c r="D1176" s="9">
        <v>39384</v>
      </c>
      <c r="E1176" s="30" t="s">
        <v>21</v>
      </c>
      <c r="F1176">
        <v>45</v>
      </c>
      <c r="G1176" t="s">
        <v>17</v>
      </c>
      <c r="H1176">
        <v>1175</v>
      </c>
      <c r="I1176" s="39" t="s">
        <v>18</v>
      </c>
      <c r="J1176" s="39" t="s">
        <v>18</v>
      </c>
      <c r="K1176" s="65" t="s">
        <v>18</v>
      </c>
      <c r="L1176" s="17" t="e">
        <f t="shared" si="66"/>
        <v>#DIV/0!</v>
      </c>
      <c r="M1176" s="34" t="s">
        <v>18</v>
      </c>
      <c r="N1176" s="34" t="s">
        <v>18</v>
      </c>
      <c r="O1176" s="65" t="s">
        <v>18</v>
      </c>
      <c r="P1176" s="17" t="e">
        <f t="shared" si="64"/>
        <v>#DIV/0!</v>
      </c>
      <c r="Q1176" s="30" t="s">
        <v>18</v>
      </c>
      <c r="R1176" s="30" t="s">
        <v>18</v>
      </c>
      <c r="S1176" s="30" t="s">
        <v>18</v>
      </c>
      <c r="T1176" s="17" t="e">
        <f t="shared" si="65"/>
        <v>#DIV/0!</v>
      </c>
    </row>
    <row r="1177" spans="1:20">
      <c r="A1177" s="10">
        <v>8</v>
      </c>
      <c r="B1177" s="37">
        <v>11</v>
      </c>
      <c r="C1177" s="5">
        <v>2007</v>
      </c>
      <c r="D1177" s="9">
        <v>39394</v>
      </c>
      <c r="E1177" s="30" t="s">
        <v>21</v>
      </c>
      <c r="F1177">
        <v>45</v>
      </c>
      <c r="G1177" t="s">
        <v>17</v>
      </c>
      <c r="H1177">
        <v>1176</v>
      </c>
      <c r="I1177" s="42">
        <v>4.7525</v>
      </c>
      <c r="J1177" s="42">
        <v>3.5955</v>
      </c>
      <c r="K1177" s="71">
        <v>3.3645</v>
      </c>
      <c r="L1177" s="17">
        <f t="shared" si="66"/>
        <v>3.90416666666667</v>
      </c>
      <c r="M1177" s="42">
        <v>27.8375</v>
      </c>
      <c r="N1177" s="42">
        <v>27.9225</v>
      </c>
      <c r="O1177" s="71">
        <v>27.95</v>
      </c>
      <c r="P1177" s="17">
        <f t="shared" si="64"/>
        <v>27.9033333333333</v>
      </c>
      <c r="Q1177" s="30" t="s">
        <v>18</v>
      </c>
      <c r="R1177" s="30" t="s">
        <v>18</v>
      </c>
      <c r="S1177" s="30" t="s">
        <v>18</v>
      </c>
      <c r="T1177" s="17" t="e">
        <f t="shared" si="65"/>
        <v>#DIV/0!</v>
      </c>
    </row>
    <row r="1178" spans="1:20">
      <c r="A1178" s="10">
        <v>4</v>
      </c>
      <c r="B1178" s="37">
        <v>12</v>
      </c>
      <c r="C1178" s="5">
        <v>2007</v>
      </c>
      <c r="D1178" s="9">
        <v>39420</v>
      </c>
      <c r="E1178" s="30" t="s">
        <v>21</v>
      </c>
      <c r="F1178">
        <v>45</v>
      </c>
      <c r="G1178" t="s">
        <v>17</v>
      </c>
      <c r="H1178">
        <v>1177</v>
      </c>
      <c r="I1178" s="42">
        <v>2.235</v>
      </c>
      <c r="J1178" s="42">
        <v>2.5165</v>
      </c>
      <c r="K1178" s="71">
        <v>2.4455</v>
      </c>
      <c r="L1178" s="17">
        <f t="shared" si="66"/>
        <v>2.399</v>
      </c>
      <c r="M1178" s="42">
        <v>27.384</v>
      </c>
      <c r="N1178" s="42">
        <v>28.0195</v>
      </c>
      <c r="O1178" s="71">
        <v>28.0845</v>
      </c>
      <c r="P1178" s="17">
        <f t="shared" si="64"/>
        <v>27.8293333333333</v>
      </c>
      <c r="Q1178" s="30" t="s">
        <v>18</v>
      </c>
      <c r="R1178" s="30" t="s">
        <v>18</v>
      </c>
      <c r="S1178" s="30" t="s">
        <v>18</v>
      </c>
      <c r="T1178" s="17" t="e">
        <f t="shared" si="65"/>
        <v>#DIV/0!</v>
      </c>
    </row>
    <row r="1179" spans="1:20">
      <c r="A1179" s="10">
        <v>17</v>
      </c>
      <c r="B1179" s="37">
        <v>3</v>
      </c>
      <c r="C1179" s="5">
        <v>2008</v>
      </c>
      <c r="D1179" s="9">
        <v>39524</v>
      </c>
      <c r="E1179" s="30" t="s">
        <v>21</v>
      </c>
      <c r="F1179">
        <v>45</v>
      </c>
      <c r="G1179" t="s">
        <v>17</v>
      </c>
      <c r="H1179">
        <v>1178</v>
      </c>
      <c r="I1179" s="42">
        <v>-0.954333333333333</v>
      </c>
      <c r="J1179" s="42">
        <v>-0.3465</v>
      </c>
      <c r="K1179" s="72" t="s">
        <v>18</v>
      </c>
      <c r="L1179" s="17">
        <f t="shared" si="66"/>
        <v>-0.650416666666667</v>
      </c>
      <c r="M1179" s="42">
        <v>27.7886666666667</v>
      </c>
      <c r="N1179" s="42">
        <v>27.962</v>
      </c>
      <c r="O1179" s="72" t="s">
        <v>18</v>
      </c>
      <c r="P1179" s="17">
        <f t="shared" si="64"/>
        <v>27.8753333333334</v>
      </c>
      <c r="Q1179" s="30" t="s">
        <v>18</v>
      </c>
      <c r="R1179" s="30" t="s">
        <v>18</v>
      </c>
      <c r="S1179" s="30" t="s">
        <v>18</v>
      </c>
      <c r="T1179" s="17" t="e">
        <f t="shared" si="65"/>
        <v>#DIV/0!</v>
      </c>
    </row>
    <row r="1180" spans="1:20">
      <c r="A1180" s="10">
        <v>22</v>
      </c>
      <c r="B1180" s="37">
        <v>3</v>
      </c>
      <c r="C1180" s="5">
        <v>2008</v>
      </c>
      <c r="D1180" s="9">
        <v>39529</v>
      </c>
      <c r="E1180" s="30" t="s">
        <v>21</v>
      </c>
      <c r="F1180">
        <v>45</v>
      </c>
      <c r="G1180" t="s">
        <v>17</v>
      </c>
      <c r="H1180">
        <v>1179</v>
      </c>
      <c r="I1180" s="42" t="s">
        <v>18</v>
      </c>
      <c r="J1180" s="42" t="s">
        <v>18</v>
      </c>
      <c r="K1180" s="72" t="s">
        <v>18</v>
      </c>
      <c r="L1180" s="17" t="e">
        <f t="shared" si="66"/>
        <v>#DIV/0!</v>
      </c>
      <c r="M1180" s="42" t="s">
        <v>18</v>
      </c>
      <c r="N1180" s="42" t="s">
        <v>18</v>
      </c>
      <c r="O1180" s="72" t="s">
        <v>18</v>
      </c>
      <c r="P1180" s="17" t="e">
        <f t="shared" si="64"/>
        <v>#DIV/0!</v>
      </c>
      <c r="Q1180" s="30" t="s">
        <v>18</v>
      </c>
      <c r="R1180" s="30" t="s">
        <v>18</v>
      </c>
      <c r="S1180" s="30" t="s">
        <v>18</v>
      </c>
      <c r="T1180" s="17" t="e">
        <f t="shared" si="65"/>
        <v>#DIV/0!</v>
      </c>
    </row>
    <row r="1181" spans="1:20">
      <c r="A1181" s="10">
        <v>27</v>
      </c>
      <c r="B1181" s="37">
        <v>3</v>
      </c>
      <c r="C1181" s="5">
        <v>2008</v>
      </c>
      <c r="D1181" s="9">
        <v>39534</v>
      </c>
      <c r="E1181" s="30" t="s">
        <v>21</v>
      </c>
      <c r="F1181">
        <v>45</v>
      </c>
      <c r="G1181" t="s">
        <v>17</v>
      </c>
      <c r="H1181">
        <v>1180</v>
      </c>
      <c r="I1181" s="42" t="s">
        <v>18</v>
      </c>
      <c r="J1181" s="42" t="s">
        <v>18</v>
      </c>
      <c r="K1181" s="72" t="s">
        <v>18</v>
      </c>
      <c r="L1181" s="17" t="e">
        <f t="shared" si="66"/>
        <v>#DIV/0!</v>
      </c>
      <c r="M1181" s="42" t="s">
        <v>18</v>
      </c>
      <c r="N1181" s="42" t="s">
        <v>18</v>
      </c>
      <c r="O1181" s="72" t="s">
        <v>18</v>
      </c>
      <c r="P1181" s="17" t="e">
        <f t="shared" si="64"/>
        <v>#DIV/0!</v>
      </c>
      <c r="Q1181" s="30" t="s">
        <v>18</v>
      </c>
      <c r="R1181" s="30" t="s">
        <v>18</v>
      </c>
      <c r="S1181" s="30" t="s">
        <v>18</v>
      </c>
      <c r="T1181" s="17" t="e">
        <f t="shared" si="65"/>
        <v>#DIV/0!</v>
      </c>
    </row>
    <row r="1182" spans="1:20">
      <c r="A1182" s="10">
        <v>21</v>
      </c>
      <c r="B1182" s="37">
        <v>5</v>
      </c>
      <c r="C1182" s="5">
        <v>2008</v>
      </c>
      <c r="D1182" s="9">
        <v>39589</v>
      </c>
      <c r="E1182" s="30" t="s">
        <v>21</v>
      </c>
      <c r="F1182">
        <v>45</v>
      </c>
      <c r="G1182" t="s">
        <v>17</v>
      </c>
      <c r="H1182">
        <v>1181</v>
      </c>
      <c r="I1182" s="22">
        <v>-0.5</v>
      </c>
      <c r="J1182" s="22">
        <v>-0.3</v>
      </c>
      <c r="K1182" s="64">
        <v>-0.3</v>
      </c>
      <c r="L1182" s="17">
        <f t="shared" si="66"/>
        <v>-0.366666666666667</v>
      </c>
      <c r="M1182" s="24">
        <v>27.8545752657798</v>
      </c>
      <c r="N1182" s="24">
        <v>28.4627080559227</v>
      </c>
      <c r="O1182" s="66">
        <v>28.5202938797341</v>
      </c>
      <c r="P1182" s="17">
        <f t="shared" si="64"/>
        <v>28.2791924004789</v>
      </c>
      <c r="Q1182" s="30" t="s">
        <v>18</v>
      </c>
      <c r="R1182" s="30" t="s">
        <v>18</v>
      </c>
      <c r="S1182" s="30" t="s">
        <v>18</v>
      </c>
      <c r="T1182" s="17" t="e">
        <f t="shared" si="65"/>
        <v>#DIV/0!</v>
      </c>
    </row>
    <row r="1183" spans="1:20">
      <c r="A1183" s="10">
        <v>31</v>
      </c>
      <c r="B1183" s="37">
        <v>5</v>
      </c>
      <c r="C1183" s="5">
        <v>2008</v>
      </c>
      <c r="D1183" s="9">
        <v>39599</v>
      </c>
      <c r="E1183" s="30" t="s">
        <v>21</v>
      </c>
      <c r="F1183">
        <v>45</v>
      </c>
      <c r="G1183" t="s">
        <v>17</v>
      </c>
      <c r="H1183">
        <v>1182</v>
      </c>
      <c r="I1183" s="16">
        <v>-0.6</v>
      </c>
      <c r="J1183" s="16">
        <v>-0.3</v>
      </c>
      <c r="K1183" s="62">
        <v>-0.3</v>
      </c>
      <c r="L1183" s="17">
        <f t="shared" si="66"/>
        <v>-0.4</v>
      </c>
      <c r="M1183" s="24">
        <v>27.707367538176</v>
      </c>
      <c r="N1183" s="24">
        <v>28.2078794415476</v>
      </c>
      <c r="O1183" s="66">
        <v>28.3225866418379</v>
      </c>
      <c r="P1183" s="17">
        <f t="shared" si="64"/>
        <v>28.0792778738538</v>
      </c>
      <c r="Q1183" s="30" t="s">
        <v>18</v>
      </c>
      <c r="R1183" s="30" t="s">
        <v>18</v>
      </c>
      <c r="S1183" s="30" t="s">
        <v>18</v>
      </c>
      <c r="T1183" s="17" t="e">
        <f t="shared" si="65"/>
        <v>#DIV/0!</v>
      </c>
    </row>
    <row r="1184" spans="1:20">
      <c r="A1184" s="10">
        <v>11</v>
      </c>
      <c r="B1184" s="37">
        <v>6</v>
      </c>
      <c r="C1184" s="5">
        <v>2008</v>
      </c>
      <c r="D1184" s="9">
        <v>39610</v>
      </c>
      <c r="E1184" s="30" t="s">
        <v>21</v>
      </c>
      <c r="F1184">
        <v>45</v>
      </c>
      <c r="G1184" t="s">
        <v>17</v>
      </c>
      <c r="H1184">
        <v>1183</v>
      </c>
      <c r="I1184" s="22">
        <v>-0.3</v>
      </c>
      <c r="J1184" s="22">
        <v>-0.3</v>
      </c>
      <c r="K1184" s="64">
        <v>-0.3</v>
      </c>
      <c r="L1184" s="17">
        <f t="shared" si="66"/>
        <v>-0.3</v>
      </c>
      <c r="M1184" s="24">
        <v>27.854932058553</v>
      </c>
      <c r="N1184" s="24">
        <v>28.1828921567542</v>
      </c>
      <c r="O1184" s="66">
        <v>28.1828921567542</v>
      </c>
      <c r="P1184" s="17">
        <f t="shared" si="64"/>
        <v>28.0735721240205</v>
      </c>
      <c r="Q1184" s="30" t="s">
        <v>18</v>
      </c>
      <c r="R1184" s="30" t="s">
        <v>18</v>
      </c>
      <c r="S1184" s="30" t="s">
        <v>18</v>
      </c>
      <c r="T1184" s="17" t="e">
        <f t="shared" si="65"/>
        <v>#DIV/0!</v>
      </c>
    </row>
    <row r="1185" spans="1:20">
      <c r="A1185" s="10">
        <v>21</v>
      </c>
      <c r="B1185" s="37">
        <v>6</v>
      </c>
      <c r="C1185" s="5">
        <v>2008</v>
      </c>
      <c r="D1185" s="9">
        <v>39620</v>
      </c>
      <c r="E1185" s="30" t="s">
        <v>21</v>
      </c>
      <c r="F1185">
        <v>45</v>
      </c>
      <c r="G1185" t="s">
        <v>17</v>
      </c>
      <c r="H1185">
        <v>1184</v>
      </c>
      <c r="I1185" s="42">
        <v>0.0955</v>
      </c>
      <c r="J1185" s="42">
        <v>-0.506</v>
      </c>
      <c r="K1185" s="71">
        <v>-0.509</v>
      </c>
      <c r="L1185" s="17">
        <f t="shared" si="66"/>
        <v>-0.3065</v>
      </c>
      <c r="M1185" s="42">
        <v>27.0435</v>
      </c>
      <c r="N1185" s="42">
        <v>27.777</v>
      </c>
      <c r="O1185" s="71">
        <v>27.8385</v>
      </c>
      <c r="P1185" s="17">
        <f t="shared" si="64"/>
        <v>27.553</v>
      </c>
      <c r="Q1185" s="30" t="s">
        <v>18</v>
      </c>
      <c r="R1185" s="30" t="s">
        <v>18</v>
      </c>
      <c r="S1185" s="30" t="s">
        <v>18</v>
      </c>
      <c r="T1185" s="17" t="e">
        <f t="shared" si="65"/>
        <v>#DIV/0!</v>
      </c>
    </row>
    <row r="1186" spans="1:20">
      <c r="A1186" s="10">
        <v>30</v>
      </c>
      <c r="B1186" s="37">
        <v>6</v>
      </c>
      <c r="C1186" s="5">
        <v>2008</v>
      </c>
      <c r="D1186" s="9">
        <v>39629</v>
      </c>
      <c r="E1186" s="30" t="s">
        <v>21</v>
      </c>
      <c r="F1186">
        <v>45</v>
      </c>
      <c r="G1186" t="s">
        <v>17</v>
      </c>
      <c r="H1186">
        <v>1185</v>
      </c>
      <c r="I1186" s="42">
        <v>3.095</v>
      </c>
      <c r="J1186" s="42">
        <v>-0.2135</v>
      </c>
      <c r="K1186" s="71">
        <v>-0.271</v>
      </c>
      <c r="L1186" s="17">
        <f t="shared" si="66"/>
        <v>0.870166666666667</v>
      </c>
      <c r="M1186" s="42">
        <v>25.8035</v>
      </c>
      <c r="N1186" s="42">
        <v>27.494</v>
      </c>
      <c r="O1186" s="71">
        <v>27.5816666666667</v>
      </c>
      <c r="P1186" s="17">
        <f t="shared" si="64"/>
        <v>26.9597222222222</v>
      </c>
      <c r="Q1186" s="30" t="s">
        <v>18</v>
      </c>
      <c r="R1186" s="30" t="s">
        <v>18</v>
      </c>
      <c r="S1186" s="30" t="s">
        <v>18</v>
      </c>
      <c r="T1186" s="17" t="e">
        <f t="shared" si="65"/>
        <v>#DIV/0!</v>
      </c>
    </row>
    <row r="1187" spans="1:20">
      <c r="A1187" s="10">
        <v>9</v>
      </c>
      <c r="B1187" s="37">
        <v>7</v>
      </c>
      <c r="C1187" s="5">
        <v>2008</v>
      </c>
      <c r="D1187" s="9">
        <v>39638</v>
      </c>
      <c r="E1187" s="30" t="s">
        <v>21</v>
      </c>
      <c r="F1187">
        <v>45</v>
      </c>
      <c r="G1187" t="s">
        <v>17</v>
      </c>
      <c r="H1187">
        <v>1186</v>
      </c>
      <c r="I1187" s="42">
        <v>3.955</v>
      </c>
      <c r="J1187" s="42">
        <v>-0.005</v>
      </c>
      <c r="K1187" s="71">
        <v>-0.0593333333333333</v>
      </c>
      <c r="L1187" s="17">
        <f t="shared" si="66"/>
        <v>1.29688888888889</v>
      </c>
      <c r="M1187" s="42">
        <v>25.719</v>
      </c>
      <c r="N1187" s="42">
        <v>27.5995</v>
      </c>
      <c r="O1187" s="71">
        <v>27.6806666666667</v>
      </c>
      <c r="P1187" s="17">
        <f t="shared" si="64"/>
        <v>26.9997222222222</v>
      </c>
      <c r="Q1187" s="30" t="s">
        <v>18</v>
      </c>
      <c r="R1187" s="30" t="s">
        <v>18</v>
      </c>
      <c r="S1187" s="30" t="s">
        <v>18</v>
      </c>
      <c r="T1187" s="17" t="e">
        <f t="shared" si="65"/>
        <v>#DIV/0!</v>
      </c>
    </row>
    <row r="1188" spans="1:20">
      <c r="A1188" s="10">
        <v>20</v>
      </c>
      <c r="B1188" s="37">
        <v>7</v>
      </c>
      <c r="C1188" s="5">
        <v>2008</v>
      </c>
      <c r="D1188" s="9">
        <v>39649</v>
      </c>
      <c r="E1188" s="30" t="s">
        <v>21</v>
      </c>
      <c r="F1188">
        <v>45</v>
      </c>
      <c r="G1188" t="s">
        <v>17</v>
      </c>
      <c r="H1188">
        <v>1187</v>
      </c>
      <c r="I1188" s="22" t="s">
        <v>18</v>
      </c>
      <c r="J1188" s="22" t="s">
        <v>18</v>
      </c>
      <c r="K1188" s="64" t="s">
        <v>18</v>
      </c>
      <c r="L1188" s="17" t="e">
        <f t="shared" si="66"/>
        <v>#DIV/0!</v>
      </c>
      <c r="M1188" s="16">
        <v>26.2309167375546</v>
      </c>
      <c r="N1188" s="16">
        <v>27.3486290118797</v>
      </c>
      <c r="O1188" s="62">
        <v>27.4198490416407</v>
      </c>
      <c r="P1188" s="17">
        <f t="shared" si="64"/>
        <v>26.9997982636917</v>
      </c>
      <c r="Q1188" s="30" t="s">
        <v>18</v>
      </c>
      <c r="R1188" s="30" t="s">
        <v>18</v>
      </c>
      <c r="S1188" s="30" t="s">
        <v>18</v>
      </c>
      <c r="T1188" s="17" t="e">
        <f t="shared" si="65"/>
        <v>#DIV/0!</v>
      </c>
    </row>
    <row r="1189" spans="1:20">
      <c r="A1189" s="10">
        <v>31</v>
      </c>
      <c r="B1189" s="37">
        <v>7</v>
      </c>
      <c r="C1189" s="5">
        <v>2008</v>
      </c>
      <c r="D1189" s="9">
        <v>39660</v>
      </c>
      <c r="E1189" s="30" t="s">
        <v>21</v>
      </c>
      <c r="F1189">
        <v>45</v>
      </c>
      <c r="G1189" t="s">
        <v>17</v>
      </c>
      <c r="H1189">
        <v>1188</v>
      </c>
      <c r="I1189" s="42">
        <v>0.4015</v>
      </c>
      <c r="J1189" s="42">
        <v>-0.285</v>
      </c>
      <c r="K1189" s="71">
        <v>-0.291</v>
      </c>
      <c r="L1189" s="17">
        <f t="shared" si="66"/>
        <v>-0.0581666666666666</v>
      </c>
      <c r="M1189" s="42">
        <v>27.5465</v>
      </c>
      <c r="N1189" s="42">
        <v>28.096</v>
      </c>
      <c r="O1189" s="71">
        <v>28.108</v>
      </c>
      <c r="P1189" s="17">
        <f t="shared" si="64"/>
        <v>27.9168333333333</v>
      </c>
      <c r="Q1189" s="30" t="s">
        <v>18</v>
      </c>
      <c r="R1189" s="30" t="s">
        <v>18</v>
      </c>
      <c r="S1189" s="30" t="s">
        <v>18</v>
      </c>
      <c r="T1189" s="17" t="e">
        <f t="shared" si="65"/>
        <v>#DIV/0!</v>
      </c>
    </row>
    <row r="1190" spans="1:20">
      <c r="A1190" s="10">
        <v>11</v>
      </c>
      <c r="B1190" s="37">
        <v>8</v>
      </c>
      <c r="C1190" s="5">
        <v>2008</v>
      </c>
      <c r="D1190" s="9">
        <v>39671</v>
      </c>
      <c r="E1190" s="30" t="s">
        <v>21</v>
      </c>
      <c r="F1190">
        <v>45</v>
      </c>
      <c r="G1190" t="s">
        <v>17</v>
      </c>
      <c r="H1190">
        <v>1189</v>
      </c>
      <c r="I1190" s="42">
        <v>0.8405</v>
      </c>
      <c r="J1190" s="42">
        <v>0.138</v>
      </c>
      <c r="K1190" s="71">
        <v>0.127</v>
      </c>
      <c r="L1190" s="17">
        <f t="shared" si="66"/>
        <v>0.3685</v>
      </c>
      <c r="M1190" s="42">
        <v>27.3595</v>
      </c>
      <c r="N1190" s="42">
        <v>27.74</v>
      </c>
      <c r="O1190" s="71">
        <v>27.7325</v>
      </c>
      <c r="P1190" s="17">
        <f t="shared" si="64"/>
        <v>27.6106666666667</v>
      </c>
      <c r="Q1190" s="30" t="s">
        <v>18</v>
      </c>
      <c r="R1190" s="30" t="s">
        <v>18</v>
      </c>
      <c r="S1190" s="30" t="s">
        <v>18</v>
      </c>
      <c r="T1190" s="17" t="e">
        <f t="shared" si="65"/>
        <v>#DIV/0!</v>
      </c>
    </row>
    <row r="1191" spans="1:20">
      <c r="A1191" s="10">
        <v>20</v>
      </c>
      <c r="B1191" s="37">
        <v>8</v>
      </c>
      <c r="C1191" s="5">
        <v>2008</v>
      </c>
      <c r="D1191" s="9">
        <v>39680</v>
      </c>
      <c r="E1191" s="30" t="s">
        <v>21</v>
      </c>
      <c r="F1191">
        <v>45</v>
      </c>
      <c r="G1191" t="s">
        <v>17</v>
      </c>
      <c r="H1191">
        <v>1190</v>
      </c>
      <c r="I1191" s="42">
        <v>1.5445</v>
      </c>
      <c r="J1191" s="42">
        <v>0.8675</v>
      </c>
      <c r="K1191" s="71">
        <v>0.582</v>
      </c>
      <c r="L1191" s="17">
        <f t="shared" si="66"/>
        <v>0.998</v>
      </c>
      <c r="M1191" s="42">
        <v>27.1905</v>
      </c>
      <c r="N1191" s="42">
        <v>27.4025</v>
      </c>
      <c r="O1191" s="71">
        <v>27.5083333333333</v>
      </c>
      <c r="P1191" s="17">
        <f t="shared" si="64"/>
        <v>27.3671111111111</v>
      </c>
      <c r="Q1191" s="30" t="s">
        <v>18</v>
      </c>
      <c r="R1191" s="30" t="s">
        <v>18</v>
      </c>
      <c r="S1191" s="30" t="s">
        <v>18</v>
      </c>
      <c r="T1191" s="17" t="e">
        <f t="shared" si="65"/>
        <v>#DIV/0!</v>
      </c>
    </row>
    <row r="1192" spans="1:20">
      <c r="A1192" s="10">
        <v>3</v>
      </c>
      <c r="B1192" s="37">
        <v>9</v>
      </c>
      <c r="C1192" s="5">
        <v>2008</v>
      </c>
      <c r="D1192" s="9">
        <v>39694</v>
      </c>
      <c r="E1192" s="30" t="s">
        <v>21</v>
      </c>
      <c r="F1192">
        <v>45</v>
      </c>
      <c r="G1192" t="s">
        <v>17</v>
      </c>
      <c r="H1192">
        <v>1191</v>
      </c>
      <c r="I1192" s="42">
        <v>5.8085</v>
      </c>
      <c r="J1192" s="42">
        <v>1.0555</v>
      </c>
      <c r="K1192" s="71">
        <v>0.868666666666667</v>
      </c>
      <c r="L1192" s="17">
        <f t="shared" si="66"/>
        <v>2.57755555555556</v>
      </c>
      <c r="M1192" s="42">
        <v>25.781</v>
      </c>
      <c r="N1192" s="42">
        <v>27.4525</v>
      </c>
      <c r="O1192" s="71">
        <v>27.5566666666667</v>
      </c>
      <c r="P1192" s="17">
        <f t="shared" si="64"/>
        <v>26.9300555555556</v>
      </c>
      <c r="Q1192" s="30" t="s">
        <v>18</v>
      </c>
      <c r="R1192" s="30" t="s">
        <v>18</v>
      </c>
      <c r="S1192" s="30" t="s">
        <v>18</v>
      </c>
      <c r="T1192" s="17" t="e">
        <f t="shared" si="65"/>
        <v>#DIV/0!</v>
      </c>
    </row>
    <row r="1193" spans="1:20">
      <c r="A1193" s="10">
        <v>10</v>
      </c>
      <c r="B1193" s="37">
        <v>9</v>
      </c>
      <c r="C1193" s="5">
        <v>2008</v>
      </c>
      <c r="D1193" s="9">
        <v>39701</v>
      </c>
      <c r="E1193" s="30" t="s">
        <v>21</v>
      </c>
      <c r="F1193">
        <v>45</v>
      </c>
      <c r="G1193" t="s">
        <v>17</v>
      </c>
      <c r="H1193">
        <v>1192</v>
      </c>
      <c r="I1193" s="42">
        <v>1.186</v>
      </c>
      <c r="J1193" s="42">
        <v>0.2345</v>
      </c>
      <c r="K1193" s="71">
        <v>0.199333333333333</v>
      </c>
      <c r="L1193" s="17">
        <f t="shared" si="66"/>
        <v>0.539944444444444</v>
      </c>
      <c r="M1193" s="42">
        <v>27.521</v>
      </c>
      <c r="N1193" s="42">
        <v>27.9325</v>
      </c>
      <c r="O1193" s="71">
        <v>27.999</v>
      </c>
      <c r="P1193" s="17">
        <f t="shared" si="64"/>
        <v>27.8175</v>
      </c>
      <c r="Q1193" s="30" t="s">
        <v>18</v>
      </c>
      <c r="R1193" s="30" t="s">
        <v>18</v>
      </c>
      <c r="S1193" s="30" t="s">
        <v>18</v>
      </c>
      <c r="T1193" s="17" t="e">
        <f t="shared" si="65"/>
        <v>#DIV/0!</v>
      </c>
    </row>
    <row r="1194" spans="1:20">
      <c r="A1194" s="10">
        <v>21</v>
      </c>
      <c r="B1194" s="37">
        <v>9</v>
      </c>
      <c r="C1194" s="5">
        <v>2008</v>
      </c>
      <c r="D1194" s="9">
        <v>39712</v>
      </c>
      <c r="E1194" s="30" t="s">
        <v>21</v>
      </c>
      <c r="F1194">
        <v>45</v>
      </c>
      <c r="G1194" t="s">
        <v>17</v>
      </c>
      <c r="H1194">
        <v>1193</v>
      </c>
      <c r="I1194" s="42">
        <v>1.6655</v>
      </c>
      <c r="J1194" s="42">
        <v>0.8485</v>
      </c>
      <c r="K1194" s="71">
        <v>0.807</v>
      </c>
      <c r="L1194" s="17">
        <f t="shared" si="66"/>
        <v>1.107</v>
      </c>
      <c r="M1194" s="42">
        <v>27.327</v>
      </c>
      <c r="N1194" s="42">
        <v>27.695</v>
      </c>
      <c r="O1194" s="71">
        <v>27.6855</v>
      </c>
      <c r="P1194" s="17">
        <f t="shared" si="64"/>
        <v>27.5691666666667</v>
      </c>
      <c r="Q1194" s="30" t="s">
        <v>18</v>
      </c>
      <c r="R1194" s="30" t="s">
        <v>18</v>
      </c>
      <c r="S1194" s="30" t="s">
        <v>18</v>
      </c>
      <c r="T1194" s="17" t="e">
        <f t="shared" si="65"/>
        <v>#DIV/0!</v>
      </c>
    </row>
    <row r="1195" spans="1:20">
      <c r="A1195" s="10">
        <v>1</v>
      </c>
      <c r="B1195" s="37">
        <v>10</v>
      </c>
      <c r="C1195" s="5">
        <v>2008</v>
      </c>
      <c r="D1195" s="9">
        <v>39722</v>
      </c>
      <c r="E1195" s="30" t="s">
        <v>21</v>
      </c>
      <c r="F1195">
        <v>45</v>
      </c>
      <c r="G1195" t="s">
        <v>17</v>
      </c>
      <c r="H1195">
        <v>1194</v>
      </c>
      <c r="I1195" s="42">
        <v>2.1625</v>
      </c>
      <c r="J1195" s="42">
        <v>0.8935</v>
      </c>
      <c r="K1195" s="71">
        <v>0.861</v>
      </c>
      <c r="L1195" s="17">
        <f t="shared" si="66"/>
        <v>1.30566666666667</v>
      </c>
      <c r="M1195" s="42">
        <v>27.21</v>
      </c>
      <c r="N1195" s="42">
        <v>27.6715</v>
      </c>
      <c r="O1195" s="71">
        <v>27.6835</v>
      </c>
      <c r="P1195" s="17">
        <f t="shared" si="64"/>
        <v>27.5216666666667</v>
      </c>
      <c r="Q1195" s="30" t="s">
        <v>18</v>
      </c>
      <c r="R1195" s="30" t="s">
        <v>18</v>
      </c>
      <c r="S1195" s="30" t="s">
        <v>18</v>
      </c>
      <c r="T1195" s="17" t="e">
        <f t="shared" si="65"/>
        <v>#DIV/0!</v>
      </c>
    </row>
    <row r="1196" spans="1:20">
      <c r="A1196" s="10">
        <v>9</v>
      </c>
      <c r="B1196" s="37">
        <v>10</v>
      </c>
      <c r="C1196" s="5">
        <v>2008</v>
      </c>
      <c r="D1196" s="9">
        <v>39730</v>
      </c>
      <c r="E1196" s="30" t="s">
        <v>21</v>
      </c>
      <c r="F1196">
        <v>45</v>
      </c>
      <c r="G1196" t="s">
        <v>17</v>
      </c>
      <c r="H1196">
        <v>1195</v>
      </c>
      <c r="I1196" s="42">
        <v>2.88</v>
      </c>
      <c r="J1196" s="42">
        <v>1.21</v>
      </c>
      <c r="K1196" s="71">
        <v>1.04933333333333</v>
      </c>
      <c r="L1196" s="17">
        <f t="shared" si="66"/>
        <v>1.71311111111111</v>
      </c>
      <c r="M1196" s="42">
        <v>26.95</v>
      </c>
      <c r="N1196" s="42">
        <v>27.5875</v>
      </c>
      <c r="O1196" s="71">
        <v>27.6893333333333</v>
      </c>
      <c r="P1196" s="17">
        <f t="shared" si="64"/>
        <v>27.4089444444444</v>
      </c>
      <c r="Q1196" s="30" t="s">
        <v>18</v>
      </c>
      <c r="R1196" s="30" t="s">
        <v>18</v>
      </c>
      <c r="S1196" s="30" t="s">
        <v>18</v>
      </c>
      <c r="T1196" s="17" t="e">
        <f t="shared" si="65"/>
        <v>#DIV/0!</v>
      </c>
    </row>
    <row r="1197" spans="1:20">
      <c r="A1197" s="10">
        <v>20</v>
      </c>
      <c r="B1197" s="37">
        <v>10</v>
      </c>
      <c r="C1197" s="5">
        <v>2008</v>
      </c>
      <c r="D1197" s="9">
        <v>39741</v>
      </c>
      <c r="E1197" s="30" t="s">
        <v>21</v>
      </c>
      <c r="F1197">
        <v>45</v>
      </c>
      <c r="G1197" t="s">
        <v>17</v>
      </c>
      <c r="H1197">
        <v>1196</v>
      </c>
      <c r="I1197" s="42">
        <v>2.2815</v>
      </c>
      <c r="J1197" s="42">
        <v>1.611</v>
      </c>
      <c r="K1197" s="71">
        <v>1.5835</v>
      </c>
      <c r="L1197" s="17">
        <f t="shared" si="66"/>
        <v>1.82533333333333</v>
      </c>
      <c r="M1197" s="42">
        <v>27.1625</v>
      </c>
      <c r="N1197" s="42">
        <v>27.54</v>
      </c>
      <c r="O1197" s="71">
        <v>27.5405</v>
      </c>
      <c r="P1197" s="17">
        <f t="shared" si="64"/>
        <v>27.4143333333333</v>
      </c>
      <c r="Q1197" s="30" t="s">
        <v>18</v>
      </c>
      <c r="R1197" s="30" t="s">
        <v>18</v>
      </c>
      <c r="S1197" s="30" t="s">
        <v>18</v>
      </c>
      <c r="T1197" s="17" t="e">
        <f t="shared" si="65"/>
        <v>#DIV/0!</v>
      </c>
    </row>
    <row r="1198" spans="1:20">
      <c r="A1198" s="10">
        <v>29</v>
      </c>
      <c r="B1198" s="37">
        <v>10</v>
      </c>
      <c r="C1198" s="5">
        <v>2008</v>
      </c>
      <c r="D1198" s="9">
        <v>39750</v>
      </c>
      <c r="E1198" s="30" t="s">
        <v>21</v>
      </c>
      <c r="F1198">
        <v>45</v>
      </c>
      <c r="G1198" t="s">
        <v>17</v>
      </c>
      <c r="H1198">
        <v>1197</v>
      </c>
      <c r="I1198" s="43">
        <v>2.786</v>
      </c>
      <c r="J1198" s="43">
        <v>2.0045</v>
      </c>
      <c r="K1198" s="73">
        <v>1.922</v>
      </c>
      <c r="L1198" s="17">
        <f t="shared" si="66"/>
        <v>2.2375</v>
      </c>
      <c r="M1198" s="43">
        <v>27.097</v>
      </c>
      <c r="N1198" s="43">
        <v>27.3715</v>
      </c>
      <c r="O1198" s="73">
        <v>27.4275</v>
      </c>
      <c r="P1198" s="17">
        <f t="shared" si="64"/>
        <v>27.2986666666667</v>
      </c>
      <c r="Q1198" s="30" t="s">
        <v>18</v>
      </c>
      <c r="R1198" s="30" t="s">
        <v>18</v>
      </c>
      <c r="S1198" s="30" t="s">
        <v>18</v>
      </c>
      <c r="T1198" s="17" t="e">
        <f t="shared" si="65"/>
        <v>#DIV/0!</v>
      </c>
    </row>
    <row r="1199" spans="1:20">
      <c r="A1199" s="10">
        <v>15</v>
      </c>
      <c r="B1199" s="37">
        <v>11</v>
      </c>
      <c r="C1199" s="5">
        <v>2008</v>
      </c>
      <c r="D1199" s="9">
        <v>39767</v>
      </c>
      <c r="E1199" s="30" t="s">
        <v>21</v>
      </c>
      <c r="F1199">
        <v>45</v>
      </c>
      <c r="G1199" t="s">
        <v>17</v>
      </c>
      <c r="H1199">
        <v>1198</v>
      </c>
      <c r="I1199" s="42">
        <v>2.377</v>
      </c>
      <c r="J1199" s="42">
        <v>1.3565</v>
      </c>
      <c r="K1199" s="71">
        <v>1.33766666666667</v>
      </c>
      <c r="L1199" s="17">
        <f t="shared" si="66"/>
        <v>1.69038888888889</v>
      </c>
      <c r="M1199" s="42">
        <v>27.26</v>
      </c>
      <c r="N1199" s="42">
        <v>27.8005</v>
      </c>
      <c r="O1199" s="71">
        <v>27.814</v>
      </c>
      <c r="P1199" s="17">
        <f t="shared" si="64"/>
        <v>27.6248333333333</v>
      </c>
      <c r="Q1199" s="30" t="s">
        <v>18</v>
      </c>
      <c r="R1199" s="30" t="s">
        <v>18</v>
      </c>
      <c r="S1199" s="30" t="s">
        <v>18</v>
      </c>
      <c r="T1199" s="17" t="e">
        <f t="shared" si="65"/>
        <v>#DIV/0!</v>
      </c>
    </row>
    <row r="1200" spans="1:20">
      <c r="A1200" s="10">
        <v>10</v>
      </c>
      <c r="B1200" s="37">
        <v>12</v>
      </c>
      <c r="C1200" s="5">
        <v>2008</v>
      </c>
      <c r="D1200" s="9">
        <v>39792</v>
      </c>
      <c r="E1200" s="30" t="s">
        <v>21</v>
      </c>
      <c r="F1200">
        <v>45</v>
      </c>
      <c r="G1200" t="s">
        <v>17</v>
      </c>
      <c r="H1200">
        <v>1199</v>
      </c>
      <c r="I1200" s="44">
        <v>2.357</v>
      </c>
      <c r="J1200" s="44">
        <v>2.341</v>
      </c>
      <c r="K1200" s="74">
        <v>2.26766666666667</v>
      </c>
      <c r="L1200" s="17">
        <f t="shared" si="66"/>
        <v>2.32188888888889</v>
      </c>
      <c r="M1200" s="44">
        <v>26.894</v>
      </c>
      <c r="N1200" s="44">
        <v>26.961</v>
      </c>
      <c r="O1200" s="74">
        <v>26.9848</v>
      </c>
      <c r="P1200" s="17">
        <f t="shared" si="64"/>
        <v>26.9466</v>
      </c>
      <c r="Q1200" s="30" t="s">
        <v>18</v>
      </c>
      <c r="R1200" s="30" t="s">
        <v>18</v>
      </c>
      <c r="S1200" s="30" t="s">
        <v>18</v>
      </c>
      <c r="T1200" s="17" t="e">
        <f t="shared" si="65"/>
        <v>#DIV/0!</v>
      </c>
    </row>
    <row r="1201" spans="1:20">
      <c r="A1201" s="10">
        <v>22</v>
      </c>
      <c r="B1201" s="37">
        <v>2</v>
      </c>
      <c r="C1201" s="5">
        <v>2009</v>
      </c>
      <c r="D1201" s="9">
        <v>39866</v>
      </c>
      <c r="E1201" s="30" t="s">
        <v>21</v>
      </c>
      <c r="F1201">
        <v>45</v>
      </c>
      <c r="G1201" t="s">
        <v>17</v>
      </c>
      <c r="H1201">
        <v>1200</v>
      </c>
      <c r="I1201" s="42">
        <v>-0.889333333333333</v>
      </c>
      <c r="J1201" s="42">
        <v>-0.644333333333333</v>
      </c>
      <c r="K1201" s="71">
        <v>-0.6065</v>
      </c>
      <c r="L1201" s="17">
        <f t="shared" si="66"/>
        <v>-0.713388888888889</v>
      </c>
      <c r="M1201" s="42">
        <v>26.5263333333333</v>
      </c>
      <c r="N1201" s="42">
        <v>27.2286666666667</v>
      </c>
      <c r="O1201" s="71">
        <v>27.23625</v>
      </c>
      <c r="P1201" s="17">
        <f t="shared" si="64"/>
        <v>26.9970833333333</v>
      </c>
      <c r="Q1201" s="28">
        <v>0.0796494862005334</v>
      </c>
      <c r="R1201" s="28">
        <v>0.0866824068214134</v>
      </c>
      <c r="S1201" s="68">
        <v>0.10922847979572</v>
      </c>
      <c r="T1201" s="17">
        <f t="shared" si="65"/>
        <v>0.0918534576058889</v>
      </c>
    </row>
    <row r="1202" spans="1:20">
      <c r="A1202" s="10">
        <v>15</v>
      </c>
      <c r="B1202" s="37">
        <v>3</v>
      </c>
      <c r="C1202" s="5">
        <v>2009</v>
      </c>
      <c r="D1202" s="9">
        <v>39887</v>
      </c>
      <c r="E1202" s="30" t="s">
        <v>21</v>
      </c>
      <c r="F1202">
        <v>45</v>
      </c>
      <c r="G1202" t="s">
        <v>17</v>
      </c>
      <c r="H1202">
        <v>1201</v>
      </c>
      <c r="I1202" s="42">
        <v>-0.332666666666667</v>
      </c>
      <c r="J1202" s="42">
        <v>0.124333333333333</v>
      </c>
      <c r="K1202" s="71">
        <v>0.158</v>
      </c>
      <c r="L1202" s="17">
        <f t="shared" si="66"/>
        <v>-0.016777777777778</v>
      </c>
      <c r="M1202" s="42">
        <v>27.581</v>
      </c>
      <c r="N1202" s="42">
        <v>28.0046666666667</v>
      </c>
      <c r="O1202" s="71">
        <v>28.0496666666667</v>
      </c>
      <c r="P1202" s="17">
        <f t="shared" si="64"/>
        <v>27.8784444444445</v>
      </c>
      <c r="Q1202" s="30" t="s">
        <v>18</v>
      </c>
      <c r="R1202" s="30" t="s">
        <v>18</v>
      </c>
      <c r="S1202" s="30" t="s">
        <v>18</v>
      </c>
      <c r="T1202" s="17" t="e">
        <f t="shared" si="65"/>
        <v>#DIV/0!</v>
      </c>
    </row>
    <row r="1203" spans="1:20">
      <c r="A1203" s="10">
        <v>11</v>
      </c>
      <c r="B1203" s="37">
        <v>4</v>
      </c>
      <c r="C1203" s="5">
        <v>2009</v>
      </c>
      <c r="D1203" s="9">
        <v>39914</v>
      </c>
      <c r="E1203" s="30" t="s">
        <v>21</v>
      </c>
      <c r="F1203">
        <v>45</v>
      </c>
      <c r="G1203" t="s">
        <v>17</v>
      </c>
      <c r="H1203">
        <v>1202</v>
      </c>
      <c r="I1203" s="42">
        <v>-0.223333333333333</v>
      </c>
      <c r="J1203" s="42">
        <v>-0.3195</v>
      </c>
      <c r="K1203" s="71">
        <v>-0.32704</v>
      </c>
      <c r="L1203" s="17">
        <f t="shared" si="66"/>
        <v>-0.289957777777778</v>
      </c>
      <c r="M1203" s="42">
        <v>28.1246666666667</v>
      </c>
      <c r="N1203" s="42">
        <v>28.4103333333333</v>
      </c>
      <c r="O1203" s="71">
        <v>28.4633170731707</v>
      </c>
      <c r="P1203" s="17">
        <f t="shared" si="64"/>
        <v>28.3327723577236</v>
      </c>
      <c r="Q1203" s="30" t="s">
        <v>18</v>
      </c>
      <c r="R1203" s="30" t="s">
        <v>18</v>
      </c>
      <c r="S1203" s="30" t="s">
        <v>18</v>
      </c>
      <c r="T1203" s="17" t="e">
        <f t="shared" si="65"/>
        <v>#DIV/0!</v>
      </c>
    </row>
    <row r="1204" spans="1:20">
      <c r="A1204" s="10">
        <v>25</v>
      </c>
      <c r="B1204" s="37">
        <v>5</v>
      </c>
      <c r="C1204" s="5">
        <v>2009</v>
      </c>
      <c r="D1204" s="9">
        <v>39958</v>
      </c>
      <c r="E1204" s="30" t="s">
        <v>21</v>
      </c>
      <c r="F1204">
        <v>45</v>
      </c>
      <c r="G1204" t="s">
        <v>17</v>
      </c>
      <c r="H1204">
        <v>1203</v>
      </c>
      <c r="I1204" s="42">
        <v>-0.46</v>
      </c>
      <c r="J1204" s="42">
        <v>-0.514666666666667</v>
      </c>
      <c r="K1204" s="71">
        <v>-0.5185</v>
      </c>
      <c r="L1204" s="17">
        <f t="shared" si="66"/>
        <v>-0.497722222222222</v>
      </c>
      <c r="M1204" s="42">
        <v>27.7625</v>
      </c>
      <c r="N1204" s="42">
        <v>28.1943333333333</v>
      </c>
      <c r="O1204" s="71">
        <v>28.2459166666667</v>
      </c>
      <c r="P1204" s="17">
        <f t="shared" si="64"/>
        <v>28.0675833333333</v>
      </c>
      <c r="Q1204" s="30" t="s">
        <v>18</v>
      </c>
      <c r="R1204" s="30" t="s">
        <v>18</v>
      </c>
      <c r="S1204" s="30" t="s">
        <v>18</v>
      </c>
      <c r="T1204" s="17" t="e">
        <f t="shared" si="65"/>
        <v>#DIV/0!</v>
      </c>
    </row>
    <row r="1205" spans="1:20">
      <c r="A1205" s="10">
        <v>1</v>
      </c>
      <c r="B1205" s="37">
        <v>6</v>
      </c>
      <c r="C1205" s="5">
        <v>2009</v>
      </c>
      <c r="D1205" s="9">
        <v>39965</v>
      </c>
      <c r="E1205" s="30" t="s">
        <v>21</v>
      </c>
      <c r="F1205">
        <v>45</v>
      </c>
      <c r="G1205" t="s">
        <v>17</v>
      </c>
      <c r="H1205">
        <v>1204</v>
      </c>
      <c r="I1205" s="43">
        <v>0.603</v>
      </c>
      <c r="J1205" s="43">
        <v>-0.5645</v>
      </c>
      <c r="K1205" s="73">
        <v>-0.576666666666667</v>
      </c>
      <c r="L1205" s="17">
        <f t="shared" si="66"/>
        <v>-0.179388888888889</v>
      </c>
      <c r="M1205" s="43">
        <v>26.973</v>
      </c>
      <c r="N1205" s="43">
        <v>28.195</v>
      </c>
      <c r="O1205" s="73">
        <v>28.2303333333333</v>
      </c>
      <c r="P1205" s="17">
        <f t="shared" si="64"/>
        <v>27.7994444444444</v>
      </c>
      <c r="Q1205" s="30" t="s">
        <v>18</v>
      </c>
      <c r="R1205" s="30" t="s">
        <v>18</v>
      </c>
      <c r="S1205" s="30" t="s">
        <v>18</v>
      </c>
      <c r="T1205" s="17" t="e">
        <f t="shared" si="65"/>
        <v>#DIV/0!</v>
      </c>
    </row>
    <row r="1206" spans="1:20">
      <c r="A1206" s="10">
        <v>10</v>
      </c>
      <c r="B1206" s="37">
        <v>6</v>
      </c>
      <c r="C1206" s="5">
        <v>2009</v>
      </c>
      <c r="D1206" s="9">
        <v>39974</v>
      </c>
      <c r="E1206" s="30" t="s">
        <v>21</v>
      </c>
      <c r="F1206">
        <v>45</v>
      </c>
      <c r="G1206" t="s">
        <v>17</v>
      </c>
      <c r="H1206">
        <v>1205</v>
      </c>
      <c r="I1206" s="43">
        <v>-0.118</v>
      </c>
      <c r="J1206" s="43">
        <v>-0.498</v>
      </c>
      <c r="K1206" s="73">
        <v>-0.503666666666667</v>
      </c>
      <c r="L1206" s="17">
        <f t="shared" si="66"/>
        <v>-0.373222222222222</v>
      </c>
      <c r="M1206" s="43">
        <v>27.8515</v>
      </c>
      <c r="N1206" s="43">
        <v>28.2426666666667</v>
      </c>
      <c r="O1206" s="73">
        <v>28.312</v>
      </c>
      <c r="P1206" s="17">
        <f t="shared" si="64"/>
        <v>28.1353888888889</v>
      </c>
      <c r="Q1206" s="30" t="s">
        <v>18</v>
      </c>
      <c r="R1206" s="30" t="s">
        <v>18</v>
      </c>
      <c r="S1206" s="30" t="s">
        <v>18</v>
      </c>
      <c r="T1206" s="17" t="e">
        <f t="shared" si="65"/>
        <v>#DIV/0!</v>
      </c>
    </row>
    <row r="1207" spans="1:20">
      <c r="A1207" s="10">
        <v>20</v>
      </c>
      <c r="B1207" s="37">
        <v>6</v>
      </c>
      <c r="C1207" s="5">
        <v>2009</v>
      </c>
      <c r="D1207" s="9">
        <v>39984</v>
      </c>
      <c r="E1207" s="30" t="s">
        <v>21</v>
      </c>
      <c r="F1207">
        <v>45</v>
      </c>
      <c r="G1207" t="s">
        <v>17</v>
      </c>
      <c r="H1207">
        <v>1206</v>
      </c>
      <c r="I1207" s="42">
        <v>5.536</v>
      </c>
      <c r="J1207" s="42">
        <v>0.181</v>
      </c>
      <c r="K1207" s="71">
        <v>-0.079</v>
      </c>
      <c r="L1207" s="17">
        <f t="shared" si="66"/>
        <v>1.87933333333333</v>
      </c>
      <c r="M1207" s="42">
        <v>25.437</v>
      </c>
      <c r="N1207" s="42">
        <v>27.6075</v>
      </c>
      <c r="O1207" s="71">
        <v>27.86</v>
      </c>
      <c r="P1207" s="17">
        <f t="shared" si="64"/>
        <v>26.9681666666667</v>
      </c>
      <c r="Q1207" s="28">
        <v>0.31739295869056</v>
      </c>
      <c r="R1207" s="28">
        <v>0.20796395991928</v>
      </c>
      <c r="S1207" s="68">
        <v>0.22742101611208</v>
      </c>
      <c r="T1207" s="17">
        <f t="shared" si="65"/>
        <v>0.25092597824064</v>
      </c>
    </row>
    <row r="1208" spans="1:20">
      <c r="A1208" s="10">
        <v>30</v>
      </c>
      <c r="B1208" s="37">
        <v>6</v>
      </c>
      <c r="C1208" s="5">
        <v>2009</v>
      </c>
      <c r="D1208" s="9">
        <v>39994</v>
      </c>
      <c r="E1208" s="30" t="s">
        <v>21</v>
      </c>
      <c r="F1208">
        <v>45</v>
      </c>
      <c r="G1208" t="s">
        <v>17</v>
      </c>
      <c r="H1208">
        <v>1207</v>
      </c>
      <c r="I1208" s="42">
        <v>3.133</v>
      </c>
      <c r="J1208" s="42">
        <v>0.545</v>
      </c>
      <c r="K1208" s="71">
        <v>0.4295</v>
      </c>
      <c r="L1208" s="17">
        <f t="shared" si="66"/>
        <v>1.36916666666667</v>
      </c>
      <c r="M1208" s="42">
        <v>26.7865</v>
      </c>
      <c r="N1208" s="42">
        <v>27.5205</v>
      </c>
      <c r="O1208" s="71">
        <v>27.6035</v>
      </c>
      <c r="P1208" s="17">
        <f t="shared" si="64"/>
        <v>27.3035</v>
      </c>
      <c r="Q1208" s="30" t="s">
        <v>18</v>
      </c>
      <c r="R1208" s="30" t="s">
        <v>18</v>
      </c>
      <c r="S1208" s="30" t="s">
        <v>18</v>
      </c>
      <c r="T1208" s="17" t="e">
        <f t="shared" si="65"/>
        <v>#DIV/0!</v>
      </c>
    </row>
    <row r="1209" spans="1:20">
      <c r="A1209" s="10">
        <v>9</v>
      </c>
      <c r="B1209" s="37">
        <v>7</v>
      </c>
      <c r="C1209" s="5">
        <v>2009</v>
      </c>
      <c r="D1209" s="9">
        <v>40003</v>
      </c>
      <c r="E1209" s="30" t="s">
        <v>21</v>
      </c>
      <c r="F1209">
        <v>45</v>
      </c>
      <c r="G1209" t="s">
        <v>17</v>
      </c>
      <c r="H1209">
        <v>1208</v>
      </c>
      <c r="I1209" s="45">
        <v>1.38366666666667</v>
      </c>
      <c r="J1209" s="45">
        <v>0.493333333333333</v>
      </c>
      <c r="K1209" s="75">
        <v>0.4482</v>
      </c>
      <c r="L1209" s="17">
        <f t="shared" si="66"/>
        <v>0.775066666666668</v>
      </c>
      <c r="M1209" s="46">
        <v>27.3085</v>
      </c>
      <c r="N1209" s="46">
        <v>27.7233333333333</v>
      </c>
      <c r="O1209" s="75">
        <v>27.7484</v>
      </c>
      <c r="P1209" s="17">
        <f t="shared" si="64"/>
        <v>27.5934111111111</v>
      </c>
      <c r="Q1209" s="30" t="s">
        <v>18</v>
      </c>
      <c r="R1209" s="30" t="s">
        <v>18</v>
      </c>
      <c r="S1209" s="30" t="s">
        <v>18</v>
      </c>
      <c r="T1209" s="17" t="e">
        <f t="shared" si="65"/>
        <v>#DIV/0!</v>
      </c>
    </row>
    <row r="1210" spans="1:20">
      <c r="A1210" s="10">
        <v>20</v>
      </c>
      <c r="B1210" s="37">
        <v>7</v>
      </c>
      <c r="C1210" s="5">
        <v>2009</v>
      </c>
      <c r="D1210" s="9">
        <v>40014</v>
      </c>
      <c r="E1210" s="30" t="s">
        <v>21</v>
      </c>
      <c r="F1210">
        <v>45</v>
      </c>
      <c r="G1210" t="s">
        <v>17</v>
      </c>
      <c r="H1210">
        <v>1209</v>
      </c>
      <c r="I1210" s="47">
        <v>3.44</v>
      </c>
      <c r="J1210" s="47">
        <v>2.01</v>
      </c>
      <c r="K1210" s="71">
        <v>2.06</v>
      </c>
      <c r="L1210" s="17">
        <f t="shared" si="66"/>
        <v>2.50333333333333</v>
      </c>
      <c r="M1210" s="29">
        <v>26.5796098973695</v>
      </c>
      <c r="N1210" s="29">
        <v>26.9020879130259</v>
      </c>
      <c r="O1210" s="68">
        <v>27.7634727872806</v>
      </c>
      <c r="P1210" s="17">
        <f t="shared" si="64"/>
        <v>27.0817235325587</v>
      </c>
      <c r="Q1210" s="28">
        <v>0.2209937442496</v>
      </c>
      <c r="R1210" s="28">
        <v>0.1687774080088</v>
      </c>
      <c r="S1210" s="68">
        <v>0.1714838722824</v>
      </c>
      <c r="T1210" s="17">
        <f t="shared" si="65"/>
        <v>0.187085008180267</v>
      </c>
    </row>
    <row r="1211" spans="1:20">
      <c r="A1211" s="10">
        <v>30</v>
      </c>
      <c r="B1211" s="37">
        <v>7</v>
      </c>
      <c r="C1211" s="5">
        <v>2009</v>
      </c>
      <c r="D1211" s="9">
        <v>40024</v>
      </c>
      <c r="E1211" s="30" t="s">
        <v>21</v>
      </c>
      <c r="F1211">
        <v>45</v>
      </c>
      <c r="G1211" t="s">
        <v>17</v>
      </c>
      <c r="H1211">
        <v>1210</v>
      </c>
      <c r="I1211" s="43">
        <v>4.2965</v>
      </c>
      <c r="J1211" s="43">
        <v>1.8805</v>
      </c>
      <c r="K1211" s="73">
        <v>1.706</v>
      </c>
      <c r="L1211" s="17">
        <f t="shared" si="66"/>
        <v>2.62766666666667</v>
      </c>
      <c r="M1211" s="43">
        <v>26.491</v>
      </c>
      <c r="N1211" s="43">
        <v>27.236</v>
      </c>
      <c r="O1211" s="73">
        <v>27.269</v>
      </c>
      <c r="P1211" s="17">
        <f t="shared" si="64"/>
        <v>26.9986666666667</v>
      </c>
      <c r="Q1211" s="28">
        <v>0.103695123615</v>
      </c>
      <c r="R1211" s="28">
        <v>0.13791538214716</v>
      </c>
      <c r="S1211" s="68">
        <v>0.61761581703216</v>
      </c>
      <c r="T1211" s="17">
        <f t="shared" si="65"/>
        <v>0.286408774264773</v>
      </c>
    </row>
    <row r="1212" spans="1:20">
      <c r="A1212" s="10">
        <v>10</v>
      </c>
      <c r="B1212" s="37">
        <v>8</v>
      </c>
      <c r="C1212" s="5">
        <v>2009</v>
      </c>
      <c r="D1212" s="9">
        <v>40035</v>
      </c>
      <c r="E1212" s="30" t="s">
        <v>21</v>
      </c>
      <c r="F1212">
        <v>45</v>
      </c>
      <c r="G1212" t="s">
        <v>17</v>
      </c>
      <c r="H1212">
        <v>1211</v>
      </c>
      <c r="I1212" s="47">
        <v>3.931</v>
      </c>
      <c r="J1212" s="47">
        <v>2.298</v>
      </c>
      <c r="K1212" s="71">
        <v>2.115</v>
      </c>
      <c r="L1212" s="17">
        <f t="shared" si="66"/>
        <v>2.78133333333333</v>
      </c>
      <c r="M1212" s="47">
        <v>26.679</v>
      </c>
      <c r="N1212" s="47">
        <v>27.1885</v>
      </c>
      <c r="O1212" s="71">
        <v>27.303</v>
      </c>
      <c r="P1212" s="17">
        <f t="shared" si="64"/>
        <v>27.0568333333333</v>
      </c>
      <c r="Q1212" s="28">
        <v>0.10043544872576</v>
      </c>
      <c r="R1212" s="28">
        <v>0.12772931113232</v>
      </c>
      <c r="S1212" s="68">
        <v>0.1845276065436</v>
      </c>
      <c r="T1212" s="17">
        <f t="shared" si="65"/>
        <v>0.137564122133893</v>
      </c>
    </row>
    <row r="1213" spans="1:20">
      <c r="A1213" s="10">
        <v>20</v>
      </c>
      <c r="B1213" s="37">
        <v>8</v>
      </c>
      <c r="C1213" s="5">
        <v>2009</v>
      </c>
      <c r="D1213" s="9">
        <v>40045</v>
      </c>
      <c r="E1213" s="30" t="s">
        <v>21</v>
      </c>
      <c r="F1213">
        <v>45</v>
      </c>
      <c r="G1213" t="s">
        <v>17</v>
      </c>
      <c r="H1213">
        <v>1212</v>
      </c>
      <c r="I1213" s="42">
        <v>8.8455</v>
      </c>
      <c r="J1213" s="42">
        <v>2.0545</v>
      </c>
      <c r="K1213" s="71">
        <v>1.39</v>
      </c>
      <c r="L1213" s="17">
        <f t="shared" si="66"/>
        <v>4.09666666666667</v>
      </c>
      <c r="M1213" s="42">
        <v>25.041</v>
      </c>
      <c r="N1213" s="42">
        <v>27.2385</v>
      </c>
      <c r="O1213" s="71">
        <v>27.5316666666667</v>
      </c>
      <c r="P1213" s="17">
        <f t="shared" si="64"/>
        <v>26.6037222222222</v>
      </c>
      <c r="Q1213" s="28">
        <v>0.24371921585988</v>
      </c>
      <c r="R1213" s="28">
        <v>0.15846921984776</v>
      </c>
      <c r="S1213" s="68">
        <v>0.1498153745784</v>
      </c>
      <c r="T1213" s="17">
        <f t="shared" si="65"/>
        <v>0.184001270095347</v>
      </c>
    </row>
    <row r="1214" spans="1:20">
      <c r="A1214" s="10">
        <v>31</v>
      </c>
      <c r="B1214" s="37">
        <v>8</v>
      </c>
      <c r="C1214" s="5">
        <v>2009</v>
      </c>
      <c r="D1214" s="9">
        <v>40056</v>
      </c>
      <c r="E1214" s="30" t="s">
        <v>21</v>
      </c>
      <c r="F1214">
        <v>45</v>
      </c>
      <c r="G1214" t="s">
        <v>17</v>
      </c>
      <c r="H1214">
        <v>1213</v>
      </c>
      <c r="I1214" s="42">
        <v>3.07</v>
      </c>
      <c r="J1214" s="42">
        <v>1.1135</v>
      </c>
      <c r="K1214" s="71">
        <v>0.8905</v>
      </c>
      <c r="L1214" s="17">
        <f t="shared" si="66"/>
        <v>1.69133333333333</v>
      </c>
      <c r="M1214" s="42">
        <v>26.927</v>
      </c>
      <c r="N1214" s="42">
        <v>27.5815</v>
      </c>
      <c r="O1214" s="71">
        <v>27.6725</v>
      </c>
      <c r="P1214" s="17">
        <f t="shared" si="64"/>
        <v>27.3936666666667</v>
      </c>
      <c r="Q1214" s="28">
        <v>0.1036359361544</v>
      </c>
      <c r="R1214" s="28">
        <v>0.06800679692944</v>
      </c>
      <c r="S1214" s="68">
        <v>0.07124576732152</v>
      </c>
      <c r="T1214" s="17">
        <f t="shared" si="65"/>
        <v>0.0809628334684533</v>
      </c>
    </row>
    <row r="1215" spans="1:20">
      <c r="A1215" s="10">
        <v>10</v>
      </c>
      <c r="B1215" s="37">
        <v>9</v>
      </c>
      <c r="C1215" s="5">
        <v>2009</v>
      </c>
      <c r="D1215" s="9">
        <v>40066</v>
      </c>
      <c r="E1215" s="30" t="s">
        <v>21</v>
      </c>
      <c r="F1215">
        <v>45</v>
      </c>
      <c r="G1215" t="s">
        <v>17</v>
      </c>
      <c r="H1215">
        <v>1214</v>
      </c>
      <c r="I1215" s="42">
        <v>3.5105</v>
      </c>
      <c r="J1215" s="42">
        <v>1.625</v>
      </c>
      <c r="K1215" s="71">
        <v>1.362</v>
      </c>
      <c r="L1215" s="17">
        <f t="shared" si="66"/>
        <v>2.16583333333333</v>
      </c>
      <c r="M1215" s="42">
        <v>26.911</v>
      </c>
      <c r="N1215" s="42">
        <v>27.475</v>
      </c>
      <c r="O1215" s="71">
        <v>27.5485</v>
      </c>
      <c r="P1215" s="17">
        <f t="shared" si="64"/>
        <v>27.3115</v>
      </c>
      <c r="Q1215" s="30" t="s">
        <v>18</v>
      </c>
      <c r="R1215" s="30" t="s">
        <v>18</v>
      </c>
      <c r="S1215" s="30" t="s">
        <v>18</v>
      </c>
      <c r="T1215" s="17" t="e">
        <f t="shared" si="65"/>
        <v>#DIV/0!</v>
      </c>
    </row>
    <row r="1216" spans="1:20">
      <c r="A1216" s="10">
        <v>21</v>
      </c>
      <c r="B1216" s="37">
        <v>9</v>
      </c>
      <c r="C1216" s="5">
        <v>2009</v>
      </c>
      <c r="D1216" s="9">
        <v>40077</v>
      </c>
      <c r="E1216" s="30" t="s">
        <v>21</v>
      </c>
      <c r="F1216">
        <v>45</v>
      </c>
      <c r="G1216" t="s">
        <v>17</v>
      </c>
      <c r="H1216">
        <v>1215</v>
      </c>
      <c r="I1216" s="42">
        <v>2.0505</v>
      </c>
      <c r="J1216" s="42">
        <v>1.4255</v>
      </c>
      <c r="K1216" s="71">
        <v>1.3665</v>
      </c>
      <c r="L1216" s="17">
        <f t="shared" si="66"/>
        <v>1.61416666666667</v>
      </c>
      <c r="M1216" s="42">
        <v>27.3435</v>
      </c>
      <c r="N1216" s="42">
        <v>27.533</v>
      </c>
      <c r="O1216" s="71">
        <v>27.5485</v>
      </c>
      <c r="P1216" s="17">
        <f t="shared" si="64"/>
        <v>27.475</v>
      </c>
      <c r="Q1216" s="30" t="s">
        <v>18</v>
      </c>
      <c r="R1216" s="30" t="s">
        <v>18</v>
      </c>
      <c r="S1216" s="30" t="s">
        <v>18</v>
      </c>
      <c r="T1216" s="17" t="e">
        <f t="shared" si="65"/>
        <v>#DIV/0!</v>
      </c>
    </row>
    <row r="1217" spans="1:20">
      <c r="A1217" s="10">
        <v>30</v>
      </c>
      <c r="B1217" s="37">
        <v>9</v>
      </c>
      <c r="C1217" s="5">
        <v>2009</v>
      </c>
      <c r="D1217" s="9">
        <v>40086</v>
      </c>
      <c r="E1217" s="30" t="s">
        <v>21</v>
      </c>
      <c r="F1217">
        <v>45</v>
      </c>
      <c r="G1217" t="s">
        <v>17</v>
      </c>
      <c r="H1217">
        <v>1216</v>
      </c>
      <c r="I1217" s="42">
        <v>3.4215</v>
      </c>
      <c r="J1217" s="42">
        <v>1.803</v>
      </c>
      <c r="K1217" s="71">
        <v>1.742</v>
      </c>
      <c r="L1217" s="17">
        <f t="shared" si="66"/>
        <v>2.32216666666667</v>
      </c>
      <c r="M1217" s="42">
        <v>26.953</v>
      </c>
      <c r="N1217" s="42">
        <v>27.428</v>
      </c>
      <c r="O1217" s="71">
        <v>27.4365</v>
      </c>
      <c r="P1217" s="17">
        <f t="shared" si="64"/>
        <v>27.2725</v>
      </c>
      <c r="Q1217" s="28">
        <v>0.11631730027112</v>
      </c>
      <c r="R1217" s="28">
        <v>0.13672425953712</v>
      </c>
      <c r="S1217" s="68">
        <v>0.16747572606752</v>
      </c>
      <c r="T1217" s="17">
        <f t="shared" si="65"/>
        <v>0.140172428625253</v>
      </c>
    </row>
    <row r="1218" spans="1:20">
      <c r="A1218" s="10">
        <v>11</v>
      </c>
      <c r="B1218" s="37">
        <v>10</v>
      </c>
      <c r="C1218" s="5">
        <v>2009</v>
      </c>
      <c r="D1218" s="9">
        <v>40097</v>
      </c>
      <c r="E1218" s="30" t="s">
        <v>21</v>
      </c>
      <c r="F1218">
        <v>45</v>
      </c>
      <c r="G1218" t="s">
        <v>17</v>
      </c>
      <c r="H1218">
        <v>1217</v>
      </c>
      <c r="I1218" s="42">
        <v>2.4965</v>
      </c>
      <c r="J1218" s="42">
        <v>1.6545</v>
      </c>
      <c r="K1218" s="71">
        <v>1.6175</v>
      </c>
      <c r="L1218" s="17">
        <f t="shared" si="66"/>
        <v>1.92283333333333</v>
      </c>
      <c r="M1218" s="42">
        <v>27.29</v>
      </c>
      <c r="N1218" s="42">
        <v>27.588</v>
      </c>
      <c r="O1218" s="71">
        <v>27.598</v>
      </c>
      <c r="P1218" s="17">
        <f t="shared" ref="P1218:P1281" si="67">AVERAGE(M1218:O1218)</f>
        <v>27.492</v>
      </c>
      <c r="Q1218" s="28">
        <v>0.1349170777564</v>
      </c>
      <c r="R1218" s="28">
        <v>0.13986351335232</v>
      </c>
      <c r="S1218" s="68">
        <v>0.3537770449738</v>
      </c>
      <c r="T1218" s="17">
        <f t="shared" ref="T1218:T1281" si="68">AVERAGE(Q1218:S1218)</f>
        <v>0.209519212027507</v>
      </c>
    </row>
    <row r="1219" spans="1:20">
      <c r="A1219" s="10">
        <v>19</v>
      </c>
      <c r="B1219" s="37">
        <v>10</v>
      </c>
      <c r="C1219" s="5">
        <v>2009</v>
      </c>
      <c r="D1219" s="9">
        <v>40105</v>
      </c>
      <c r="E1219" s="30" t="s">
        <v>21</v>
      </c>
      <c r="F1219">
        <v>45</v>
      </c>
      <c r="G1219" t="s">
        <v>17</v>
      </c>
      <c r="H1219">
        <v>1218</v>
      </c>
      <c r="I1219" s="42">
        <v>2.9335</v>
      </c>
      <c r="J1219" s="42">
        <v>1.738</v>
      </c>
      <c r="K1219" s="71">
        <v>1.693</v>
      </c>
      <c r="L1219" s="17">
        <f t="shared" ref="L1219:L1282" si="69">AVERAGE(I1219:K1219)</f>
        <v>2.1215</v>
      </c>
      <c r="M1219" s="42">
        <v>26.887</v>
      </c>
      <c r="N1219" s="42">
        <v>27.563</v>
      </c>
      <c r="O1219" s="71">
        <v>27.5965</v>
      </c>
      <c r="P1219" s="17">
        <f t="shared" si="67"/>
        <v>27.3488333333333</v>
      </c>
      <c r="Q1219" s="28">
        <v>0.20786996619244</v>
      </c>
      <c r="R1219" s="28">
        <v>0.13640120562864</v>
      </c>
      <c r="S1219" s="68">
        <v>0.156393953269653</v>
      </c>
      <c r="T1219" s="17">
        <f t="shared" si="68"/>
        <v>0.166888375030244</v>
      </c>
    </row>
    <row r="1220" spans="1:20">
      <c r="A1220" s="10">
        <v>1</v>
      </c>
      <c r="B1220" s="37">
        <v>11</v>
      </c>
      <c r="C1220" s="5">
        <v>2009</v>
      </c>
      <c r="D1220" s="9">
        <v>40118</v>
      </c>
      <c r="E1220" s="30" t="s">
        <v>21</v>
      </c>
      <c r="F1220">
        <v>45</v>
      </c>
      <c r="G1220" t="s">
        <v>17</v>
      </c>
      <c r="H1220">
        <v>1219</v>
      </c>
      <c r="I1220" s="42">
        <v>2.319</v>
      </c>
      <c r="J1220" s="42">
        <v>1.97</v>
      </c>
      <c r="K1220" s="71">
        <v>1.8725</v>
      </c>
      <c r="L1220" s="17">
        <f t="shared" si="69"/>
        <v>2.05383333333333</v>
      </c>
      <c r="M1220" s="42">
        <v>26.4315</v>
      </c>
      <c r="N1220" s="42">
        <v>27.4395</v>
      </c>
      <c r="O1220" s="71">
        <v>27.4925</v>
      </c>
      <c r="P1220" s="17">
        <f t="shared" si="67"/>
        <v>27.1211666666667</v>
      </c>
      <c r="Q1220" s="28">
        <v>0.29493489355128</v>
      </c>
      <c r="R1220" s="28">
        <v>0.1642807198616</v>
      </c>
      <c r="S1220" s="68">
        <v>0.1667772692386</v>
      </c>
      <c r="T1220" s="17">
        <f t="shared" si="68"/>
        <v>0.20866429421716</v>
      </c>
    </row>
    <row r="1221" spans="1:20">
      <c r="A1221" s="10">
        <v>15</v>
      </c>
      <c r="B1221" s="37">
        <v>11</v>
      </c>
      <c r="C1221" s="5">
        <v>2009</v>
      </c>
      <c r="D1221" s="9">
        <v>40132</v>
      </c>
      <c r="E1221" s="30" t="s">
        <v>21</v>
      </c>
      <c r="F1221">
        <v>45</v>
      </c>
      <c r="G1221" t="s">
        <v>17</v>
      </c>
      <c r="H1221">
        <v>1220</v>
      </c>
      <c r="I1221" s="42">
        <v>2.2855</v>
      </c>
      <c r="J1221" s="42">
        <v>1.9905</v>
      </c>
      <c r="K1221" s="71">
        <v>1.977</v>
      </c>
      <c r="L1221" s="17">
        <f t="shared" si="69"/>
        <v>2.08433333333333</v>
      </c>
      <c r="M1221" s="42">
        <v>26.8705</v>
      </c>
      <c r="N1221" s="42">
        <v>27.6985</v>
      </c>
      <c r="O1221" s="71">
        <v>27.7125</v>
      </c>
      <c r="P1221" s="17">
        <f t="shared" si="67"/>
        <v>27.4271666666667</v>
      </c>
      <c r="Q1221" s="30" t="s">
        <v>18</v>
      </c>
      <c r="R1221" s="30" t="s">
        <v>18</v>
      </c>
      <c r="S1221" s="30" t="s">
        <v>18</v>
      </c>
      <c r="T1221" s="17" t="e">
        <f t="shared" si="68"/>
        <v>#DIV/0!</v>
      </c>
    </row>
    <row r="1222" spans="1:20">
      <c r="A1222" s="10">
        <v>12</v>
      </c>
      <c r="B1222" s="37">
        <v>12</v>
      </c>
      <c r="C1222" s="5">
        <v>2009</v>
      </c>
      <c r="D1222" s="9">
        <v>40159</v>
      </c>
      <c r="E1222" s="30" t="s">
        <v>21</v>
      </c>
      <c r="F1222">
        <v>45</v>
      </c>
      <c r="G1222" t="s">
        <v>17</v>
      </c>
      <c r="H1222">
        <v>1221</v>
      </c>
      <c r="I1222" s="42">
        <v>1.5435</v>
      </c>
      <c r="J1222" s="42">
        <v>2.2365</v>
      </c>
      <c r="K1222" s="71">
        <v>2.2465</v>
      </c>
      <c r="L1222" s="17">
        <f t="shared" si="69"/>
        <v>2.00883333333333</v>
      </c>
      <c r="M1222" s="42">
        <v>26.824</v>
      </c>
      <c r="N1222" s="42">
        <v>27.0705</v>
      </c>
      <c r="O1222" s="71">
        <v>27.1475</v>
      </c>
      <c r="P1222" s="17">
        <f t="shared" si="67"/>
        <v>27.014</v>
      </c>
      <c r="Q1222" s="28">
        <v>0.08891879866228</v>
      </c>
      <c r="R1222" s="28">
        <v>0.08988748838916</v>
      </c>
      <c r="S1222" s="68">
        <v>0.1021932270268</v>
      </c>
      <c r="T1222" s="17">
        <f t="shared" si="68"/>
        <v>0.0936665046927467</v>
      </c>
    </row>
    <row r="1223" spans="1:20">
      <c r="A1223" s="10">
        <v>31</v>
      </c>
      <c r="B1223" s="37">
        <v>1</v>
      </c>
      <c r="C1223" s="5">
        <v>2010</v>
      </c>
      <c r="D1223" s="9">
        <v>40209</v>
      </c>
      <c r="E1223" s="30" t="s">
        <v>21</v>
      </c>
      <c r="F1223">
        <v>45</v>
      </c>
      <c r="G1223" t="s">
        <v>17</v>
      </c>
      <c r="H1223">
        <v>1222</v>
      </c>
      <c r="I1223" s="42">
        <v>-0.2305</v>
      </c>
      <c r="J1223" s="42">
        <v>0.2115</v>
      </c>
      <c r="K1223" s="71">
        <v>0.267666666666667</v>
      </c>
      <c r="L1223" s="17">
        <f t="shared" si="69"/>
        <v>0.082888888888889</v>
      </c>
      <c r="M1223" s="42">
        <v>27.1045</v>
      </c>
      <c r="N1223" s="42">
        <v>27.3825</v>
      </c>
      <c r="O1223" s="71">
        <v>27.4096666666667</v>
      </c>
      <c r="P1223" s="17">
        <f t="shared" si="67"/>
        <v>27.2988888888889</v>
      </c>
      <c r="Q1223" s="28">
        <v>0.0832233815396</v>
      </c>
      <c r="R1223" s="28">
        <v>0.08617514162584</v>
      </c>
      <c r="S1223" s="68">
        <v>0.0925073521139378</v>
      </c>
      <c r="T1223" s="17">
        <f t="shared" si="68"/>
        <v>0.0873019584264593</v>
      </c>
    </row>
    <row r="1224" spans="1:20">
      <c r="A1224" s="10">
        <v>22</v>
      </c>
      <c r="B1224" s="37">
        <v>2</v>
      </c>
      <c r="C1224" s="5">
        <v>2010</v>
      </c>
      <c r="D1224" s="9">
        <v>40231</v>
      </c>
      <c r="E1224" s="30" t="s">
        <v>21</v>
      </c>
      <c r="F1224">
        <v>45</v>
      </c>
      <c r="G1224" t="s">
        <v>17</v>
      </c>
      <c r="H1224">
        <v>1223</v>
      </c>
      <c r="I1224" s="42">
        <v>-0.007</v>
      </c>
      <c r="J1224" s="42">
        <v>0.687</v>
      </c>
      <c r="K1224" s="71">
        <v>0.684333333333333</v>
      </c>
      <c r="L1224" s="17">
        <f t="shared" si="69"/>
        <v>0.454777777777778</v>
      </c>
      <c r="M1224" s="42">
        <v>24.571</v>
      </c>
      <c r="N1224" s="42">
        <v>27.8905</v>
      </c>
      <c r="O1224" s="71">
        <v>27.8073333333333</v>
      </c>
      <c r="P1224" s="17">
        <f t="shared" si="67"/>
        <v>26.7562777777778</v>
      </c>
      <c r="Q1224" s="30" t="s">
        <v>18</v>
      </c>
      <c r="R1224" s="30" t="s">
        <v>18</v>
      </c>
      <c r="S1224" s="30" t="s">
        <v>18</v>
      </c>
      <c r="T1224" s="17" t="e">
        <f t="shared" si="68"/>
        <v>#DIV/0!</v>
      </c>
    </row>
    <row r="1225" spans="1:20">
      <c r="A1225" s="10">
        <v>13</v>
      </c>
      <c r="B1225" s="37">
        <v>3</v>
      </c>
      <c r="C1225" s="5">
        <v>2010</v>
      </c>
      <c r="D1225" s="9">
        <v>40250</v>
      </c>
      <c r="E1225" s="30" t="s">
        <v>21</v>
      </c>
      <c r="F1225">
        <v>45</v>
      </c>
      <c r="G1225" t="s">
        <v>17</v>
      </c>
      <c r="H1225">
        <v>1224</v>
      </c>
      <c r="I1225" s="42">
        <v>-0.289</v>
      </c>
      <c r="J1225" s="42">
        <v>0.543</v>
      </c>
      <c r="K1225" s="71">
        <v>0.547</v>
      </c>
      <c r="L1225" s="17">
        <f t="shared" si="69"/>
        <v>0.267</v>
      </c>
      <c r="M1225" s="42">
        <v>27.297</v>
      </c>
      <c r="N1225" s="42">
        <v>28.017</v>
      </c>
      <c r="O1225" s="71">
        <v>27.9905</v>
      </c>
      <c r="P1225" s="17">
        <f t="shared" si="67"/>
        <v>27.7681666666667</v>
      </c>
      <c r="Q1225" s="28">
        <v>0.0636479255872801</v>
      </c>
      <c r="R1225" s="28">
        <v>0.0827240166908</v>
      </c>
      <c r="S1225" s="68">
        <v>0.06996146270304</v>
      </c>
      <c r="T1225" s="17">
        <f t="shared" si="68"/>
        <v>0.0721111349937067</v>
      </c>
    </row>
    <row r="1226" spans="1:20">
      <c r="A1226" s="10">
        <v>20</v>
      </c>
      <c r="B1226" s="37">
        <v>5</v>
      </c>
      <c r="C1226" s="5">
        <v>2010</v>
      </c>
      <c r="D1226" s="9">
        <v>40318</v>
      </c>
      <c r="E1226" s="30" t="s">
        <v>21</v>
      </c>
      <c r="F1226">
        <v>45</v>
      </c>
      <c r="G1226" t="s">
        <v>17</v>
      </c>
      <c r="H1226">
        <v>1225</v>
      </c>
      <c r="I1226" s="43">
        <v>-0.3025</v>
      </c>
      <c r="J1226" s="43">
        <v>-0.449</v>
      </c>
      <c r="K1226" s="73">
        <v>-0.4505</v>
      </c>
      <c r="L1226" s="17">
        <f t="shared" si="69"/>
        <v>-0.400666666666667</v>
      </c>
      <c r="M1226" s="43">
        <v>27.3885</v>
      </c>
      <c r="N1226" s="43">
        <v>28.203</v>
      </c>
      <c r="O1226" s="73">
        <v>28.208</v>
      </c>
      <c r="P1226" s="17">
        <f t="shared" si="67"/>
        <v>27.9331666666667</v>
      </c>
      <c r="Q1226" s="28">
        <v>0.1569942336608</v>
      </c>
      <c r="R1226" s="28">
        <v>0.1386285027808</v>
      </c>
      <c r="S1226" s="68">
        <v>0.1441644944482</v>
      </c>
      <c r="T1226" s="17">
        <f t="shared" si="68"/>
        <v>0.146595743629933</v>
      </c>
    </row>
    <row r="1227" spans="1:20">
      <c r="A1227" s="10">
        <v>1</v>
      </c>
      <c r="B1227" s="37">
        <v>6</v>
      </c>
      <c r="C1227" s="5">
        <v>2010</v>
      </c>
      <c r="D1227" s="9">
        <v>40330</v>
      </c>
      <c r="E1227" s="30" t="s">
        <v>21</v>
      </c>
      <c r="F1227">
        <v>45</v>
      </c>
      <c r="G1227" t="s">
        <v>17</v>
      </c>
      <c r="H1227">
        <v>1226</v>
      </c>
      <c r="I1227" s="43">
        <v>0.228666666666667</v>
      </c>
      <c r="J1227" s="43">
        <v>-0.367333333333333</v>
      </c>
      <c r="K1227" s="73">
        <v>-0.3835</v>
      </c>
      <c r="L1227" s="17">
        <f t="shared" si="69"/>
        <v>-0.174055555555555</v>
      </c>
      <c r="M1227" s="43">
        <v>26.6266666666667</v>
      </c>
      <c r="N1227" s="43">
        <v>27.7763333333333</v>
      </c>
      <c r="O1227" s="73">
        <v>27.8115</v>
      </c>
      <c r="P1227" s="17">
        <f t="shared" si="67"/>
        <v>27.4048333333333</v>
      </c>
      <c r="Q1227" s="28">
        <v>0.111397146796693</v>
      </c>
      <c r="R1227" s="28">
        <v>0.20813567226032</v>
      </c>
      <c r="S1227" s="68">
        <v>0.21741249861704</v>
      </c>
      <c r="T1227" s="17">
        <f t="shared" si="68"/>
        <v>0.178981772558018</v>
      </c>
    </row>
    <row r="1228" spans="1:20">
      <c r="A1228" s="10">
        <v>10</v>
      </c>
      <c r="B1228" s="37">
        <v>6</v>
      </c>
      <c r="C1228" s="5">
        <v>2010</v>
      </c>
      <c r="D1228" s="9">
        <v>40339</v>
      </c>
      <c r="E1228" s="30" t="s">
        <v>21</v>
      </c>
      <c r="F1228">
        <v>45</v>
      </c>
      <c r="G1228" t="s">
        <v>17</v>
      </c>
      <c r="H1228">
        <v>1227</v>
      </c>
      <c r="I1228" s="42">
        <v>-0.464</v>
      </c>
      <c r="J1228" s="42">
        <v>-0.849</v>
      </c>
      <c r="K1228" s="71">
        <v>-0.879</v>
      </c>
      <c r="L1228" s="17">
        <f t="shared" si="69"/>
        <v>-0.730666666666667</v>
      </c>
      <c r="M1228" s="42">
        <v>28.0793333333333</v>
      </c>
      <c r="N1228" s="42">
        <v>28.7696666666667</v>
      </c>
      <c r="O1228" s="71">
        <v>28.751</v>
      </c>
      <c r="P1228" s="17">
        <f t="shared" si="67"/>
        <v>28.5333333333333</v>
      </c>
      <c r="Q1228" s="28">
        <v>0.12202011017216</v>
      </c>
      <c r="R1228" s="28">
        <v>0.0638351705750934</v>
      </c>
      <c r="S1228" s="68">
        <v>0.06876828505704</v>
      </c>
      <c r="T1228" s="17">
        <f t="shared" si="68"/>
        <v>0.0848745219347645</v>
      </c>
    </row>
    <row r="1229" spans="1:20">
      <c r="A1229" s="10">
        <v>21</v>
      </c>
      <c r="B1229" s="37">
        <v>6</v>
      </c>
      <c r="C1229" s="5">
        <v>2010</v>
      </c>
      <c r="D1229" s="9">
        <v>40350</v>
      </c>
      <c r="E1229" s="30" t="s">
        <v>21</v>
      </c>
      <c r="F1229">
        <v>45</v>
      </c>
      <c r="G1229" t="s">
        <v>17</v>
      </c>
      <c r="H1229">
        <v>1228</v>
      </c>
      <c r="I1229" s="42">
        <v>0.3675</v>
      </c>
      <c r="J1229" s="42">
        <v>-0.3945</v>
      </c>
      <c r="K1229" s="71">
        <v>-0.4155</v>
      </c>
      <c r="L1229" s="17">
        <f t="shared" si="69"/>
        <v>-0.1475</v>
      </c>
      <c r="M1229" s="42">
        <v>27.3635</v>
      </c>
      <c r="N1229" s="42">
        <v>28.062</v>
      </c>
      <c r="O1229" s="71">
        <v>28.0865</v>
      </c>
      <c r="P1229" s="17">
        <f t="shared" si="67"/>
        <v>27.8373333333333</v>
      </c>
      <c r="Q1229" s="28">
        <v>0.0728710240361999</v>
      </c>
      <c r="R1229" s="28">
        <v>0.13084891493348</v>
      </c>
      <c r="S1229" s="68">
        <v>0.16712999427644</v>
      </c>
      <c r="T1229" s="17">
        <f t="shared" si="68"/>
        <v>0.123616644415373</v>
      </c>
    </row>
    <row r="1230" spans="1:20">
      <c r="A1230" s="10">
        <v>1</v>
      </c>
      <c r="B1230" s="37">
        <v>7</v>
      </c>
      <c r="C1230" s="5">
        <v>2010</v>
      </c>
      <c r="D1230" s="9">
        <v>40360</v>
      </c>
      <c r="E1230" s="30" t="s">
        <v>21</v>
      </c>
      <c r="F1230">
        <v>45</v>
      </c>
      <c r="G1230" t="s">
        <v>17</v>
      </c>
      <c r="H1230">
        <v>1229</v>
      </c>
      <c r="I1230" s="42">
        <v>0.9295</v>
      </c>
      <c r="J1230" s="42">
        <v>-0.342</v>
      </c>
      <c r="K1230" s="71">
        <v>-0.4545</v>
      </c>
      <c r="L1230" s="17">
        <f t="shared" si="69"/>
        <v>0.0443333333333333</v>
      </c>
      <c r="M1230" s="42">
        <v>27.217</v>
      </c>
      <c r="N1230" s="42">
        <v>28.1365</v>
      </c>
      <c r="O1230" s="71">
        <v>28.2575</v>
      </c>
      <c r="P1230" s="17">
        <f t="shared" si="67"/>
        <v>27.8703333333333</v>
      </c>
      <c r="Q1230" s="28">
        <v>0.10120353558012</v>
      </c>
      <c r="R1230" s="28">
        <v>0.13579689742032</v>
      </c>
      <c r="S1230" s="68">
        <v>0.10915136752732</v>
      </c>
      <c r="T1230" s="17">
        <f t="shared" si="68"/>
        <v>0.115383933509253</v>
      </c>
    </row>
    <row r="1231" spans="1:20">
      <c r="A1231" s="10">
        <v>10</v>
      </c>
      <c r="B1231" s="37">
        <v>7</v>
      </c>
      <c r="C1231" s="5">
        <v>2010</v>
      </c>
      <c r="D1231" s="9">
        <v>40369</v>
      </c>
      <c r="E1231" s="30" t="s">
        <v>21</v>
      </c>
      <c r="F1231">
        <v>45</v>
      </c>
      <c r="G1231" t="s">
        <v>17</v>
      </c>
      <c r="H1231">
        <v>1230</v>
      </c>
      <c r="I1231" s="43">
        <v>2.0665</v>
      </c>
      <c r="J1231" s="43">
        <v>0.036</v>
      </c>
      <c r="K1231" s="73">
        <v>0.03</v>
      </c>
      <c r="L1231" s="17">
        <f t="shared" si="69"/>
        <v>0.710833333333333</v>
      </c>
      <c r="M1231" s="43">
        <v>26.84</v>
      </c>
      <c r="N1231" s="43">
        <v>27.8313333333333</v>
      </c>
      <c r="O1231" s="73">
        <v>27.827</v>
      </c>
      <c r="P1231" s="17">
        <f t="shared" si="67"/>
        <v>27.4994444444444</v>
      </c>
      <c r="Q1231" s="28">
        <v>0.1653142241756</v>
      </c>
      <c r="R1231" s="28">
        <v>0.13534149373888</v>
      </c>
      <c r="S1231" s="68">
        <v>0.2259470406448</v>
      </c>
      <c r="T1231" s="17">
        <f t="shared" si="68"/>
        <v>0.175534252853093</v>
      </c>
    </row>
    <row r="1232" spans="1:20">
      <c r="A1232" s="10">
        <v>20</v>
      </c>
      <c r="B1232" s="37">
        <v>7</v>
      </c>
      <c r="C1232" s="5">
        <v>2010</v>
      </c>
      <c r="D1232" s="48">
        <v>40379</v>
      </c>
      <c r="E1232" s="30" t="s">
        <v>21</v>
      </c>
      <c r="F1232">
        <v>45</v>
      </c>
      <c r="G1232" t="s">
        <v>17</v>
      </c>
      <c r="H1232">
        <v>1231</v>
      </c>
      <c r="I1232" s="42">
        <v>2.1535</v>
      </c>
      <c r="J1232" s="42">
        <v>0.8275</v>
      </c>
      <c r="K1232" s="71">
        <v>0.7215</v>
      </c>
      <c r="L1232" s="17">
        <f t="shared" si="69"/>
        <v>1.23416666666667</v>
      </c>
      <c r="M1232" s="42">
        <v>26.888</v>
      </c>
      <c r="N1232" s="42">
        <v>27.4795</v>
      </c>
      <c r="O1232" s="71">
        <v>27.509</v>
      </c>
      <c r="P1232" s="17">
        <f t="shared" si="67"/>
        <v>27.2921666666667</v>
      </c>
      <c r="Q1232" s="28">
        <v>0.0918518620164</v>
      </c>
      <c r="R1232" s="28">
        <v>0.1175013206406</v>
      </c>
      <c r="S1232" s="68">
        <v>0.13992243267624</v>
      </c>
      <c r="T1232" s="17">
        <f t="shared" si="68"/>
        <v>0.11642520511108</v>
      </c>
    </row>
    <row r="1233" spans="1:20">
      <c r="A1233" s="10">
        <v>1</v>
      </c>
      <c r="B1233" s="36">
        <v>8</v>
      </c>
      <c r="C1233" s="5">
        <v>2010</v>
      </c>
      <c r="D1233" s="48">
        <v>40391</v>
      </c>
      <c r="E1233" s="30" t="s">
        <v>21</v>
      </c>
      <c r="F1233">
        <v>45</v>
      </c>
      <c r="G1233" t="s">
        <v>17</v>
      </c>
      <c r="H1233">
        <v>1232</v>
      </c>
      <c r="I1233" s="46" t="s">
        <v>18</v>
      </c>
      <c r="J1233" s="46" t="s">
        <v>18</v>
      </c>
      <c r="K1233" s="75" t="s">
        <v>18</v>
      </c>
      <c r="L1233" s="17" t="e">
        <f t="shared" si="69"/>
        <v>#DIV/0!</v>
      </c>
      <c r="M1233" s="46" t="s">
        <v>18</v>
      </c>
      <c r="N1233" s="46" t="s">
        <v>18</v>
      </c>
      <c r="O1233" s="75" t="s">
        <v>18</v>
      </c>
      <c r="P1233" s="17" t="e">
        <f t="shared" si="67"/>
        <v>#DIV/0!</v>
      </c>
      <c r="Q1233" s="30" t="s">
        <v>18</v>
      </c>
      <c r="R1233" s="30" t="s">
        <v>18</v>
      </c>
      <c r="S1233" s="30" t="s">
        <v>18</v>
      </c>
      <c r="T1233" s="17" t="e">
        <f t="shared" si="68"/>
        <v>#DIV/0!</v>
      </c>
    </row>
    <row r="1234" spans="1:20">
      <c r="A1234" s="31">
        <v>10</v>
      </c>
      <c r="B1234" s="49">
        <v>8</v>
      </c>
      <c r="C1234" s="49">
        <v>2010</v>
      </c>
      <c r="D1234" s="48">
        <v>40400</v>
      </c>
      <c r="E1234" s="30" t="s">
        <v>21</v>
      </c>
      <c r="F1234">
        <v>45</v>
      </c>
      <c r="G1234" t="s">
        <v>17</v>
      </c>
      <c r="H1234">
        <v>1233</v>
      </c>
      <c r="I1234" s="42">
        <v>4.558</v>
      </c>
      <c r="J1234" s="42">
        <v>1.49466666666667</v>
      </c>
      <c r="K1234" s="71">
        <v>1.4345</v>
      </c>
      <c r="L1234" s="17">
        <f t="shared" si="69"/>
        <v>2.49572222222222</v>
      </c>
      <c r="M1234" s="42">
        <v>26.4756666666667</v>
      </c>
      <c r="N1234" s="42">
        <v>27.3</v>
      </c>
      <c r="O1234" s="71">
        <v>27.2985</v>
      </c>
      <c r="P1234" s="17">
        <f t="shared" si="67"/>
        <v>27.0247222222222</v>
      </c>
      <c r="Q1234" s="28">
        <v>0.197199627754987</v>
      </c>
      <c r="R1234" s="28">
        <v>0.322246028021333</v>
      </c>
      <c r="S1234" s="68">
        <v>0.32251983022488</v>
      </c>
      <c r="T1234" s="17">
        <f t="shared" si="68"/>
        <v>0.2806551620004</v>
      </c>
    </row>
    <row r="1235" spans="1:20">
      <c r="A1235" s="31">
        <v>19</v>
      </c>
      <c r="B1235" s="49">
        <v>8</v>
      </c>
      <c r="C1235" s="49">
        <v>2010</v>
      </c>
      <c r="D1235" s="48">
        <v>40409</v>
      </c>
      <c r="E1235" s="30" t="s">
        <v>21</v>
      </c>
      <c r="F1235">
        <v>45</v>
      </c>
      <c r="G1235" t="s">
        <v>17</v>
      </c>
      <c r="H1235">
        <v>1234</v>
      </c>
      <c r="I1235" s="42">
        <v>10.6976666666667</v>
      </c>
      <c r="J1235" s="42">
        <v>1.90633333333333</v>
      </c>
      <c r="K1235" s="71">
        <v>1.5915</v>
      </c>
      <c r="L1235" s="17">
        <f t="shared" si="69"/>
        <v>4.73183333333334</v>
      </c>
      <c r="M1235" s="42">
        <v>25.368</v>
      </c>
      <c r="N1235" s="42">
        <v>27.3376666666667</v>
      </c>
      <c r="O1235" s="71">
        <v>27.4445</v>
      </c>
      <c r="P1235" s="17">
        <f t="shared" si="67"/>
        <v>26.7167222222222</v>
      </c>
      <c r="Q1235" s="28">
        <v>0.396665738986213</v>
      </c>
      <c r="R1235" s="28">
        <v>0.152575175399813</v>
      </c>
      <c r="S1235" s="68">
        <v>0.18104835207956</v>
      </c>
      <c r="T1235" s="17">
        <f t="shared" si="68"/>
        <v>0.243429755488529</v>
      </c>
    </row>
    <row r="1236" spans="1:20">
      <c r="A1236" s="31">
        <v>28</v>
      </c>
      <c r="B1236" s="49">
        <v>8</v>
      </c>
      <c r="C1236" s="49">
        <v>2010</v>
      </c>
      <c r="D1236" s="48">
        <v>40418</v>
      </c>
      <c r="E1236" s="30" t="s">
        <v>21</v>
      </c>
      <c r="F1236">
        <v>45</v>
      </c>
      <c r="G1236" t="s">
        <v>17</v>
      </c>
      <c r="H1236">
        <v>1235</v>
      </c>
      <c r="I1236" s="42">
        <v>1.89466666666667</v>
      </c>
      <c r="J1236" s="42">
        <v>0.727666666666667</v>
      </c>
      <c r="K1236" s="71">
        <v>0.6765</v>
      </c>
      <c r="L1236" s="17">
        <f t="shared" si="69"/>
        <v>1.09961111111111</v>
      </c>
      <c r="M1236" s="42">
        <v>27.4366666666667</v>
      </c>
      <c r="N1236" s="42">
        <v>27.819</v>
      </c>
      <c r="O1236" s="71">
        <v>27.843</v>
      </c>
      <c r="P1236" s="17">
        <f t="shared" si="67"/>
        <v>27.6995555555556</v>
      </c>
      <c r="Q1236" s="28">
        <v>0.06770534771168</v>
      </c>
      <c r="R1236" s="28">
        <v>0.1415897745968</v>
      </c>
      <c r="S1236" s="68">
        <v>0.13625696169324</v>
      </c>
      <c r="T1236" s="17">
        <f t="shared" si="68"/>
        <v>0.115184028000573</v>
      </c>
    </row>
    <row r="1237" spans="1:20">
      <c r="A1237" s="31">
        <v>9</v>
      </c>
      <c r="B1237" s="49">
        <v>9</v>
      </c>
      <c r="C1237" s="49">
        <v>2010</v>
      </c>
      <c r="D1237" s="48">
        <v>40430</v>
      </c>
      <c r="E1237" s="30" t="s">
        <v>21</v>
      </c>
      <c r="F1237">
        <v>45</v>
      </c>
      <c r="G1237" t="s">
        <v>17</v>
      </c>
      <c r="H1237">
        <v>1236</v>
      </c>
      <c r="I1237" s="42">
        <v>5.071</v>
      </c>
      <c r="J1237" s="42">
        <v>1.9685</v>
      </c>
      <c r="K1237" s="71">
        <v>1.87333333333333</v>
      </c>
      <c r="L1237" s="17">
        <f t="shared" si="69"/>
        <v>2.97094444444444</v>
      </c>
      <c r="M1237" s="42">
        <v>26.57</v>
      </c>
      <c r="N1237" s="42">
        <v>27.4465</v>
      </c>
      <c r="O1237" s="71">
        <v>27.5253333333333</v>
      </c>
      <c r="P1237" s="17">
        <f t="shared" si="67"/>
        <v>27.1806111111111</v>
      </c>
      <c r="Q1237" s="28">
        <v>0.22025459993008</v>
      </c>
      <c r="R1237" s="28">
        <v>0.18310827548912</v>
      </c>
      <c r="S1237" s="68">
        <v>0.1864169869424</v>
      </c>
      <c r="T1237" s="17">
        <f t="shared" si="68"/>
        <v>0.196593287453867</v>
      </c>
    </row>
    <row r="1238" spans="1:20">
      <c r="A1238" s="31">
        <v>20</v>
      </c>
      <c r="B1238" s="49">
        <v>9</v>
      </c>
      <c r="C1238" s="49">
        <v>2010</v>
      </c>
      <c r="D1238" s="48">
        <v>40441</v>
      </c>
      <c r="E1238" s="30" t="s">
        <v>21</v>
      </c>
      <c r="F1238">
        <v>45</v>
      </c>
      <c r="G1238" t="s">
        <v>17</v>
      </c>
      <c r="H1238">
        <v>1237</v>
      </c>
      <c r="I1238" s="42">
        <v>4.5705</v>
      </c>
      <c r="J1238" s="42">
        <v>2.07</v>
      </c>
      <c r="K1238" s="71">
        <v>2.02575</v>
      </c>
      <c r="L1238" s="17">
        <f t="shared" si="69"/>
        <v>2.88875</v>
      </c>
      <c r="M1238" s="42">
        <v>26.933</v>
      </c>
      <c r="N1238" s="42">
        <v>27.4635</v>
      </c>
      <c r="O1238" s="71">
        <v>27.50125</v>
      </c>
      <c r="P1238" s="17">
        <f t="shared" si="67"/>
        <v>27.29925</v>
      </c>
      <c r="Q1238" s="28">
        <v>0.14108370002288</v>
      </c>
      <c r="R1238" s="28">
        <v>0.1735950192208</v>
      </c>
      <c r="S1238" s="68">
        <v>0.14709573144928</v>
      </c>
      <c r="T1238" s="17">
        <f t="shared" si="68"/>
        <v>0.153924816897653</v>
      </c>
    </row>
    <row r="1239" spans="1:20">
      <c r="A1239" s="31">
        <v>29</v>
      </c>
      <c r="B1239" s="49">
        <v>9</v>
      </c>
      <c r="C1239" s="49">
        <v>2010</v>
      </c>
      <c r="D1239" s="48">
        <v>40450</v>
      </c>
      <c r="E1239" s="30" t="s">
        <v>21</v>
      </c>
      <c r="F1239">
        <v>45</v>
      </c>
      <c r="G1239" t="s">
        <v>17</v>
      </c>
      <c r="H1239">
        <v>1238</v>
      </c>
      <c r="I1239" s="42">
        <v>7.4435</v>
      </c>
      <c r="J1239" s="42">
        <v>2.9125</v>
      </c>
      <c r="K1239" s="71">
        <v>2.662</v>
      </c>
      <c r="L1239" s="17">
        <f t="shared" si="69"/>
        <v>4.33933333333333</v>
      </c>
      <c r="M1239" s="42">
        <v>26.0955</v>
      </c>
      <c r="N1239" s="42">
        <v>27.3195</v>
      </c>
      <c r="O1239" s="71">
        <v>27.413</v>
      </c>
      <c r="P1239" s="17">
        <f t="shared" si="67"/>
        <v>26.9426666666667</v>
      </c>
      <c r="Q1239" s="28">
        <v>0.43961944626532</v>
      </c>
      <c r="R1239" s="28">
        <v>0.146393583224</v>
      </c>
      <c r="S1239" s="68">
        <v>0.15544626530112</v>
      </c>
      <c r="T1239" s="17">
        <f t="shared" si="68"/>
        <v>0.24715309826348</v>
      </c>
    </row>
    <row r="1240" spans="1:20">
      <c r="A1240" s="31">
        <v>11</v>
      </c>
      <c r="B1240" s="49">
        <v>10</v>
      </c>
      <c r="C1240" s="49">
        <v>2010</v>
      </c>
      <c r="D1240" s="48">
        <v>40462</v>
      </c>
      <c r="E1240" s="30" t="s">
        <v>21</v>
      </c>
      <c r="F1240">
        <v>45</v>
      </c>
      <c r="G1240" t="s">
        <v>17</v>
      </c>
      <c r="H1240">
        <v>1239</v>
      </c>
      <c r="I1240" s="42">
        <v>3.9245</v>
      </c>
      <c r="J1240" s="42">
        <v>1.8495</v>
      </c>
      <c r="K1240" s="71">
        <v>1.6145</v>
      </c>
      <c r="L1240" s="17">
        <f t="shared" si="69"/>
        <v>2.46283333333333</v>
      </c>
      <c r="M1240" s="42">
        <v>27.1635</v>
      </c>
      <c r="N1240" s="42">
        <v>27.6665</v>
      </c>
      <c r="O1240" s="71">
        <v>27.7335</v>
      </c>
      <c r="P1240" s="17">
        <f t="shared" si="67"/>
        <v>27.5211666666667</v>
      </c>
      <c r="Q1240" s="28">
        <v>0.15121317948732</v>
      </c>
      <c r="R1240" s="28">
        <v>0.12578206612112</v>
      </c>
      <c r="S1240" s="68">
        <v>0.15693072370468</v>
      </c>
      <c r="T1240" s="17">
        <f t="shared" si="68"/>
        <v>0.14464198977104</v>
      </c>
    </row>
    <row r="1241" spans="1:20">
      <c r="A1241" s="31">
        <v>20</v>
      </c>
      <c r="B1241" s="49">
        <v>10</v>
      </c>
      <c r="C1241" s="49">
        <v>2010</v>
      </c>
      <c r="D1241" s="48">
        <v>40471</v>
      </c>
      <c r="E1241" s="30" t="s">
        <v>21</v>
      </c>
      <c r="F1241">
        <v>45</v>
      </c>
      <c r="G1241" t="s">
        <v>17</v>
      </c>
      <c r="H1241">
        <v>1240</v>
      </c>
      <c r="I1241" s="42">
        <v>2.578</v>
      </c>
      <c r="J1241" s="42">
        <v>0.628</v>
      </c>
      <c r="K1241" s="71">
        <v>0.5145</v>
      </c>
      <c r="L1241" s="17">
        <f t="shared" si="69"/>
        <v>1.24016666666667</v>
      </c>
      <c r="M1241" s="42">
        <v>27.427</v>
      </c>
      <c r="N1241" s="42">
        <v>28.0495</v>
      </c>
      <c r="O1241" s="71">
        <v>28.0915</v>
      </c>
      <c r="P1241" s="17">
        <f t="shared" si="67"/>
        <v>27.856</v>
      </c>
      <c r="Q1241" s="28">
        <v>0.09707726380624</v>
      </c>
      <c r="R1241" s="28">
        <v>0.09326204487232</v>
      </c>
      <c r="S1241" s="68">
        <v>0.08454618939528</v>
      </c>
      <c r="T1241" s="17">
        <f t="shared" si="68"/>
        <v>0.0916284993579467</v>
      </c>
    </row>
    <row r="1242" spans="1:20">
      <c r="A1242" s="50">
        <v>1</v>
      </c>
      <c r="B1242" s="36">
        <v>11</v>
      </c>
      <c r="C1242" s="5">
        <v>2010</v>
      </c>
      <c r="D1242" s="48">
        <v>40483</v>
      </c>
      <c r="E1242" s="30" t="s">
        <v>21</v>
      </c>
      <c r="F1242">
        <v>45</v>
      </c>
      <c r="G1242" t="s">
        <v>17</v>
      </c>
      <c r="H1242">
        <v>1241</v>
      </c>
      <c r="I1242" s="42">
        <v>2.4285</v>
      </c>
      <c r="J1242" s="42">
        <v>1.705</v>
      </c>
      <c r="K1242" s="71">
        <v>1.641</v>
      </c>
      <c r="L1242" s="17">
        <f t="shared" si="69"/>
        <v>1.92483333333333</v>
      </c>
      <c r="M1242" s="42">
        <v>27.528</v>
      </c>
      <c r="N1242" s="42">
        <v>27.714</v>
      </c>
      <c r="O1242" s="71">
        <v>27.734</v>
      </c>
      <c r="P1242" s="17">
        <f t="shared" si="67"/>
        <v>27.6586666666667</v>
      </c>
      <c r="Q1242" s="28">
        <v>0.09810554575316</v>
      </c>
      <c r="R1242" s="28">
        <v>0.10638749755</v>
      </c>
      <c r="S1242" s="68">
        <v>0.10561793765904</v>
      </c>
      <c r="T1242" s="17">
        <f t="shared" si="68"/>
        <v>0.1033703269874</v>
      </c>
    </row>
    <row r="1243" spans="1:20">
      <c r="A1243" s="31">
        <v>15</v>
      </c>
      <c r="B1243" s="49">
        <v>11</v>
      </c>
      <c r="C1243" s="49">
        <v>2010</v>
      </c>
      <c r="D1243" s="48">
        <v>40497</v>
      </c>
      <c r="E1243" s="30" t="s">
        <v>21</v>
      </c>
      <c r="F1243">
        <v>45</v>
      </c>
      <c r="G1243" t="s">
        <v>17</v>
      </c>
      <c r="H1243">
        <v>1242</v>
      </c>
      <c r="I1243" s="42">
        <v>1.6845</v>
      </c>
      <c r="J1243" s="42">
        <v>1.705</v>
      </c>
      <c r="K1243" s="71">
        <v>1.605</v>
      </c>
      <c r="L1243" s="17">
        <f t="shared" si="69"/>
        <v>1.66483333333333</v>
      </c>
      <c r="M1243" s="42">
        <v>26.973</v>
      </c>
      <c r="N1243" s="42">
        <v>27.6165</v>
      </c>
      <c r="O1243" s="71">
        <v>27.6986666666667</v>
      </c>
      <c r="P1243" s="17">
        <f t="shared" si="67"/>
        <v>27.4293888888889</v>
      </c>
      <c r="Q1243" s="28">
        <v>0.12410229992268</v>
      </c>
      <c r="R1243" s="28">
        <v>0.1107094196772</v>
      </c>
      <c r="S1243" s="68">
        <v>0.561137530424</v>
      </c>
      <c r="T1243" s="17">
        <f t="shared" si="68"/>
        <v>0.265316416674627</v>
      </c>
    </row>
    <row r="1244" spans="1:20">
      <c r="A1244" s="31">
        <v>27</v>
      </c>
      <c r="B1244" s="49">
        <v>1</v>
      </c>
      <c r="C1244" s="49">
        <v>2011</v>
      </c>
      <c r="D1244" s="48">
        <v>40570</v>
      </c>
      <c r="E1244" s="30" t="s">
        <v>21</v>
      </c>
      <c r="F1244">
        <v>45</v>
      </c>
      <c r="G1244" t="s">
        <v>17</v>
      </c>
      <c r="H1244">
        <v>1243</v>
      </c>
      <c r="I1244" s="42">
        <v>-1.1685</v>
      </c>
      <c r="J1244" s="42">
        <v>-1.06</v>
      </c>
      <c r="K1244" s="71">
        <v>-1.051</v>
      </c>
      <c r="L1244" s="17">
        <f t="shared" si="69"/>
        <v>-1.09316666666667</v>
      </c>
      <c r="M1244" s="42">
        <v>20.867</v>
      </c>
      <c r="N1244" s="42">
        <v>21.416</v>
      </c>
      <c r="O1244" s="71">
        <v>21.822</v>
      </c>
      <c r="P1244" s="17">
        <f t="shared" si="67"/>
        <v>21.3683333333333</v>
      </c>
      <c r="Q1244" s="30" t="s">
        <v>18</v>
      </c>
      <c r="R1244" s="30" t="s">
        <v>18</v>
      </c>
      <c r="S1244" s="30" t="s">
        <v>18</v>
      </c>
      <c r="T1244" s="17" t="e">
        <f t="shared" si="68"/>
        <v>#DIV/0!</v>
      </c>
    </row>
    <row r="1245" spans="1:20">
      <c r="A1245" s="31">
        <v>15</v>
      </c>
      <c r="B1245" s="49">
        <v>2</v>
      </c>
      <c r="C1245" s="49">
        <v>2011</v>
      </c>
      <c r="D1245" s="48">
        <v>40589</v>
      </c>
      <c r="E1245" s="30" t="s">
        <v>21</v>
      </c>
      <c r="F1245">
        <v>45</v>
      </c>
      <c r="G1245" t="s">
        <v>17</v>
      </c>
      <c r="H1245">
        <v>1244</v>
      </c>
      <c r="I1245" s="41" t="s">
        <v>18</v>
      </c>
      <c r="J1245" s="41" t="s">
        <v>18</v>
      </c>
      <c r="K1245" s="70" t="s">
        <v>18</v>
      </c>
      <c r="L1245" s="17" t="e">
        <f t="shared" si="69"/>
        <v>#DIV/0!</v>
      </c>
      <c r="M1245" s="41" t="s">
        <v>18</v>
      </c>
      <c r="N1245" s="41" t="s">
        <v>18</v>
      </c>
      <c r="O1245" s="70" t="s">
        <v>18</v>
      </c>
      <c r="P1245" s="17" t="e">
        <f t="shared" si="67"/>
        <v>#DIV/0!</v>
      </c>
      <c r="Q1245" s="30" t="s">
        <v>18</v>
      </c>
      <c r="R1245" s="30" t="s">
        <v>18</v>
      </c>
      <c r="S1245" s="30" t="s">
        <v>18</v>
      </c>
      <c r="T1245" s="17" t="e">
        <f t="shared" si="68"/>
        <v>#DIV/0!</v>
      </c>
    </row>
    <row r="1246" spans="1:20">
      <c r="A1246" s="31">
        <v>13</v>
      </c>
      <c r="B1246" s="49">
        <v>3</v>
      </c>
      <c r="C1246" s="49">
        <v>2011</v>
      </c>
      <c r="D1246" s="48">
        <v>40615</v>
      </c>
      <c r="E1246" s="30" t="s">
        <v>21</v>
      </c>
      <c r="F1246">
        <v>45</v>
      </c>
      <c r="G1246" t="s">
        <v>17</v>
      </c>
      <c r="H1246">
        <v>1245</v>
      </c>
      <c r="I1246" s="42">
        <v>-0.038</v>
      </c>
      <c r="J1246" s="42">
        <v>-0.291</v>
      </c>
      <c r="K1246" s="71">
        <v>-0.3455</v>
      </c>
      <c r="L1246" s="17">
        <f t="shared" si="69"/>
        <v>-0.224833333333333</v>
      </c>
      <c r="M1246" s="42">
        <v>28.3035</v>
      </c>
      <c r="N1246" s="42">
        <v>28.581</v>
      </c>
      <c r="O1246" s="71">
        <v>28.5725</v>
      </c>
      <c r="P1246" s="17">
        <f t="shared" si="67"/>
        <v>28.4856666666667</v>
      </c>
      <c r="Q1246" s="28">
        <v>0.04056148167208</v>
      </c>
      <c r="R1246" s="28">
        <v>0.049748716391264</v>
      </c>
      <c r="S1246" s="68">
        <v>0.0563375508</v>
      </c>
      <c r="T1246" s="17">
        <f t="shared" si="68"/>
        <v>0.048882582954448</v>
      </c>
    </row>
    <row r="1247" spans="1:20">
      <c r="A1247" s="31">
        <v>7</v>
      </c>
      <c r="B1247" s="49">
        <v>4</v>
      </c>
      <c r="C1247" s="49">
        <v>2011</v>
      </c>
      <c r="D1247" s="48">
        <v>40640</v>
      </c>
      <c r="E1247" s="30" t="s">
        <v>21</v>
      </c>
      <c r="F1247">
        <v>45</v>
      </c>
      <c r="G1247" t="s">
        <v>17</v>
      </c>
      <c r="H1247">
        <v>1246</v>
      </c>
      <c r="I1247" s="42">
        <v>-0.682</v>
      </c>
      <c r="J1247" s="42">
        <v>-0.9725</v>
      </c>
      <c r="K1247" s="71">
        <v>-1.012</v>
      </c>
      <c r="L1247" s="17">
        <f t="shared" si="69"/>
        <v>-0.888833333333333</v>
      </c>
      <c r="M1247" s="42">
        <v>28.5895</v>
      </c>
      <c r="N1247" s="42">
        <v>28.868</v>
      </c>
      <c r="O1247" s="71">
        <v>28.9265</v>
      </c>
      <c r="P1247" s="17">
        <f t="shared" si="67"/>
        <v>28.7946666666667</v>
      </c>
      <c r="Q1247" s="28">
        <v>0.04965619926416</v>
      </c>
      <c r="R1247" s="28">
        <v>0.04795187638</v>
      </c>
      <c r="S1247" s="68">
        <v>0.05298297002688</v>
      </c>
      <c r="T1247" s="17">
        <f t="shared" si="68"/>
        <v>0.05019701522368</v>
      </c>
    </row>
    <row r="1248" spans="1:20">
      <c r="A1248" s="31">
        <v>21</v>
      </c>
      <c r="B1248" s="49">
        <v>5</v>
      </c>
      <c r="C1248" s="49">
        <v>2011</v>
      </c>
      <c r="D1248" s="48">
        <v>40684</v>
      </c>
      <c r="E1248" s="30" t="s">
        <v>21</v>
      </c>
      <c r="F1248">
        <v>45</v>
      </c>
      <c r="G1248" t="s">
        <v>17</v>
      </c>
      <c r="H1248">
        <v>1247</v>
      </c>
      <c r="I1248" s="42">
        <v>-0.6735</v>
      </c>
      <c r="J1248" s="42">
        <v>-0.8395</v>
      </c>
      <c r="K1248" s="71">
        <v>-0.90525</v>
      </c>
      <c r="L1248" s="17">
        <f t="shared" si="69"/>
        <v>-0.806083333333333</v>
      </c>
      <c r="M1248" s="42">
        <v>28.416</v>
      </c>
      <c r="N1248" s="42">
        <v>28.591</v>
      </c>
      <c r="O1248" s="71">
        <v>28.6805</v>
      </c>
      <c r="P1248" s="17">
        <f t="shared" si="67"/>
        <v>28.5625</v>
      </c>
      <c r="Q1248" s="28">
        <v>2.268810325182</v>
      </c>
      <c r="R1248" s="28">
        <v>0.9162384533012</v>
      </c>
      <c r="S1248" s="68">
        <v>0.73853718492016</v>
      </c>
      <c r="T1248" s="17">
        <f t="shared" si="68"/>
        <v>1.30786198780112</v>
      </c>
    </row>
    <row r="1249" spans="1:20">
      <c r="A1249" s="31">
        <v>31</v>
      </c>
      <c r="B1249" s="49">
        <v>5</v>
      </c>
      <c r="C1249" s="49">
        <v>2011</v>
      </c>
      <c r="D1249" s="48">
        <v>40694</v>
      </c>
      <c r="E1249" s="30" t="s">
        <v>21</v>
      </c>
      <c r="F1249">
        <v>45</v>
      </c>
      <c r="G1249" t="s">
        <v>17</v>
      </c>
      <c r="H1249">
        <v>1248</v>
      </c>
      <c r="I1249" s="42">
        <v>0.9925</v>
      </c>
      <c r="J1249" s="42">
        <v>-0.516</v>
      </c>
      <c r="K1249" s="71">
        <v>-0.5565</v>
      </c>
      <c r="L1249" s="17">
        <f t="shared" si="69"/>
        <v>-0.0266666666666667</v>
      </c>
      <c r="M1249" s="42">
        <v>27.502</v>
      </c>
      <c r="N1249" s="42">
        <v>28.3195</v>
      </c>
      <c r="O1249" s="71">
        <v>28.3605</v>
      </c>
      <c r="P1249" s="17">
        <f t="shared" si="67"/>
        <v>28.0606666666667</v>
      </c>
      <c r="Q1249" s="28">
        <v>11.171102663774</v>
      </c>
      <c r="R1249" s="28">
        <v>4.6222451512896</v>
      </c>
      <c r="S1249" s="68">
        <v>4.5446714728536</v>
      </c>
      <c r="T1249" s="17">
        <f t="shared" si="68"/>
        <v>6.77933976263907</v>
      </c>
    </row>
    <row r="1250" spans="1:20">
      <c r="A1250" s="1">
        <v>11</v>
      </c>
      <c r="B1250" s="1">
        <v>6</v>
      </c>
      <c r="C1250" s="31">
        <v>2011</v>
      </c>
      <c r="D1250" s="51">
        <v>40705</v>
      </c>
      <c r="E1250" s="30" t="s">
        <v>21</v>
      </c>
      <c r="F1250">
        <v>45</v>
      </c>
      <c r="G1250" t="s">
        <v>17</v>
      </c>
      <c r="H1250">
        <v>1249</v>
      </c>
      <c r="I1250" s="42">
        <v>1.8795</v>
      </c>
      <c r="J1250" s="42">
        <v>-0.181</v>
      </c>
      <c r="K1250" s="71">
        <v>-0.2445</v>
      </c>
      <c r="L1250" s="17">
        <f t="shared" si="69"/>
        <v>0.484666666666667</v>
      </c>
      <c r="M1250" s="42">
        <v>27.3625</v>
      </c>
      <c r="N1250" s="42">
        <v>28.2315</v>
      </c>
      <c r="O1250" s="71">
        <v>28.255</v>
      </c>
      <c r="P1250" s="17">
        <f t="shared" si="67"/>
        <v>27.9496666666667</v>
      </c>
      <c r="Q1250" s="28">
        <v>1.09236374780476</v>
      </c>
      <c r="R1250" s="28">
        <v>5.7217635743752</v>
      </c>
      <c r="S1250" s="68">
        <v>5.8289025575208</v>
      </c>
      <c r="T1250" s="17">
        <f t="shared" si="68"/>
        <v>4.21434329323359</v>
      </c>
    </row>
    <row r="1251" spans="1:20">
      <c r="A1251" s="52">
        <v>20</v>
      </c>
      <c r="B1251" s="52">
        <v>6</v>
      </c>
      <c r="C1251" s="31">
        <v>2011</v>
      </c>
      <c r="D1251" s="51">
        <v>40714</v>
      </c>
      <c r="E1251" s="30" t="s">
        <v>21</v>
      </c>
      <c r="F1251">
        <v>45</v>
      </c>
      <c r="G1251" t="s">
        <v>17</v>
      </c>
      <c r="H1251">
        <v>1250</v>
      </c>
      <c r="I1251" s="42">
        <v>2.58</v>
      </c>
      <c r="J1251" s="42">
        <v>0.525</v>
      </c>
      <c r="K1251" s="71">
        <v>0.4385</v>
      </c>
      <c r="L1251" s="17">
        <f t="shared" si="69"/>
        <v>1.18116666666667</v>
      </c>
      <c r="M1251" s="42">
        <v>27.3305</v>
      </c>
      <c r="N1251" s="42">
        <v>27.9265</v>
      </c>
      <c r="O1251" s="71">
        <v>27.957</v>
      </c>
      <c r="P1251" s="17">
        <f t="shared" si="67"/>
        <v>27.738</v>
      </c>
      <c r="Q1251" s="28">
        <v>0.235367061313067</v>
      </c>
      <c r="R1251" s="28">
        <v>1.275123886314</v>
      </c>
      <c r="S1251" s="68">
        <v>0.94398473820892</v>
      </c>
      <c r="T1251" s="17">
        <f t="shared" si="68"/>
        <v>0.818158561945329</v>
      </c>
    </row>
    <row r="1252" spans="1:20">
      <c r="A1252" s="52">
        <v>30</v>
      </c>
      <c r="B1252" s="52">
        <v>6</v>
      </c>
      <c r="C1252" s="31">
        <v>2011</v>
      </c>
      <c r="D1252" s="51">
        <v>40724</v>
      </c>
      <c r="E1252" s="30" t="s">
        <v>21</v>
      </c>
      <c r="F1252">
        <v>45</v>
      </c>
      <c r="G1252" t="s">
        <v>17</v>
      </c>
      <c r="H1252">
        <v>1251</v>
      </c>
      <c r="I1252" s="42">
        <v>7.4945</v>
      </c>
      <c r="J1252" s="42">
        <v>1.42</v>
      </c>
      <c r="K1252" s="71">
        <v>1.3075</v>
      </c>
      <c r="L1252" s="17">
        <f t="shared" si="69"/>
        <v>3.40733333333333</v>
      </c>
      <c r="M1252" s="42">
        <v>26.826</v>
      </c>
      <c r="N1252" s="42">
        <v>27.647</v>
      </c>
      <c r="O1252" s="71">
        <v>27.7735</v>
      </c>
      <c r="P1252" s="17">
        <f t="shared" si="67"/>
        <v>27.4155</v>
      </c>
      <c r="Q1252" s="28">
        <v>0.1921502356354</v>
      </c>
      <c r="R1252" s="28">
        <v>0.2356783642576</v>
      </c>
      <c r="S1252" s="68">
        <v>0.1831594679032</v>
      </c>
      <c r="T1252" s="17">
        <f t="shared" si="68"/>
        <v>0.2036626892654</v>
      </c>
    </row>
    <row r="1253" spans="1:20">
      <c r="A1253" s="52">
        <v>11</v>
      </c>
      <c r="B1253" s="52">
        <v>7</v>
      </c>
      <c r="C1253" s="31">
        <v>2011</v>
      </c>
      <c r="D1253" s="51">
        <v>40735</v>
      </c>
      <c r="E1253" s="30" t="s">
        <v>21</v>
      </c>
      <c r="F1253">
        <v>45</v>
      </c>
      <c r="G1253" t="s">
        <v>17</v>
      </c>
      <c r="H1253">
        <v>1252</v>
      </c>
      <c r="I1253" s="42">
        <v>6.70966666666667</v>
      </c>
      <c r="J1253" s="42">
        <v>1.54333333333333</v>
      </c>
      <c r="K1253" s="71">
        <v>1.45033333333333</v>
      </c>
      <c r="L1253" s="17">
        <f t="shared" si="69"/>
        <v>3.23444444444444</v>
      </c>
      <c r="M1253" s="42">
        <v>27.0196666666667</v>
      </c>
      <c r="N1253" s="42">
        <v>27.849</v>
      </c>
      <c r="O1253" s="71">
        <v>27.8956666666667</v>
      </c>
      <c r="P1253" s="17">
        <f t="shared" si="67"/>
        <v>27.5881111111111</v>
      </c>
      <c r="Q1253" s="28">
        <v>0.0703978720396534</v>
      </c>
      <c r="R1253" s="28">
        <v>0.1561022411648</v>
      </c>
      <c r="S1253" s="68">
        <v>0.157511970111004</v>
      </c>
      <c r="T1253" s="17">
        <f t="shared" si="68"/>
        <v>0.128004027771819</v>
      </c>
    </row>
    <row r="1254" spans="1:20">
      <c r="A1254" s="52">
        <v>20</v>
      </c>
      <c r="B1254" s="52">
        <v>7</v>
      </c>
      <c r="C1254" s="31">
        <v>2011</v>
      </c>
      <c r="D1254" s="51">
        <v>40744</v>
      </c>
      <c r="E1254" s="30" t="s">
        <v>21</v>
      </c>
      <c r="F1254">
        <v>45</v>
      </c>
      <c r="G1254" t="s">
        <v>17</v>
      </c>
      <c r="H1254">
        <v>1253</v>
      </c>
      <c r="I1254" s="42">
        <v>3.922</v>
      </c>
      <c r="J1254" s="42">
        <v>0.986</v>
      </c>
      <c r="K1254" s="71">
        <v>0.969666666666667</v>
      </c>
      <c r="L1254" s="17">
        <f t="shared" si="69"/>
        <v>1.95922222222222</v>
      </c>
      <c r="M1254" s="42">
        <v>27.5845</v>
      </c>
      <c r="N1254" s="42">
        <v>28.2263333333333</v>
      </c>
      <c r="O1254" s="71">
        <v>28.2436666666667</v>
      </c>
      <c r="P1254" s="17">
        <f t="shared" si="67"/>
        <v>28.0181666666667</v>
      </c>
      <c r="Q1254" s="30" t="s">
        <v>18</v>
      </c>
      <c r="R1254" s="30" t="s">
        <v>18</v>
      </c>
      <c r="S1254" s="30" t="s">
        <v>18</v>
      </c>
      <c r="T1254" s="17" t="e">
        <f t="shared" si="68"/>
        <v>#DIV/0!</v>
      </c>
    </row>
    <row r="1255" spans="1:20">
      <c r="A1255" s="52">
        <v>30</v>
      </c>
      <c r="B1255" s="52">
        <v>7</v>
      </c>
      <c r="C1255" s="31">
        <v>2011</v>
      </c>
      <c r="D1255" s="51">
        <v>40754</v>
      </c>
      <c r="E1255" s="30" t="s">
        <v>21</v>
      </c>
      <c r="F1255">
        <v>45</v>
      </c>
      <c r="G1255" t="s">
        <v>17</v>
      </c>
      <c r="H1255">
        <v>1254</v>
      </c>
      <c r="I1255" s="42">
        <v>7.08533333333333</v>
      </c>
      <c r="J1255" s="42">
        <v>2.38766666666667</v>
      </c>
      <c r="K1255" s="71">
        <v>2.355</v>
      </c>
      <c r="L1255" s="17">
        <f t="shared" si="69"/>
        <v>3.94266666666667</v>
      </c>
      <c r="M1255" s="42">
        <v>27.0066666666667</v>
      </c>
      <c r="N1255" s="42">
        <v>27.906</v>
      </c>
      <c r="O1255" s="71">
        <v>27.892</v>
      </c>
      <c r="P1255" s="17">
        <f t="shared" si="67"/>
        <v>27.6015555555556</v>
      </c>
      <c r="Q1255" s="28">
        <v>0.122984748694898</v>
      </c>
      <c r="R1255" s="28">
        <v>0.145355924870507</v>
      </c>
      <c r="S1255" s="68">
        <v>0.135940940118667</v>
      </c>
      <c r="T1255" s="17">
        <f t="shared" si="68"/>
        <v>0.134760537894691</v>
      </c>
    </row>
    <row r="1256" spans="1:20">
      <c r="A1256" s="10">
        <v>10</v>
      </c>
      <c r="B1256" s="37">
        <v>8</v>
      </c>
      <c r="C1256" s="5">
        <v>2011</v>
      </c>
      <c r="D1256" s="9">
        <v>40765</v>
      </c>
      <c r="E1256" s="30" t="s">
        <v>21</v>
      </c>
      <c r="F1256">
        <v>45</v>
      </c>
      <c r="G1256" t="s">
        <v>17</v>
      </c>
      <c r="H1256">
        <v>1255</v>
      </c>
      <c r="I1256" s="42">
        <v>4.10166666666667</v>
      </c>
      <c r="J1256" s="42">
        <v>1.01466666666667</v>
      </c>
      <c r="K1256" s="71">
        <v>0.892</v>
      </c>
      <c r="L1256" s="17">
        <f t="shared" si="69"/>
        <v>2.00277777777778</v>
      </c>
      <c r="M1256" s="42">
        <v>27.799</v>
      </c>
      <c r="N1256" s="42">
        <v>28.3096666666667</v>
      </c>
      <c r="O1256" s="71">
        <v>28.313</v>
      </c>
      <c r="P1256" s="17">
        <f t="shared" si="67"/>
        <v>28.1405555555556</v>
      </c>
      <c r="Q1256" s="28">
        <v>0.0628815547048889</v>
      </c>
      <c r="R1256" s="28">
        <v>0.0937183288869688</v>
      </c>
      <c r="S1256" s="68">
        <v>0.0838342374737067</v>
      </c>
      <c r="T1256" s="17">
        <f t="shared" si="68"/>
        <v>0.0801447070218548</v>
      </c>
    </row>
    <row r="1257" spans="1:20">
      <c r="A1257" s="10">
        <v>20</v>
      </c>
      <c r="B1257" s="37">
        <v>8</v>
      </c>
      <c r="C1257" s="5">
        <v>2011</v>
      </c>
      <c r="D1257" s="9">
        <v>40775</v>
      </c>
      <c r="E1257" s="30" t="s">
        <v>21</v>
      </c>
      <c r="F1257">
        <v>45</v>
      </c>
      <c r="G1257" t="s">
        <v>17</v>
      </c>
      <c r="H1257">
        <v>1256</v>
      </c>
      <c r="I1257" s="42">
        <v>9.78166666666667</v>
      </c>
      <c r="J1257" s="42">
        <v>3.544</v>
      </c>
      <c r="K1257" s="71">
        <v>3.2725</v>
      </c>
      <c r="L1257" s="17">
        <f t="shared" si="69"/>
        <v>5.53272222222222</v>
      </c>
      <c r="M1257" s="42">
        <v>26.641</v>
      </c>
      <c r="N1257" s="42">
        <v>27.711</v>
      </c>
      <c r="O1257" s="71">
        <v>27.744</v>
      </c>
      <c r="P1257" s="17">
        <f t="shared" si="67"/>
        <v>27.3653333333333</v>
      </c>
      <c r="Q1257" s="28">
        <v>0.199278170187067</v>
      </c>
      <c r="R1257" s="28">
        <v>0.16202160849216</v>
      </c>
      <c r="S1257" s="68">
        <v>0.2415649932382</v>
      </c>
      <c r="T1257" s="17">
        <f t="shared" si="68"/>
        <v>0.200954923972476</v>
      </c>
    </row>
    <row r="1258" spans="1:20">
      <c r="A1258" s="10">
        <v>30</v>
      </c>
      <c r="B1258" s="37">
        <v>8</v>
      </c>
      <c r="C1258" s="5">
        <v>2011</v>
      </c>
      <c r="D1258" s="9">
        <v>40785</v>
      </c>
      <c r="E1258" s="30" t="s">
        <v>21</v>
      </c>
      <c r="F1258">
        <v>45</v>
      </c>
      <c r="G1258" t="s">
        <v>17</v>
      </c>
      <c r="H1258">
        <v>1257</v>
      </c>
      <c r="I1258" s="42">
        <v>11.6223333333333</v>
      </c>
      <c r="J1258" s="42">
        <v>3.60433333333333</v>
      </c>
      <c r="K1258" s="71">
        <v>3.3555</v>
      </c>
      <c r="L1258" s="17">
        <f t="shared" si="69"/>
        <v>6.19405555555554</v>
      </c>
      <c r="M1258" s="42">
        <v>26.246</v>
      </c>
      <c r="N1258" s="42">
        <v>27.7516666666667</v>
      </c>
      <c r="O1258" s="71">
        <v>27.8095</v>
      </c>
      <c r="P1258" s="17">
        <f t="shared" si="67"/>
        <v>27.2690555555556</v>
      </c>
      <c r="Q1258" s="30" t="s">
        <v>18</v>
      </c>
      <c r="R1258" s="30" t="s">
        <v>18</v>
      </c>
      <c r="S1258" s="30" t="s">
        <v>18</v>
      </c>
      <c r="T1258" s="17" t="e">
        <f t="shared" si="68"/>
        <v>#DIV/0!</v>
      </c>
    </row>
    <row r="1259" spans="1:20">
      <c r="A1259" s="10">
        <v>10</v>
      </c>
      <c r="B1259" s="37">
        <v>9</v>
      </c>
      <c r="C1259" s="5">
        <v>2011</v>
      </c>
      <c r="D1259" s="9">
        <v>40796</v>
      </c>
      <c r="E1259" s="30" t="s">
        <v>21</v>
      </c>
      <c r="F1259">
        <v>45</v>
      </c>
      <c r="G1259" t="s">
        <v>17</v>
      </c>
      <c r="H1259">
        <v>1258</v>
      </c>
      <c r="I1259" s="42">
        <v>12.0605</v>
      </c>
      <c r="J1259" s="42">
        <v>4.08</v>
      </c>
      <c r="K1259" s="71">
        <v>3.8855</v>
      </c>
      <c r="L1259" s="17">
        <f t="shared" si="69"/>
        <v>6.67533333333333</v>
      </c>
      <c r="M1259" s="42">
        <v>26.4545</v>
      </c>
      <c r="N1259" s="42">
        <v>27.709</v>
      </c>
      <c r="O1259" s="71">
        <v>27.737</v>
      </c>
      <c r="P1259" s="17">
        <f t="shared" si="67"/>
        <v>27.3001666666667</v>
      </c>
      <c r="Q1259" s="30" t="s">
        <v>18</v>
      </c>
      <c r="R1259" s="30" t="s">
        <v>18</v>
      </c>
      <c r="S1259" s="30" t="s">
        <v>18</v>
      </c>
      <c r="T1259" s="17" t="e">
        <f t="shared" si="68"/>
        <v>#DIV/0!</v>
      </c>
    </row>
    <row r="1260" spans="1:20">
      <c r="A1260" s="10">
        <v>20</v>
      </c>
      <c r="B1260" s="37">
        <v>9</v>
      </c>
      <c r="C1260" s="5">
        <v>2011</v>
      </c>
      <c r="D1260" s="9">
        <v>40806</v>
      </c>
      <c r="E1260" s="30" t="s">
        <v>21</v>
      </c>
      <c r="F1260">
        <v>45</v>
      </c>
      <c r="G1260" t="s">
        <v>17</v>
      </c>
      <c r="H1260">
        <v>1259</v>
      </c>
      <c r="I1260" s="42">
        <v>12.1243333333333</v>
      </c>
      <c r="J1260" s="42">
        <v>5.75366666666667</v>
      </c>
      <c r="K1260" s="71">
        <v>5.5605</v>
      </c>
      <c r="L1260" s="17">
        <f t="shared" si="69"/>
        <v>7.81283333333332</v>
      </c>
      <c r="M1260" s="42">
        <v>26.2156666666667</v>
      </c>
      <c r="N1260" s="42">
        <v>27.4393333333333</v>
      </c>
      <c r="O1260" s="71">
        <v>27.447</v>
      </c>
      <c r="P1260" s="17">
        <f t="shared" si="67"/>
        <v>27.034</v>
      </c>
      <c r="Q1260" s="30" t="s">
        <v>18</v>
      </c>
      <c r="R1260" s="30" t="s">
        <v>18</v>
      </c>
      <c r="S1260" s="30" t="s">
        <v>18</v>
      </c>
      <c r="T1260" s="17" t="e">
        <f t="shared" si="68"/>
        <v>#DIV/0!</v>
      </c>
    </row>
    <row r="1261" spans="1:20">
      <c r="A1261" s="10">
        <v>29</v>
      </c>
      <c r="B1261" s="37">
        <v>9</v>
      </c>
      <c r="C1261" s="5">
        <v>2011</v>
      </c>
      <c r="D1261" s="9">
        <v>40815</v>
      </c>
      <c r="E1261" s="30" t="s">
        <v>21</v>
      </c>
      <c r="F1261">
        <v>45</v>
      </c>
      <c r="G1261" t="s">
        <v>17</v>
      </c>
      <c r="H1261">
        <v>1260</v>
      </c>
      <c r="I1261" s="42">
        <v>10.3993333333333</v>
      </c>
      <c r="J1261" s="42">
        <v>4.873</v>
      </c>
      <c r="K1261" s="71">
        <v>4.5695</v>
      </c>
      <c r="L1261" s="17">
        <f t="shared" si="69"/>
        <v>6.61394444444443</v>
      </c>
      <c r="M1261" s="42">
        <v>26.482</v>
      </c>
      <c r="N1261" s="42">
        <v>27.579</v>
      </c>
      <c r="O1261" s="71">
        <v>27.636</v>
      </c>
      <c r="P1261" s="17">
        <f t="shared" si="67"/>
        <v>27.2323333333333</v>
      </c>
      <c r="Q1261" s="30" t="s">
        <v>18</v>
      </c>
      <c r="R1261" s="30" t="s">
        <v>18</v>
      </c>
      <c r="S1261" s="30" t="s">
        <v>18</v>
      </c>
      <c r="T1261" s="17" t="e">
        <f t="shared" si="68"/>
        <v>#DIV/0!</v>
      </c>
    </row>
    <row r="1262" spans="1:20">
      <c r="A1262" s="10">
        <v>10</v>
      </c>
      <c r="B1262" s="37">
        <v>10</v>
      </c>
      <c r="C1262" s="5">
        <v>2011</v>
      </c>
      <c r="D1262" s="9">
        <v>40826</v>
      </c>
      <c r="E1262" s="30" t="s">
        <v>21</v>
      </c>
      <c r="F1262">
        <v>45</v>
      </c>
      <c r="G1262" t="s">
        <v>17</v>
      </c>
      <c r="H1262">
        <v>1261</v>
      </c>
      <c r="I1262" s="42">
        <v>4.3265</v>
      </c>
      <c r="J1262" s="42">
        <v>1.97666666666667</v>
      </c>
      <c r="K1262" s="71">
        <v>1.8855</v>
      </c>
      <c r="L1262" s="17">
        <f t="shared" si="69"/>
        <v>2.72955555555556</v>
      </c>
      <c r="M1262" s="42">
        <v>27.652</v>
      </c>
      <c r="N1262" s="42">
        <v>28.1573333333333</v>
      </c>
      <c r="O1262" s="71">
        <v>28.2005</v>
      </c>
      <c r="P1262" s="17">
        <f t="shared" si="67"/>
        <v>28.0032777777778</v>
      </c>
      <c r="Q1262" s="30" t="s">
        <v>18</v>
      </c>
      <c r="R1262" s="30" t="s">
        <v>18</v>
      </c>
      <c r="S1262" s="30" t="s">
        <v>18</v>
      </c>
      <c r="T1262" s="17" t="e">
        <f t="shared" si="68"/>
        <v>#DIV/0!</v>
      </c>
    </row>
    <row r="1263" spans="1:20">
      <c r="A1263" s="10">
        <v>22</v>
      </c>
      <c r="B1263" s="37">
        <v>10</v>
      </c>
      <c r="C1263" s="5">
        <v>2011</v>
      </c>
      <c r="D1263" s="9">
        <v>40838</v>
      </c>
      <c r="E1263" s="30" t="s">
        <v>21</v>
      </c>
      <c r="F1263">
        <v>45</v>
      </c>
      <c r="G1263" t="s">
        <v>17</v>
      </c>
      <c r="H1263">
        <v>1262</v>
      </c>
      <c r="I1263" s="42">
        <v>3.23133333333333</v>
      </c>
      <c r="J1263" s="42">
        <v>1.3375</v>
      </c>
      <c r="K1263" s="71">
        <v>1.2495</v>
      </c>
      <c r="L1263" s="17">
        <f t="shared" si="69"/>
        <v>1.93944444444444</v>
      </c>
      <c r="M1263" s="42">
        <v>27.8583333333333</v>
      </c>
      <c r="N1263" s="42">
        <v>28.2455</v>
      </c>
      <c r="O1263" s="71">
        <v>28.276</v>
      </c>
      <c r="P1263" s="17">
        <f t="shared" si="67"/>
        <v>28.1266111111111</v>
      </c>
      <c r="Q1263" s="28">
        <v>0.09045329995584</v>
      </c>
      <c r="R1263" s="28">
        <v>0.0879813411179999</v>
      </c>
      <c r="S1263" s="68">
        <v>0.125653278785947</v>
      </c>
      <c r="T1263" s="17">
        <f t="shared" si="68"/>
        <v>0.101362639953262</v>
      </c>
    </row>
    <row r="1264" spans="1:20">
      <c r="A1264" s="10">
        <v>31</v>
      </c>
      <c r="B1264" s="37">
        <v>10</v>
      </c>
      <c r="C1264" s="5">
        <v>2011</v>
      </c>
      <c r="D1264" s="9">
        <v>40847</v>
      </c>
      <c r="E1264" s="30" t="s">
        <v>21</v>
      </c>
      <c r="F1264">
        <v>45</v>
      </c>
      <c r="G1264" t="s">
        <v>17</v>
      </c>
      <c r="H1264">
        <v>1263</v>
      </c>
      <c r="I1264" s="42">
        <v>3.65433333333333</v>
      </c>
      <c r="J1264" s="42">
        <v>1.87066666666667</v>
      </c>
      <c r="K1264" s="71">
        <v>1.7965</v>
      </c>
      <c r="L1264" s="17">
        <f t="shared" si="69"/>
        <v>2.4405</v>
      </c>
      <c r="M1264" s="42">
        <v>27.6813333333333</v>
      </c>
      <c r="N1264" s="42">
        <v>28.127</v>
      </c>
      <c r="O1264" s="71">
        <v>28.127</v>
      </c>
      <c r="P1264" s="17">
        <f t="shared" si="67"/>
        <v>27.9784444444444</v>
      </c>
      <c r="Q1264" s="28">
        <v>0.145851863535662</v>
      </c>
      <c r="R1264" s="28">
        <v>0.120156006990827</v>
      </c>
      <c r="S1264" s="68">
        <v>0.10098297609572</v>
      </c>
      <c r="T1264" s="17">
        <f t="shared" si="68"/>
        <v>0.122330282207403</v>
      </c>
    </row>
    <row r="1265" spans="1:20">
      <c r="A1265" s="10">
        <v>14</v>
      </c>
      <c r="B1265" s="37">
        <v>11</v>
      </c>
      <c r="C1265" s="5">
        <v>2011</v>
      </c>
      <c r="D1265" s="9">
        <v>40861</v>
      </c>
      <c r="E1265" s="30" t="s">
        <v>21</v>
      </c>
      <c r="F1265">
        <v>45</v>
      </c>
      <c r="G1265" t="s">
        <v>17</v>
      </c>
      <c r="H1265">
        <v>1264</v>
      </c>
      <c r="I1265" s="42">
        <v>3.12033333333333</v>
      </c>
      <c r="J1265" s="42">
        <v>1.66433333333333</v>
      </c>
      <c r="K1265" s="71">
        <v>1.5895</v>
      </c>
      <c r="L1265" s="17">
        <f t="shared" si="69"/>
        <v>2.12472222222222</v>
      </c>
      <c r="M1265" s="42">
        <v>27.4593333333333</v>
      </c>
      <c r="N1265" s="42">
        <v>28.164</v>
      </c>
      <c r="O1265" s="71">
        <v>28.175</v>
      </c>
      <c r="P1265" s="17">
        <f t="shared" si="67"/>
        <v>27.9327777777778</v>
      </c>
      <c r="Q1265" s="30" t="s">
        <v>18</v>
      </c>
      <c r="R1265" s="30" t="s">
        <v>18</v>
      </c>
      <c r="S1265" s="30" t="s">
        <v>18</v>
      </c>
      <c r="T1265" s="17" t="e">
        <f t="shared" si="68"/>
        <v>#DIV/0!</v>
      </c>
    </row>
    <row r="1266" spans="1:20">
      <c r="A1266" s="10">
        <v>10</v>
      </c>
      <c r="B1266" s="37">
        <v>12</v>
      </c>
      <c r="C1266" s="5">
        <v>2011</v>
      </c>
      <c r="D1266" s="9">
        <v>40887</v>
      </c>
      <c r="E1266" s="30" t="s">
        <v>21</v>
      </c>
      <c r="F1266">
        <v>45</v>
      </c>
      <c r="G1266" t="s">
        <v>17</v>
      </c>
      <c r="H1266">
        <v>1265</v>
      </c>
      <c r="I1266" s="40" t="s">
        <v>18</v>
      </c>
      <c r="J1266" s="40" t="s">
        <v>18</v>
      </c>
      <c r="K1266" s="69" t="s">
        <v>18</v>
      </c>
      <c r="L1266" s="17" t="e">
        <f t="shared" si="69"/>
        <v>#DIV/0!</v>
      </c>
      <c r="M1266" s="53">
        <v>28.074</v>
      </c>
      <c r="N1266" s="53">
        <v>28.164</v>
      </c>
      <c r="O1266" s="76">
        <v>28.164</v>
      </c>
      <c r="P1266" s="17">
        <f t="shared" si="67"/>
        <v>28.134</v>
      </c>
      <c r="Q1266" s="30" t="s">
        <v>18</v>
      </c>
      <c r="R1266" s="30" t="s">
        <v>18</v>
      </c>
      <c r="S1266" s="30" t="s">
        <v>18</v>
      </c>
      <c r="T1266" s="17" t="e">
        <f t="shared" si="68"/>
        <v>#DIV/0!</v>
      </c>
    </row>
    <row r="1267" spans="1:20">
      <c r="A1267" s="10">
        <v>27</v>
      </c>
      <c r="B1267" s="37">
        <v>2</v>
      </c>
      <c r="C1267" s="5">
        <v>2012</v>
      </c>
      <c r="D1267" s="9">
        <v>40966</v>
      </c>
      <c r="E1267" s="30" t="s">
        <v>21</v>
      </c>
      <c r="F1267">
        <v>45</v>
      </c>
      <c r="G1267" t="s">
        <v>17</v>
      </c>
      <c r="H1267">
        <v>1266</v>
      </c>
      <c r="I1267" s="41">
        <v>-0.9</v>
      </c>
      <c r="J1267" s="41">
        <v>0.2</v>
      </c>
      <c r="K1267" s="69" t="s">
        <v>18</v>
      </c>
      <c r="L1267" s="17">
        <f t="shared" si="69"/>
        <v>-0.35</v>
      </c>
      <c r="M1267" s="53">
        <v>27.622</v>
      </c>
      <c r="N1267" s="53">
        <v>27.83</v>
      </c>
      <c r="O1267" s="76" t="s">
        <v>18</v>
      </c>
      <c r="P1267" s="17">
        <f t="shared" si="67"/>
        <v>27.726</v>
      </c>
      <c r="Q1267" s="30" t="s">
        <v>18</v>
      </c>
      <c r="R1267" s="30" t="s">
        <v>18</v>
      </c>
      <c r="S1267" s="30" t="s">
        <v>18</v>
      </c>
      <c r="T1267" s="17" t="e">
        <f t="shared" si="68"/>
        <v>#DIV/0!</v>
      </c>
    </row>
    <row r="1268" spans="1:20">
      <c r="A1268" s="10">
        <v>19</v>
      </c>
      <c r="B1268" s="37">
        <v>3</v>
      </c>
      <c r="C1268" s="5">
        <v>2012</v>
      </c>
      <c r="D1268" s="9">
        <v>40987</v>
      </c>
      <c r="E1268" s="30" t="s">
        <v>21</v>
      </c>
      <c r="F1268">
        <v>45</v>
      </c>
      <c r="G1268" t="s">
        <v>17</v>
      </c>
      <c r="H1268">
        <v>1267</v>
      </c>
      <c r="I1268" s="41">
        <v>-0.4</v>
      </c>
      <c r="J1268" s="41">
        <v>0.7</v>
      </c>
      <c r="K1268" s="70">
        <v>0.8</v>
      </c>
      <c r="L1268" s="17">
        <f t="shared" si="69"/>
        <v>0.366666666666667</v>
      </c>
      <c r="M1268" s="53">
        <v>27.261</v>
      </c>
      <c r="N1268" s="53">
        <v>27.46</v>
      </c>
      <c r="O1268" s="76">
        <v>27.405</v>
      </c>
      <c r="P1268" s="17">
        <f t="shared" si="67"/>
        <v>27.3753333333333</v>
      </c>
      <c r="Q1268" s="30" t="s">
        <v>18</v>
      </c>
      <c r="R1268" s="30" t="s">
        <v>18</v>
      </c>
      <c r="S1268" s="30" t="s">
        <v>18</v>
      </c>
      <c r="T1268" s="17" t="e">
        <f t="shared" si="68"/>
        <v>#DIV/0!</v>
      </c>
    </row>
    <row r="1269" spans="1:20">
      <c r="A1269" s="10">
        <v>2</v>
      </c>
      <c r="B1269" s="37">
        <v>4</v>
      </c>
      <c r="C1269" s="5">
        <v>2012</v>
      </c>
      <c r="D1269" s="9">
        <v>41001</v>
      </c>
      <c r="E1269" s="30" t="s">
        <v>21</v>
      </c>
      <c r="F1269">
        <v>45</v>
      </c>
      <c r="G1269" t="s">
        <v>17</v>
      </c>
      <c r="H1269">
        <v>1268</v>
      </c>
      <c r="I1269" s="41">
        <v>-0.4</v>
      </c>
      <c r="J1269" s="41">
        <v>0.7</v>
      </c>
      <c r="K1269" s="70">
        <v>0.7</v>
      </c>
      <c r="L1269" s="17">
        <f t="shared" si="69"/>
        <v>0.333333333333333</v>
      </c>
      <c r="M1269" s="53">
        <v>27.351</v>
      </c>
      <c r="N1269" s="53">
        <v>28.372</v>
      </c>
      <c r="O1269" s="76">
        <v>28.489</v>
      </c>
      <c r="P1269" s="17">
        <f t="shared" si="67"/>
        <v>28.0706666666667</v>
      </c>
      <c r="Q1269" s="30" t="s">
        <v>18</v>
      </c>
      <c r="R1269" s="30" t="s">
        <v>18</v>
      </c>
      <c r="S1269" s="30" t="s">
        <v>18</v>
      </c>
      <c r="T1269" s="17" t="e">
        <f t="shared" si="68"/>
        <v>#DIV/0!</v>
      </c>
    </row>
    <row r="1270" spans="1:20">
      <c r="A1270" s="10">
        <v>14</v>
      </c>
      <c r="B1270" s="37">
        <v>4</v>
      </c>
      <c r="C1270" s="5">
        <v>2012</v>
      </c>
      <c r="D1270" s="9">
        <v>41013</v>
      </c>
      <c r="E1270" s="30" t="s">
        <v>21</v>
      </c>
      <c r="F1270">
        <v>45</v>
      </c>
      <c r="G1270" t="s">
        <v>17</v>
      </c>
      <c r="H1270">
        <v>1269</v>
      </c>
      <c r="I1270" s="42">
        <v>0.207</v>
      </c>
      <c r="J1270" s="42">
        <v>0.33</v>
      </c>
      <c r="K1270" s="71">
        <v>0.305</v>
      </c>
      <c r="L1270" s="17">
        <f t="shared" si="69"/>
        <v>0.280666666666667</v>
      </c>
      <c r="M1270" s="42">
        <v>28.654</v>
      </c>
      <c r="N1270" s="42">
        <v>29.0235</v>
      </c>
      <c r="O1270" s="71">
        <v>29.075</v>
      </c>
      <c r="P1270" s="17">
        <f t="shared" si="67"/>
        <v>28.9175</v>
      </c>
      <c r="Q1270" s="30" t="s">
        <v>18</v>
      </c>
      <c r="R1270" s="30" t="s">
        <v>18</v>
      </c>
      <c r="S1270" s="30" t="s">
        <v>18</v>
      </c>
      <c r="T1270" s="17" t="e">
        <f t="shared" si="68"/>
        <v>#DIV/0!</v>
      </c>
    </row>
    <row r="1271" spans="1:20">
      <c r="A1271" s="10">
        <v>23</v>
      </c>
      <c r="B1271" s="37">
        <v>5</v>
      </c>
      <c r="C1271" s="5">
        <v>2012</v>
      </c>
      <c r="D1271" s="9">
        <v>41052</v>
      </c>
      <c r="E1271" s="30" t="s">
        <v>21</v>
      </c>
      <c r="F1271">
        <v>45</v>
      </c>
      <c r="G1271" t="s">
        <v>17</v>
      </c>
      <c r="H1271">
        <v>1270</v>
      </c>
      <c r="I1271" s="42">
        <v>1.50466666666667</v>
      </c>
      <c r="J1271" s="42">
        <v>-0.01</v>
      </c>
      <c r="K1271" s="71">
        <v>-0.0125</v>
      </c>
      <c r="L1271" s="17">
        <f t="shared" si="69"/>
        <v>0.494055555555557</v>
      </c>
      <c r="M1271" s="42">
        <v>27.192</v>
      </c>
      <c r="N1271" s="42">
        <v>28.6505</v>
      </c>
      <c r="O1271" s="71">
        <v>28.69025</v>
      </c>
      <c r="P1271" s="17">
        <f t="shared" si="67"/>
        <v>28.1775833333333</v>
      </c>
      <c r="Q1271" s="30" t="s">
        <v>18</v>
      </c>
      <c r="R1271" s="30" t="s">
        <v>18</v>
      </c>
      <c r="S1271" s="30" t="s">
        <v>18</v>
      </c>
      <c r="T1271" s="17" t="e">
        <f t="shared" si="68"/>
        <v>#DIV/0!</v>
      </c>
    </row>
    <row r="1272" spans="1:20">
      <c r="A1272" s="10">
        <v>31</v>
      </c>
      <c r="B1272" s="37">
        <v>5</v>
      </c>
      <c r="C1272" s="5">
        <v>2012</v>
      </c>
      <c r="D1272" s="9">
        <v>41060</v>
      </c>
      <c r="E1272" s="30" t="s">
        <v>21</v>
      </c>
      <c r="F1272">
        <v>45</v>
      </c>
      <c r="G1272" t="s">
        <v>17</v>
      </c>
      <c r="H1272">
        <v>1271</v>
      </c>
      <c r="I1272" s="42">
        <v>0.115666666666667</v>
      </c>
      <c r="J1272" s="42">
        <v>-0.0895</v>
      </c>
      <c r="K1272" s="71">
        <v>-0.0915</v>
      </c>
      <c r="L1272" s="17">
        <f t="shared" si="69"/>
        <v>-0.0217777777777777</v>
      </c>
      <c r="M1272" s="42">
        <v>28.3646666666667</v>
      </c>
      <c r="N1272" s="42">
        <v>28.755</v>
      </c>
      <c r="O1272" s="71">
        <v>28.7615</v>
      </c>
      <c r="P1272" s="17">
        <f t="shared" si="67"/>
        <v>28.6270555555556</v>
      </c>
      <c r="Q1272" s="30" t="s">
        <v>18</v>
      </c>
      <c r="R1272" s="30" t="s">
        <v>18</v>
      </c>
      <c r="S1272" s="30" t="s">
        <v>18</v>
      </c>
      <c r="T1272" s="17" t="e">
        <f t="shared" si="68"/>
        <v>#DIV/0!</v>
      </c>
    </row>
    <row r="1273" spans="1:20">
      <c r="A1273" s="10">
        <v>10</v>
      </c>
      <c r="B1273" s="37">
        <v>6</v>
      </c>
      <c r="C1273" s="5">
        <v>2012</v>
      </c>
      <c r="D1273" s="9">
        <v>41070</v>
      </c>
      <c r="E1273" s="30" t="s">
        <v>21</v>
      </c>
      <c r="F1273">
        <v>45</v>
      </c>
      <c r="G1273" t="s">
        <v>17</v>
      </c>
      <c r="H1273">
        <v>1272</v>
      </c>
      <c r="I1273" s="46">
        <v>1.156</v>
      </c>
      <c r="J1273" s="46">
        <v>0.207666666666667</v>
      </c>
      <c r="K1273" s="75">
        <v>0.189333333333333</v>
      </c>
      <c r="L1273" s="17">
        <f t="shared" si="69"/>
        <v>0.517666666666667</v>
      </c>
      <c r="M1273" s="46">
        <v>27.8545</v>
      </c>
      <c r="N1273" s="46">
        <v>28.502</v>
      </c>
      <c r="O1273" s="75">
        <v>28.518</v>
      </c>
      <c r="P1273" s="17">
        <f t="shared" si="67"/>
        <v>28.2915</v>
      </c>
      <c r="Q1273" s="28">
        <v>0.36052452388832</v>
      </c>
      <c r="R1273" s="28">
        <v>0.65837610248384</v>
      </c>
      <c r="S1273" s="68">
        <v>0.683533246574202</v>
      </c>
      <c r="T1273" s="17">
        <f t="shared" si="68"/>
        <v>0.567477957648787</v>
      </c>
    </row>
    <row r="1274" spans="1:20">
      <c r="A1274" s="10">
        <v>20</v>
      </c>
      <c r="B1274" s="37">
        <v>6</v>
      </c>
      <c r="C1274" s="5">
        <v>2012</v>
      </c>
      <c r="D1274" s="9">
        <v>41080</v>
      </c>
      <c r="E1274" s="30" t="s">
        <v>21</v>
      </c>
      <c r="F1274">
        <v>45</v>
      </c>
      <c r="G1274" t="s">
        <v>17</v>
      </c>
      <c r="H1274">
        <v>1273</v>
      </c>
      <c r="I1274" s="46">
        <v>4.20366666666667</v>
      </c>
      <c r="J1274" s="46">
        <v>0.677666666666667</v>
      </c>
      <c r="K1274" s="75">
        <v>0.6255</v>
      </c>
      <c r="L1274" s="17">
        <f t="shared" si="69"/>
        <v>1.83561111111111</v>
      </c>
      <c r="M1274" s="46">
        <v>27.0463333333333</v>
      </c>
      <c r="N1274" s="46">
        <v>28.2423333333333</v>
      </c>
      <c r="O1274" s="75">
        <v>28.2325</v>
      </c>
      <c r="P1274" s="17">
        <f t="shared" si="67"/>
        <v>27.8403888888889</v>
      </c>
      <c r="Q1274" s="28">
        <v>0.188833274619484</v>
      </c>
      <c r="R1274" s="28">
        <v>0.122505604407165</v>
      </c>
      <c r="S1274" s="68">
        <v>0.160795486530773</v>
      </c>
      <c r="T1274" s="17">
        <f t="shared" si="68"/>
        <v>0.157378121852474</v>
      </c>
    </row>
    <row r="1275" spans="1:20">
      <c r="A1275" s="10">
        <v>30</v>
      </c>
      <c r="B1275" s="37">
        <v>6</v>
      </c>
      <c r="C1275" s="5">
        <v>2012</v>
      </c>
      <c r="D1275" s="9">
        <v>41090</v>
      </c>
      <c r="E1275" s="30" t="s">
        <v>21</v>
      </c>
      <c r="F1275">
        <v>45</v>
      </c>
      <c r="G1275" t="s">
        <v>17</v>
      </c>
      <c r="H1275">
        <v>1274</v>
      </c>
      <c r="I1275" s="46">
        <v>4.442</v>
      </c>
      <c r="J1275" s="46">
        <v>0.578</v>
      </c>
      <c r="K1275" s="75">
        <v>0.4435</v>
      </c>
      <c r="L1275" s="17">
        <f t="shared" si="69"/>
        <v>1.82116666666667</v>
      </c>
      <c r="M1275" s="46">
        <v>27.055</v>
      </c>
      <c r="N1275" s="46">
        <v>28.4843333333333</v>
      </c>
      <c r="O1275" s="75">
        <v>28.51</v>
      </c>
      <c r="P1275" s="17">
        <f t="shared" si="67"/>
        <v>28.0164444444444</v>
      </c>
      <c r="Q1275" s="28">
        <v>0.1141530702472</v>
      </c>
      <c r="R1275" s="28">
        <v>0.14511168245376</v>
      </c>
      <c r="S1275" s="68">
        <v>0.144237466040192</v>
      </c>
      <c r="T1275" s="17">
        <f t="shared" si="68"/>
        <v>0.134500739580384</v>
      </c>
    </row>
    <row r="1276" spans="1:20">
      <c r="A1276" s="10">
        <v>10</v>
      </c>
      <c r="B1276" s="37">
        <v>7</v>
      </c>
      <c r="C1276" s="5">
        <v>2012</v>
      </c>
      <c r="D1276" s="9">
        <v>41100</v>
      </c>
      <c r="E1276" s="30" t="s">
        <v>21</v>
      </c>
      <c r="F1276">
        <v>45</v>
      </c>
      <c r="G1276" t="s">
        <v>17</v>
      </c>
      <c r="H1276">
        <v>1275</v>
      </c>
      <c r="I1276" s="46">
        <v>2.7605</v>
      </c>
      <c r="J1276" s="46">
        <v>1.16533333333333</v>
      </c>
      <c r="K1276" s="75">
        <v>1.135</v>
      </c>
      <c r="L1276" s="17">
        <f t="shared" si="69"/>
        <v>1.68694444444444</v>
      </c>
      <c r="M1276" s="46">
        <v>27.7335</v>
      </c>
      <c r="N1276" s="46">
        <v>28.2893333333333</v>
      </c>
      <c r="O1276" s="75">
        <v>28.2395</v>
      </c>
      <c r="P1276" s="17">
        <f t="shared" si="67"/>
        <v>28.0874444444444</v>
      </c>
      <c r="Q1276" s="28">
        <v>0.09161838915048</v>
      </c>
      <c r="R1276" s="28">
        <v>0.102764850522311</v>
      </c>
      <c r="S1276" s="68">
        <v>0.1486632913852</v>
      </c>
      <c r="T1276" s="17">
        <f t="shared" si="68"/>
        <v>0.114348843685997</v>
      </c>
    </row>
    <row r="1277" spans="1:20">
      <c r="A1277" s="10">
        <v>18</v>
      </c>
      <c r="B1277" s="37">
        <v>7</v>
      </c>
      <c r="C1277" s="5">
        <v>2012</v>
      </c>
      <c r="D1277" s="9">
        <v>41108</v>
      </c>
      <c r="E1277" s="30" t="s">
        <v>21</v>
      </c>
      <c r="F1277">
        <v>45</v>
      </c>
      <c r="G1277" t="s">
        <v>17</v>
      </c>
      <c r="H1277">
        <v>1276</v>
      </c>
      <c r="I1277" s="46">
        <v>4.58733333333333</v>
      </c>
      <c r="J1277" s="46">
        <v>1.608</v>
      </c>
      <c r="K1277" s="75">
        <v>1.586</v>
      </c>
      <c r="L1277" s="17">
        <f t="shared" si="69"/>
        <v>2.59377777777778</v>
      </c>
      <c r="M1277" s="46">
        <v>27.031</v>
      </c>
      <c r="N1277" s="46">
        <v>28.1085</v>
      </c>
      <c r="O1277" s="75">
        <v>28.1525</v>
      </c>
      <c r="P1277" s="17">
        <f t="shared" si="67"/>
        <v>27.764</v>
      </c>
      <c r="Q1277" s="28">
        <v>0.618162713936747</v>
      </c>
      <c r="R1277" s="28">
        <v>0.145565979557973</v>
      </c>
      <c r="S1277" s="68">
        <v>0.16106244562192</v>
      </c>
      <c r="T1277" s="17">
        <f t="shared" si="68"/>
        <v>0.30826371303888</v>
      </c>
    </row>
    <row r="1278" spans="1:20">
      <c r="A1278" s="10">
        <v>30</v>
      </c>
      <c r="B1278" s="37">
        <v>7</v>
      </c>
      <c r="C1278" s="5">
        <v>2012</v>
      </c>
      <c r="D1278" s="9">
        <v>41120</v>
      </c>
      <c r="E1278" s="30" t="s">
        <v>21</v>
      </c>
      <c r="F1278">
        <v>45</v>
      </c>
      <c r="G1278" t="s">
        <v>17</v>
      </c>
      <c r="H1278">
        <v>1277</v>
      </c>
      <c r="I1278" s="42">
        <v>1.85066666666667</v>
      </c>
      <c r="J1278" s="42">
        <v>1.06533333333333</v>
      </c>
      <c r="K1278" s="71">
        <v>1.02666666666667</v>
      </c>
      <c r="L1278" s="17">
        <f t="shared" si="69"/>
        <v>1.31422222222222</v>
      </c>
      <c r="M1278" s="42">
        <v>28.1313333333333</v>
      </c>
      <c r="N1278" s="42">
        <v>28.3273333333333</v>
      </c>
      <c r="O1278" s="71">
        <v>28.3396666666667</v>
      </c>
      <c r="P1278" s="17">
        <f t="shared" si="67"/>
        <v>28.2661111111111</v>
      </c>
      <c r="Q1278" s="28">
        <v>0.0404772951991467</v>
      </c>
      <c r="R1278" s="28">
        <v>0.127987550889813</v>
      </c>
      <c r="S1278" s="68">
        <v>0.183792805051733</v>
      </c>
      <c r="T1278" s="17">
        <f t="shared" si="68"/>
        <v>0.117419217046898</v>
      </c>
    </row>
    <row r="1279" spans="1:20">
      <c r="A1279" s="10">
        <v>9</v>
      </c>
      <c r="B1279" s="37">
        <v>8</v>
      </c>
      <c r="C1279" s="5">
        <v>2012</v>
      </c>
      <c r="D1279" s="9">
        <v>41130</v>
      </c>
      <c r="E1279" s="30" t="s">
        <v>21</v>
      </c>
      <c r="F1279">
        <v>45</v>
      </c>
      <c r="G1279" t="s">
        <v>17</v>
      </c>
      <c r="H1279">
        <v>1278</v>
      </c>
      <c r="I1279" s="42">
        <v>4.414</v>
      </c>
      <c r="J1279" s="42">
        <v>2.37033333333333</v>
      </c>
      <c r="K1279" s="71">
        <v>2.341</v>
      </c>
      <c r="L1279" s="17">
        <f t="shared" si="69"/>
        <v>3.04177777777778</v>
      </c>
      <c r="M1279" s="42">
        <v>27.3956666666667</v>
      </c>
      <c r="N1279" s="42">
        <v>27.9726666666667</v>
      </c>
      <c r="O1279" s="71">
        <v>28.0053333333333</v>
      </c>
      <c r="P1279" s="17">
        <f t="shared" si="67"/>
        <v>27.7912222222222</v>
      </c>
      <c r="Q1279" s="28">
        <v>0.12677992565376</v>
      </c>
      <c r="R1279" s="28">
        <v>0.0771512259576</v>
      </c>
      <c r="S1279" s="68">
        <v>0.10089644736496</v>
      </c>
      <c r="T1279" s="17">
        <f t="shared" si="68"/>
        <v>0.101609199658773</v>
      </c>
    </row>
    <row r="1280" spans="1:20">
      <c r="A1280" s="10">
        <v>20</v>
      </c>
      <c r="B1280" s="37">
        <v>8</v>
      </c>
      <c r="C1280" s="5">
        <v>2012</v>
      </c>
      <c r="D1280" s="9">
        <v>41141</v>
      </c>
      <c r="E1280" s="30" t="s">
        <v>21</v>
      </c>
      <c r="F1280">
        <v>45</v>
      </c>
      <c r="G1280" t="s">
        <v>17</v>
      </c>
      <c r="H1280">
        <v>1279</v>
      </c>
      <c r="I1280" s="42">
        <v>6.9135</v>
      </c>
      <c r="J1280" s="42">
        <v>2.873</v>
      </c>
      <c r="K1280" s="71">
        <v>2.738</v>
      </c>
      <c r="L1280" s="17">
        <f t="shared" si="69"/>
        <v>4.17483333333333</v>
      </c>
      <c r="M1280" s="42">
        <v>26.89</v>
      </c>
      <c r="N1280" s="42">
        <v>27.8766666666667</v>
      </c>
      <c r="O1280" s="71">
        <v>27.8896666666667</v>
      </c>
      <c r="P1280" s="17">
        <f t="shared" si="67"/>
        <v>27.5521111111111</v>
      </c>
      <c r="Q1280" s="28">
        <v>0.13686157371032</v>
      </c>
      <c r="R1280" s="28">
        <v>0.0935747270322134</v>
      </c>
      <c r="S1280" s="68">
        <v>0.10116046237104</v>
      </c>
      <c r="T1280" s="17">
        <f t="shared" si="68"/>
        <v>0.110532254371191</v>
      </c>
    </row>
    <row r="1281" spans="1:20">
      <c r="A1281" s="10">
        <v>30</v>
      </c>
      <c r="B1281" s="37">
        <v>8</v>
      </c>
      <c r="C1281" s="5">
        <v>2012</v>
      </c>
      <c r="D1281" s="9">
        <v>41151</v>
      </c>
      <c r="E1281" s="30" t="s">
        <v>21</v>
      </c>
      <c r="F1281">
        <v>45</v>
      </c>
      <c r="G1281" t="s">
        <v>17</v>
      </c>
      <c r="H1281">
        <v>1280</v>
      </c>
      <c r="I1281" s="42">
        <v>4.584</v>
      </c>
      <c r="J1281" s="42">
        <v>2.779</v>
      </c>
      <c r="K1281" s="71">
        <v>2.72333333333333</v>
      </c>
      <c r="L1281" s="17">
        <f t="shared" si="69"/>
        <v>3.36211111111111</v>
      </c>
      <c r="M1281" s="42">
        <v>27.529</v>
      </c>
      <c r="N1281" s="42">
        <v>27.9546666666667</v>
      </c>
      <c r="O1281" s="71">
        <v>27.9633333333333</v>
      </c>
      <c r="P1281" s="17">
        <f t="shared" si="67"/>
        <v>27.8156666666667</v>
      </c>
      <c r="Q1281" s="28">
        <v>0.0642957064354133</v>
      </c>
      <c r="R1281" s="28">
        <v>0.09239512738112</v>
      </c>
      <c r="S1281" s="68">
        <v>0.133510924821867</v>
      </c>
      <c r="T1281" s="17">
        <f t="shared" si="68"/>
        <v>0.0967339195461334</v>
      </c>
    </row>
    <row r="1282" spans="1:20">
      <c r="A1282" s="10">
        <v>10</v>
      </c>
      <c r="B1282" s="37">
        <v>9</v>
      </c>
      <c r="C1282" s="5">
        <v>2012</v>
      </c>
      <c r="D1282" s="9">
        <v>41162</v>
      </c>
      <c r="E1282" s="30" t="s">
        <v>21</v>
      </c>
      <c r="F1282">
        <v>45</v>
      </c>
      <c r="G1282" t="s">
        <v>17</v>
      </c>
      <c r="H1282">
        <v>1281</v>
      </c>
      <c r="I1282" s="42">
        <v>9.6225</v>
      </c>
      <c r="J1282" s="42">
        <v>4.029</v>
      </c>
      <c r="K1282" s="71">
        <v>3.94266666666667</v>
      </c>
      <c r="L1282" s="17">
        <f t="shared" si="69"/>
        <v>5.86472222222222</v>
      </c>
      <c r="M1282" s="42">
        <v>26.4355</v>
      </c>
      <c r="N1282" s="42">
        <v>27.679</v>
      </c>
      <c r="O1282" s="71">
        <v>27.691</v>
      </c>
      <c r="P1282" s="17">
        <f t="shared" ref="P1282:P1345" si="70">AVERAGE(M1282:O1282)</f>
        <v>27.2685</v>
      </c>
      <c r="Q1282" s="28">
        <v>0.3583668744126</v>
      </c>
      <c r="R1282" s="28">
        <v>0.10981938536512</v>
      </c>
      <c r="S1282" s="68">
        <v>0.129747947747307</v>
      </c>
      <c r="T1282" s="17">
        <f t="shared" ref="T1282:T1345" si="71">AVERAGE(Q1282:S1282)</f>
        <v>0.199311402508342</v>
      </c>
    </row>
    <row r="1283" spans="1:20">
      <c r="A1283" s="10">
        <v>19</v>
      </c>
      <c r="B1283" s="37">
        <v>9</v>
      </c>
      <c r="C1283" s="5">
        <v>2012</v>
      </c>
      <c r="D1283" s="9">
        <v>41171</v>
      </c>
      <c r="E1283" s="30" t="s">
        <v>21</v>
      </c>
      <c r="F1283">
        <v>45</v>
      </c>
      <c r="G1283" t="s">
        <v>17</v>
      </c>
      <c r="H1283">
        <v>1282</v>
      </c>
      <c r="I1283" s="42">
        <v>8.43433333333333</v>
      </c>
      <c r="J1283" s="42">
        <v>4.22833333333333</v>
      </c>
      <c r="K1283" s="71">
        <v>4.09</v>
      </c>
      <c r="L1283" s="17">
        <f t="shared" ref="L1283:L1346" si="72">AVERAGE(I1283:K1283)</f>
        <v>5.58422222222222</v>
      </c>
      <c r="M1283" s="42">
        <v>26.59</v>
      </c>
      <c r="N1283" s="42">
        <v>27.675</v>
      </c>
      <c r="O1283" s="71">
        <v>27.699</v>
      </c>
      <c r="P1283" s="17">
        <f t="shared" si="70"/>
        <v>27.3213333333333</v>
      </c>
      <c r="Q1283" s="28">
        <v>0.207825711130471</v>
      </c>
      <c r="R1283" s="28">
        <v>0.150488569124711</v>
      </c>
      <c r="S1283" s="68">
        <v>0.1723286825608</v>
      </c>
      <c r="T1283" s="17">
        <f t="shared" si="71"/>
        <v>0.176880987605327</v>
      </c>
    </row>
    <row r="1284" spans="1:20">
      <c r="A1284" s="10">
        <v>1</v>
      </c>
      <c r="B1284" s="37">
        <v>10</v>
      </c>
      <c r="C1284" s="5">
        <v>2012</v>
      </c>
      <c r="D1284" s="9">
        <v>41183</v>
      </c>
      <c r="E1284" s="30" t="s">
        <v>21</v>
      </c>
      <c r="F1284">
        <v>45</v>
      </c>
      <c r="G1284" t="s">
        <v>17</v>
      </c>
      <c r="H1284">
        <v>1283</v>
      </c>
      <c r="I1284" s="42">
        <v>6.077</v>
      </c>
      <c r="J1284" s="42">
        <v>3.077</v>
      </c>
      <c r="K1284" s="71">
        <v>3.0415</v>
      </c>
      <c r="L1284" s="17">
        <f t="shared" si="72"/>
        <v>4.06516666666667</v>
      </c>
      <c r="M1284" s="42">
        <v>27.1265</v>
      </c>
      <c r="N1284" s="42">
        <v>28.0246666666667</v>
      </c>
      <c r="O1284" s="71">
        <v>28.0305</v>
      </c>
      <c r="P1284" s="17">
        <f t="shared" si="70"/>
        <v>27.7272222222222</v>
      </c>
      <c r="Q1284" s="30" t="s">
        <v>18</v>
      </c>
      <c r="R1284" s="30" t="s">
        <v>18</v>
      </c>
      <c r="S1284" s="30" t="s">
        <v>18</v>
      </c>
      <c r="T1284" s="17" t="e">
        <f t="shared" si="71"/>
        <v>#DIV/0!</v>
      </c>
    </row>
    <row r="1285" spans="1:20">
      <c r="A1285" s="10">
        <v>10</v>
      </c>
      <c r="B1285" s="37">
        <v>10</v>
      </c>
      <c r="C1285" s="5">
        <v>2012</v>
      </c>
      <c r="D1285" s="9">
        <v>41192</v>
      </c>
      <c r="E1285" s="30" t="s">
        <v>21</v>
      </c>
      <c r="F1285">
        <v>45</v>
      </c>
      <c r="G1285" t="s">
        <v>17</v>
      </c>
      <c r="H1285">
        <v>1284</v>
      </c>
      <c r="I1285" s="42">
        <v>8.29</v>
      </c>
      <c r="J1285" s="42">
        <v>4.63966666666667</v>
      </c>
      <c r="K1285" s="71">
        <v>4.603</v>
      </c>
      <c r="L1285" s="17">
        <f t="shared" si="72"/>
        <v>5.84422222222222</v>
      </c>
      <c r="M1285" s="42">
        <v>26.325</v>
      </c>
      <c r="N1285" s="42">
        <v>27.586</v>
      </c>
      <c r="O1285" s="71">
        <v>27.584</v>
      </c>
      <c r="P1285" s="17">
        <f t="shared" si="70"/>
        <v>27.165</v>
      </c>
      <c r="Q1285" s="28">
        <v>0.169097176706133</v>
      </c>
      <c r="R1285" s="28">
        <v>0.149600575913253</v>
      </c>
      <c r="S1285" s="68">
        <v>0.19605943688008</v>
      </c>
      <c r="T1285" s="17">
        <f t="shared" si="71"/>
        <v>0.171585729833155</v>
      </c>
    </row>
    <row r="1286" spans="1:20">
      <c r="A1286" s="10">
        <v>22</v>
      </c>
      <c r="B1286" s="37">
        <v>10</v>
      </c>
      <c r="C1286" s="5">
        <v>2012</v>
      </c>
      <c r="D1286" s="9">
        <v>41204</v>
      </c>
      <c r="E1286" s="30" t="s">
        <v>21</v>
      </c>
      <c r="F1286">
        <v>45</v>
      </c>
      <c r="G1286" t="s">
        <v>17</v>
      </c>
      <c r="H1286">
        <v>1285</v>
      </c>
      <c r="I1286" s="42">
        <v>6.723</v>
      </c>
      <c r="J1286" s="42">
        <v>4.138</v>
      </c>
      <c r="K1286" s="71">
        <v>4.0335</v>
      </c>
      <c r="L1286" s="17">
        <f t="shared" si="72"/>
        <v>4.96483333333333</v>
      </c>
      <c r="M1286" s="42">
        <v>26.5075</v>
      </c>
      <c r="N1286" s="42">
        <v>27.712</v>
      </c>
      <c r="O1286" s="71">
        <v>27.7425</v>
      </c>
      <c r="P1286" s="17">
        <f t="shared" si="70"/>
        <v>27.3206666666667</v>
      </c>
      <c r="Q1286" s="28">
        <v>0.12437002456192</v>
      </c>
      <c r="R1286" s="28">
        <v>0.0960779421963199</v>
      </c>
      <c r="S1286" s="68">
        <v>0.105148139544864</v>
      </c>
      <c r="T1286" s="17">
        <f t="shared" si="71"/>
        <v>0.108532035434368</v>
      </c>
    </row>
    <row r="1287" spans="1:20">
      <c r="A1287" s="10">
        <v>30</v>
      </c>
      <c r="B1287" s="37">
        <v>10</v>
      </c>
      <c r="C1287" s="5">
        <v>2012</v>
      </c>
      <c r="D1287" s="9">
        <v>41212</v>
      </c>
      <c r="E1287" s="30" t="s">
        <v>21</v>
      </c>
      <c r="F1287">
        <v>45</v>
      </c>
      <c r="G1287" t="s">
        <v>17</v>
      </c>
      <c r="H1287">
        <v>1286</v>
      </c>
      <c r="I1287" s="42">
        <v>4.056</v>
      </c>
      <c r="J1287" s="42">
        <v>2.6215</v>
      </c>
      <c r="K1287" s="71">
        <v>2.5635</v>
      </c>
      <c r="L1287" s="17">
        <f t="shared" si="72"/>
        <v>3.08033333333333</v>
      </c>
      <c r="M1287" s="42">
        <v>27.6415</v>
      </c>
      <c r="N1287" s="42">
        <v>28.156</v>
      </c>
      <c r="O1287" s="71">
        <v>28.185</v>
      </c>
      <c r="P1287" s="17">
        <f t="shared" si="70"/>
        <v>27.9941666666667</v>
      </c>
      <c r="Q1287" s="28">
        <v>0.0880916373011199</v>
      </c>
      <c r="R1287" s="28">
        <v>0.08483564224164</v>
      </c>
      <c r="S1287" s="68">
        <v>0.0765350013552</v>
      </c>
      <c r="T1287" s="17">
        <f t="shared" si="71"/>
        <v>0.0831540936326533</v>
      </c>
    </row>
    <row r="1288" spans="1:20">
      <c r="A1288" s="10">
        <v>12</v>
      </c>
      <c r="B1288" s="37">
        <v>11</v>
      </c>
      <c r="C1288" s="5">
        <v>2012</v>
      </c>
      <c r="D1288" s="9">
        <v>41225</v>
      </c>
      <c r="E1288" s="30" t="s">
        <v>21</v>
      </c>
      <c r="F1288">
        <v>45</v>
      </c>
      <c r="G1288" t="s">
        <v>17</v>
      </c>
      <c r="H1288">
        <v>1287</v>
      </c>
      <c r="I1288" s="42">
        <v>4.208</v>
      </c>
      <c r="J1288" s="42">
        <v>3.301</v>
      </c>
      <c r="K1288" s="69" t="s">
        <v>18</v>
      </c>
      <c r="L1288" s="17">
        <f t="shared" si="72"/>
        <v>3.7545</v>
      </c>
      <c r="M1288" s="42">
        <v>27.204</v>
      </c>
      <c r="N1288" s="42">
        <v>27.88</v>
      </c>
      <c r="O1288" s="69" t="s">
        <v>18</v>
      </c>
      <c r="P1288" s="17">
        <f t="shared" si="70"/>
        <v>27.542</v>
      </c>
      <c r="Q1288" s="30" t="s">
        <v>18</v>
      </c>
      <c r="R1288" s="30" t="s">
        <v>18</v>
      </c>
      <c r="S1288" s="30" t="s">
        <v>18</v>
      </c>
      <c r="T1288" s="17" t="e">
        <f t="shared" si="71"/>
        <v>#DIV/0!</v>
      </c>
    </row>
    <row r="1289" spans="1:20">
      <c r="A1289" s="10">
        <v>12</v>
      </c>
      <c r="B1289" s="37">
        <v>2</v>
      </c>
      <c r="C1289" s="5">
        <v>2013</v>
      </c>
      <c r="D1289" s="9">
        <v>41317</v>
      </c>
      <c r="E1289" s="30" t="s">
        <v>21</v>
      </c>
      <c r="F1289">
        <v>45</v>
      </c>
      <c r="G1289" t="s">
        <v>17</v>
      </c>
      <c r="H1289">
        <v>1288</v>
      </c>
      <c r="I1289" s="42">
        <v>-0.6055</v>
      </c>
      <c r="J1289" s="42">
        <v>0.3675</v>
      </c>
      <c r="K1289" s="71">
        <v>0.3955</v>
      </c>
      <c r="L1289" s="17">
        <f t="shared" si="72"/>
        <v>0.0525</v>
      </c>
      <c r="M1289" s="42">
        <v>27.6565</v>
      </c>
      <c r="N1289" s="42">
        <v>28.1685</v>
      </c>
      <c r="O1289" s="71">
        <v>28.189</v>
      </c>
      <c r="P1289" s="17">
        <f t="shared" si="70"/>
        <v>28.0046666666667</v>
      </c>
      <c r="Q1289" s="30" t="s">
        <v>18</v>
      </c>
      <c r="R1289" s="30" t="s">
        <v>18</v>
      </c>
      <c r="S1289" s="30" t="s">
        <v>18</v>
      </c>
      <c r="T1289" s="17" t="e">
        <f t="shared" si="71"/>
        <v>#DIV/0!</v>
      </c>
    </row>
    <row r="1290" spans="1:20">
      <c r="A1290" s="10">
        <v>9</v>
      </c>
      <c r="B1290" s="37">
        <v>3</v>
      </c>
      <c r="C1290" s="5">
        <v>2013</v>
      </c>
      <c r="D1290" s="9">
        <v>41342</v>
      </c>
      <c r="E1290" s="30" t="s">
        <v>21</v>
      </c>
      <c r="F1290">
        <v>45</v>
      </c>
      <c r="G1290" t="s">
        <v>17</v>
      </c>
      <c r="H1290">
        <v>1289</v>
      </c>
      <c r="I1290" s="42">
        <v>-0.6715</v>
      </c>
      <c r="J1290" s="42">
        <v>0.217</v>
      </c>
      <c r="K1290" s="71">
        <v>0.1998</v>
      </c>
      <c r="L1290" s="17">
        <f t="shared" si="72"/>
        <v>-0.0849</v>
      </c>
      <c r="M1290" s="42">
        <v>24.2075</v>
      </c>
      <c r="N1290" s="42">
        <v>27.912</v>
      </c>
      <c r="O1290" s="71">
        <v>28.35</v>
      </c>
      <c r="P1290" s="17">
        <f t="shared" si="70"/>
        <v>26.8231666666667</v>
      </c>
      <c r="Q1290" s="30" t="s">
        <v>18</v>
      </c>
      <c r="R1290" s="30" t="s">
        <v>18</v>
      </c>
      <c r="S1290" s="30" t="s">
        <v>18</v>
      </c>
      <c r="T1290" s="17" t="e">
        <f t="shared" si="71"/>
        <v>#DIV/0!</v>
      </c>
    </row>
    <row r="1291" spans="1:20">
      <c r="A1291" s="10">
        <v>12</v>
      </c>
      <c r="B1291" s="37">
        <v>4</v>
      </c>
      <c r="C1291" s="5">
        <v>2013</v>
      </c>
      <c r="D1291" s="51">
        <v>41376</v>
      </c>
      <c r="E1291" s="30" t="s">
        <v>21</v>
      </c>
      <c r="F1291">
        <v>45</v>
      </c>
      <c r="G1291" t="s">
        <v>17</v>
      </c>
      <c r="H1291">
        <v>1290</v>
      </c>
      <c r="I1291" s="42">
        <v>-0.366</v>
      </c>
      <c r="J1291" s="42">
        <v>-0.0673333333333333</v>
      </c>
      <c r="K1291" s="71">
        <v>-0.067</v>
      </c>
      <c r="L1291" s="17">
        <f t="shared" si="72"/>
        <v>-0.166777777777778</v>
      </c>
      <c r="M1291" s="42">
        <v>28.2455</v>
      </c>
      <c r="N1291" s="42">
        <v>28.6223333333333</v>
      </c>
      <c r="O1291" s="71">
        <v>28.6433333333333</v>
      </c>
      <c r="P1291" s="17">
        <f t="shared" si="70"/>
        <v>28.5037222222222</v>
      </c>
      <c r="Q1291" s="28">
        <v>0.0548385315558401</v>
      </c>
      <c r="R1291" s="28">
        <v>0.0691808723735111</v>
      </c>
      <c r="S1291" s="68">
        <v>0.0772284753837333</v>
      </c>
      <c r="T1291" s="17">
        <f t="shared" si="71"/>
        <v>0.0670826264376948</v>
      </c>
    </row>
    <row r="1292" spans="1:20">
      <c r="A1292" s="10">
        <v>20</v>
      </c>
      <c r="B1292" s="37">
        <v>5</v>
      </c>
      <c r="C1292" s="5">
        <v>2013</v>
      </c>
      <c r="D1292" s="51">
        <v>41414</v>
      </c>
      <c r="E1292" s="30" t="s">
        <v>21</v>
      </c>
      <c r="F1292">
        <v>45</v>
      </c>
      <c r="G1292" t="s">
        <v>17</v>
      </c>
      <c r="H1292">
        <v>1291</v>
      </c>
      <c r="I1292" s="42">
        <v>-0.0153333333333333</v>
      </c>
      <c r="J1292" s="42">
        <v>-0.507</v>
      </c>
      <c r="K1292" s="71">
        <v>-0.527</v>
      </c>
      <c r="L1292" s="17">
        <f t="shared" si="72"/>
        <v>-0.349777777777778</v>
      </c>
      <c r="M1292" s="42">
        <v>27.688</v>
      </c>
      <c r="N1292" s="42">
        <v>28.7286666666667</v>
      </c>
      <c r="O1292" s="71">
        <v>28.773</v>
      </c>
      <c r="P1292" s="17">
        <f t="shared" si="70"/>
        <v>28.3965555555556</v>
      </c>
      <c r="Q1292" s="28">
        <v>0.164983160802596</v>
      </c>
      <c r="R1292" s="28">
        <v>0.121681128406293</v>
      </c>
      <c r="S1292" s="68">
        <v>0.117577871920533</v>
      </c>
      <c r="T1292" s="17">
        <f t="shared" si="71"/>
        <v>0.134747387043141</v>
      </c>
    </row>
    <row r="1293" spans="1:20">
      <c r="A1293" s="10">
        <v>30</v>
      </c>
      <c r="B1293" s="37">
        <v>5</v>
      </c>
      <c r="C1293" s="5">
        <v>2013</v>
      </c>
      <c r="D1293" s="51">
        <v>41424</v>
      </c>
      <c r="E1293" s="30" t="s">
        <v>21</v>
      </c>
      <c r="F1293">
        <v>45</v>
      </c>
      <c r="G1293" t="s">
        <v>17</v>
      </c>
      <c r="H1293">
        <v>1292</v>
      </c>
      <c r="I1293" s="42">
        <v>0.608333333333333</v>
      </c>
      <c r="J1293" s="42">
        <v>-0.330333333333333</v>
      </c>
      <c r="K1293" s="71">
        <v>-0.346</v>
      </c>
      <c r="L1293" s="17">
        <f t="shared" si="72"/>
        <v>-0.0226666666666667</v>
      </c>
      <c r="M1293" s="42">
        <v>27.6263333333333</v>
      </c>
      <c r="N1293" s="42">
        <v>28.4133333333333</v>
      </c>
      <c r="O1293" s="71">
        <v>28.376</v>
      </c>
      <c r="P1293" s="17">
        <f t="shared" si="70"/>
        <v>28.1385555555555</v>
      </c>
      <c r="Q1293" s="28">
        <v>0.118748140078222</v>
      </c>
      <c r="R1293" s="28">
        <v>0.11540657040944</v>
      </c>
      <c r="S1293" s="68">
        <v>0.15439040527872</v>
      </c>
      <c r="T1293" s="17">
        <f t="shared" si="71"/>
        <v>0.129515038588794</v>
      </c>
    </row>
    <row r="1294" spans="1:20">
      <c r="A1294" s="10">
        <v>10</v>
      </c>
      <c r="B1294" s="37">
        <v>6</v>
      </c>
      <c r="C1294" s="5">
        <v>2013</v>
      </c>
      <c r="D1294" s="51">
        <v>41435</v>
      </c>
      <c r="E1294" s="30" t="s">
        <v>21</v>
      </c>
      <c r="F1294">
        <v>45</v>
      </c>
      <c r="G1294" t="s">
        <v>17</v>
      </c>
      <c r="H1294">
        <v>1293</v>
      </c>
      <c r="I1294" s="42">
        <v>2.90966666666667</v>
      </c>
      <c r="J1294" s="42">
        <v>0.241666666666667</v>
      </c>
      <c r="K1294" s="71">
        <v>0.173333333333333</v>
      </c>
      <c r="L1294" s="17">
        <f t="shared" si="72"/>
        <v>1.10822222222222</v>
      </c>
      <c r="M1294" s="42">
        <v>26.4366666666667</v>
      </c>
      <c r="N1294" s="42">
        <v>27.868</v>
      </c>
      <c r="O1294" s="71">
        <v>27.9206666666667</v>
      </c>
      <c r="P1294" s="17">
        <f t="shared" si="70"/>
        <v>27.4084444444445</v>
      </c>
      <c r="Q1294" s="28">
        <v>0.161550770997138</v>
      </c>
      <c r="R1294" s="28">
        <v>0.191851140118667</v>
      </c>
      <c r="S1294" s="68">
        <v>0.282127736474667</v>
      </c>
      <c r="T1294" s="17">
        <f t="shared" si="71"/>
        <v>0.211843215863491</v>
      </c>
    </row>
    <row r="1295" spans="1:20">
      <c r="A1295" s="10">
        <v>19</v>
      </c>
      <c r="B1295" s="37">
        <v>6</v>
      </c>
      <c r="C1295" s="5">
        <v>2013</v>
      </c>
      <c r="D1295" s="51">
        <v>41444</v>
      </c>
      <c r="E1295" s="30" t="s">
        <v>21</v>
      </c>
      <c r="F1295">
        <v>45</v>
      </c>
      <c r="G1295" t="s">
        <v>17</v>
      </c>
      <c r="H1295">
        <v>1294</v>
      </c>
      <c r="I1295" s="42">
        <v>3.80466666666667</v>
      </c>
      <c r="J1295" s="42">
        <v>0.0886666666666667</v>
      </c>
      <c r="K1295" s="71">
        <v>0.0383333333333333</v>
      </c>
      <c r="L1295" s="17">
        <f t="shared" si="72"/>
        <v>1.31055555555556</v>
      </c>
      <c r="M1295" s="42">
        <v>26.662</v>
      </c>
      <c r="N1295" s="42">
        <v>28.1316666666667</v>
      </c>
      <c r="O1295" s="71">
        <v>28.176</v>
      </c>
      <c r="P1295" s="17">
        <f t="shared" si="70"/>
        <v>27.6565555555556</v>
      </c>
      <c r="Q1295" s="28">
        <v>0.12183925574432</v>
      </c>
      <c r="R1295" s="28">
        <v>0.151746588521671</v>
      </c>
      <c r="S1295" s="68">
        <v>0.165885484047555</v>
      </c>
      <c r="T1295" s="17">
        <f t="shared" si="71"/>
        <v>0.146490442771182</v>
      </c>
    </row>
    <row r="1296" spans="1:20">
      <c r="A1296" s="10">
        <v>30</v>
      </c>
      <c r="B1296" s="37">
        <v>6</v>
      </c>
      <c r="C1296" s="5">
        <v>2013</v>
      </c>
      <c r="D1296" s="51">
        <v>41455</v>
      </c>
      <c r="E1296" s="30" t="s">
        <v>21</v>
      </c>
      <c r="F1296">
        <v>45</v>
      </c>
      <c r="G1296" t="s">
        <v>17</v>
      </c>
      <c r="H1296">
        <v>1295</v>
      </c>
      <c r="I1296" s="42">
        <v>4.56666666666667</v>
      </c>
      <c r="J1296" s="42">
        <v>0.75</v>
      </c>
      <c r="K1296" s="71">
        <v>0.631666666666667</v>
      </c>
      <c r="L1296" s="17">
        <f t="shared" si="72"/>
        <v>1.98277777777778</v>
      </c>
      <c r="M1296" s="42">
        <v>26.473</v>
      </c>
      <c r="N1296" s="42">
        <v>28.002</v>
      </c>
      <c r="O1296" s="71">
        <v>28.1003333333333</v>
      </c>
      <c r="P1296" s="17">
        <f t="shared" si="70"/>
        <v>27.5251111111111</v>
      </c>
      <c r="Q1296" s="28">
        <v>0.050252349712</v>
      </c>
      <c r="R1296" s="28">
        <v>0.00441326211999998</v>
      </c>
      <c r="S1296" s="68">
        <v>0.00713025345244445</v>
      </c>
      <c r="T1296" s="17">
        <f t="shared" si="71"/>
        <v>0.0205986217614815</v>
      </c>
    </row>
    <row r="1297" spans="1:20">
      <c r="A1297" s="10">
        <v>11</v>
      </c>
      <c r="B1297" s="37">
        <v>7</v>
      </c>
      <c r="C1297" s="5">
        <v>2013</v>
      </c>
      <c r="D1297" s="51">
        <v>41466</v>
      </c>
      <c r="E1297" s="30" t="s">
        <v>21</v>
      </c>
      <c r="F1297">
        <v>45</v>
      </c>
      <c r="G1297" t="s">
        <v>17</v>
      </c>
      <c r="H1297">
        <v>1296</v>
      </c>
      <c r="I1297" s="42">
        <v>2.133</v>
      </c>
      <c r="J1297" s="42">
        <v>0.093</v>
      </c>
      <c r="K1297" s="71">
        <v>0.0146666666666667</v>
      </c>
      <c r="L1297" s="17">
        <f t="shared" si="72"/>
        <v>0.746888888888889</v>
      </c>
      <c r="M1297" s="42">
        <v>27.465</v>
      </c>
      <c r="N1297" s="42">
        <v>28.4065</v>
      </c>
      <c r="O1297" s="71">
        <v>28.5263333333333</v>
      </c>
      <c r="P1297" s="17">
        <f t="shared" si="70"/>
        <v>28.1326111111111</v>
      </c>
      <c r="Q1297" s="30" t="s">
        <v>18</v>
      </c>
      <c r="R1297" s="30" t="s">
        <v>18</v>
      </c>
      <c r="S1297" s="30" t="s">
        <v>18</v>
      </c>
      <c r="T1297" s="17" t="e">
        <f t="shared" si="71"/>
        <v>#DIV/0!</v>
      </c>
    </row>
    <row r="1298" spans="1:20">
      <c r="A1298" s="10">
        <v>20</v>
      </c>
      <c r="B1298" s="37">
        <v>7</v>
      </c>
      <c r="C1298" s="5">
        <v>2013</v>
      </c>
      <c r="D1298" s="51">
        <v>41475</v>
      </c>
      <c r="E1298" s="30" t="s">
        <v>21</v>
      </c>
      <c r="F1298">
        <v>45</v>
      </c>
      <c r="G1298" t="s">
        <v>17</v>
      </c>
      <c r="H1298">
        <v>1297</v>
      </c>
      <c r="I1298" s="42">
        <v>2.325</v>
      </c>
      <c r="J1298" s="42">
        <v>0.654</v>
      </c>
      <c r="K1298" s="71">
        <v>0.54</v>
      </c>
      <c r="L1298" s="17">
        <f t="shared" si="72"/>
        <v>1.173</v>
      </c>
      <c r="M1298" s="42">
        <v>27.567</v>
      </c>
      <c r="N1298" s="42">
        <v>28.1445</v>
      </c>
      <c r="O1298" s="71">
        <v>28.1616666666667</v>
      </c>
      <c r="P1298" s="17">
        <f t="shared" si="70"/>
        <v>27.9577222222222</v>
      </c>
      <c r="Q1298" s="30" t="s">
        <v>18</v>
      </c>
      <c r="R1298" s="30" t="s">
        <v>18</v>
      </c>
      <c r="S1298" s="30" t="s">
        <v>18</v>
      </c>
      <c r="T1298" s="17" t="e">
        <f t="shared" si="71"/>
        <v>#DIV/0!</v>
      </c>
    </row>
    <row r="1299" spans="1:20">
      <c r="A1299" s="10">
        <v>31</v>
      </c>
      <c r="B1299" s="37">
        <v>7</v>
      </c>
      <c r="C1299" s="5">
        <v>2013</v>
      </c>
      <c r="D1299" s="51">
        <v>41486</v>
      </c>
      <c r="E1299" s="30" t="s">
        <v>21</v>
      </c>
      <c r="F1299">
        <v>45</v>
      </c>
      <c r="G1299" t="s">
        <v>17</v>
      </c>
      <c r="H1299">
        <v>1298</v>
      </c>
      <c r="I1299" s="42">
        <v>2.94115789473684</v>
      </c>
      <c r="J1299" s="42">
        <v>1.79398268398268</v>
      </c>
      <c r="K1299" s="75" t="s">
        <v>18</v>
      </c>
      <c r="L1299" s="17">
        <f t="shared" si="72"/>
        <v>2.36757028935976</v>
      </c>
      <c r="M1299" s="28">
        <v>27.65</v>
      </c>
      <c r="N1299" s="28">
        <v>28.05</v>
      </c>
      <c r="O1299" s="69" t="s">
        <v>18</v>
      </c>
      <c r="P1299" s="17">
        <f t="shared" si="70"/>
        <v>27.85</v>
      </c>
      <c r="Q1299" s="28">
        <v>0.147915746796497</v>
      </c>
      <c r="R1299" s="28">
        <v>0.152132208780243</v>
      </c>
      <c r="S1299" s="68" t="s">
        <v>18</v>
      </c>
      <c r="T1299" s="17">
        <f t="shared" si="71"/>
        <v>0.15002397778837</v>
      </c>
    </row>
    <row r="1300" spans="1:20">
      <c r="A1300" s="10">
        <v>10</v>
      </c>
      <c r="B1300" s="37">
        <v>8</v>
      </c>
      <c r="C1300" s="5">
        <v>2013</v>
      </c>
      <c r="D1300" s="51">
        <v>41496</v>
      </c>
      <c r="E1300" s="30" t="s">
        <v>21</v>
      </c>
      <c r="F1300">
        <v>45</v>
      </c>
      <c r="G1300" t="s">
        <v>17</v>
      </c>
      <c r="H1300">
        <v>1299</v>
      </c>
      <c r="I1300" s="42">
        <v>4.85372972972973</v>
      </c>
      <c r="J1300" s="42">
        <v>1.99377358490566</v>
      </c>
      <c r="K1300" s="75" t="s">
        <v>18</v>
      </c>
      <c r="L1300" s="17">
        <f t="shared" si="72"/>
        <v>3.42375165731769</v>
      </c>
      <c r="M1300" s="28">
        <v>27.2</v>
      </c>
      <c r="N1300" s="28">
        <v>28</v>
      </c>
      <c r="O1300" s="69" t="s">
        <v>18</v>
      </c>
      <c r="P1300" s="17">
        <f t="shared" si="70"/>
        <v>27.6</v>
      </c>
      <c r="Q1300" s="28">
        <v>0.159916779116037</v>
      </c>
      <c r="R1300" s="28">
        <v>0.157491011794582</v>
      </c>
      <c r="S1300" s="68" t="s">
        <v>18</v>
      </c>
      <c r="T1300" s="17">
        <f t="shared" si="71"/>
        <v>0.158703895455309</v>
      </c>
    </row>
    <row r="1301" spans="1:20">
      <c r="A1301" s="10">
        <v>20</v>
      </c>
      <c r="B1301" s="37">
        <v>8</v>
      </c>
      <c r="C1301" s="5">
        <v>2013</v>
      </c>
      <c r="D1301" s="51">
        <v>41506</v>
      </c>
      <c r="E1301" s="30" t="s">
        <v>21</v>
      </c>
      <c r="F1301">
        <v>45</v>
      </c>
      <c r="G1301" t="s">
        <v>17</v>
      </c>
      <c r="H1301">
        <v>1300</v>
      </c>
      <c r="I1301" s="42">
        <v>6.70436507936508</v>
      </c>
      <c r="J1301" s="42">
        <v>2.48492307692308</v>
      </c>
      <c r="K1301" s="71">
        <v>2.39657657657658</v>
      </c>
      <c r="L1301" s="17">
        <f t="shared" si="72"/>
        <v>3.86195491095491</v>
      </c>
      <c r="M1301" s="30">
        <v>26.7</v>
      </c>
      <c r="N1301" s="30">
        <v>27.9</v>
      </c>
      <c r="O1301" s="69" t="s">
        <v>18</v>
      </c>
      <c r="P1301" s="17">
        <f t="shared" si="70"/>
        <v>27.3</v>
      </c>
      <c r="Q1301" s="28">
        <v>0.200106477188695</v>
      </c>
      <c r="R1301" s="28">
        <v>0.169350529267108</v>
      </c>
      <c r="S1301" s="68">
        <v>0.193263889407751</v>
      </c>
      <c r="T1301" s="17">
        <f t="shared" si="71"/>
        <v>0.187573631954518</v>
      </c>
    </row>
    <row r="1302" spans="1:20">
      <c r="A1302" s="10">
        <v>31</v>
      </c>
      <c r="B1302" s="37">
        <v>8</v>
      </c>
      <c r="C1302" s="5">
        <v>2013</v>
      </c>
      <c r="D1302" s="51">
        <v>41517</v>
      </c>
      <c r="E1302" s="30" t="s">
        <v>21</v>
      </c>
      <c r="F1302">
        <v>45</v>
      </c>
      <c r="G1302" t="s">
        <v>17</v>
      </c>
      <c r="H1302">
        <v>1301</v>
      </c>
      <c r="I1302" s="42">
        <v>2.97</v>
      </c>
      <c r="J1302" s="42">
        <v>1.15</v>
      </c>
      <c r="K1302" s="75" t="s">
        <v>18</v>
      </c>
      <c r="L1302" s="17">
        <f t="shared" si="72"/>
        <v>2.06</v>
      </c>
      <c r="M1302" s="28">
        <v>27.9</v>
      </c>
      <c r="N1302" s="28">
        <v>28.4</v>
      </c>
      <c r="O1302" s="69" t="s">
        <v>18</v>
      </c>
      <c r="P1302" s="17">
        <f t="shared" si="70"/>
        <v>28.15</v>
      </c>
      <c r="Q1302" s="28">
        <v>0.146890115321857</v>
      </c>
      <c r="R1302" s="28">
        <v>0.136355527729421</v>
      </c>
      <c r="S1302" s="68" t="s">
        <v>18</v>
      </c>
      <c r="T1302" s="17">
        <f t="shared" si="71"/>
        <v>0.141622821525639</v>
      </c>
    </row>
    <row r="1303" spans="1:20">
      <c r="A1303" s="10">
        <v>10</v>
      </c>
      <c r="B1303" s="37">
        <v>9</v>
      </c>
      <c r="C1303" s="5">
        <v>2013</v>
      </c>
      <c r="D1303" s="51">
        <v>41527</v>
      </c>
      <c r="E1303" s="30" t="s">
        <v>21</v>
      </c>
      <c r="F1303">
        <v>45</v>
      </c>
      <c r="G1303" t="s">
        <v>17</v>
      </c>
      <c r="H1303">
        <v>1302</v>
      </c>
      <c r="I1303" s="42">
        <v>2.583</v>
      </c>
      <c r="J1303" s="42">
        <v>1.663</v>
      </c>
      <c r="K1303" s="75" t="s">
        <v>18</v>
      </c>
      <c r="L1303" s="17">
        <f t="shared" si="72"/>
        <v>2.123</v>
      </c>
      <c r="M1303" s="42">
        <v>27.6445</v>
      </c>
      <c r="N1303" s="42">
        <v>27.888</v>
      </c>
      <c r="O1303" s="69" t="s">
        <v>18</v>
      </c>
      <c r="P1303" s="17">
        <f t="shared" si="70"/>
        <v>27.76625</v>
      </c>
      <c r="Q1303" s="28">
        <v>0.12986534792688</v>
      </c>
      <c r="R1303" s="28">
        <v>0.17562603865096</v>
      </c>
      <c r="S1303" s="68" t="s">
        <v>18</v>
      </c>
      <c r="T1303" s="17">
        <f t="shared" si="71"/>
        <v>0.15274569328892</v>
      </c>
    </row>
    <row r="1304" spans="1:20">
      <c r="A1304" s="10">
        <v>19</v>
      </c>
      <c r="B1304" s="37">
        <v>9</v>
      </c>
      <c r="C1304" s="5">
        <v>2013</v>
      </c>
      <c r="D1304" s="51">
        <v>41536</v>
      </c>
      <c r="E1304" s="30" t="s">
        <v>21</v>
      </c>
      <c r="F1304">
        <v>45</v>
      </c>
      <c r="G1304" t="s">
        <v>17</v>
      </c>
      <c r="H1304">
        <v>1303</v>
      </c>
      <c r="I1304" s="42">
        <v>2.44</v>
      </c>
      <c r="J1304" s="42">
        <v>1.5295</v>
      </c>
      <c r="K1304" s="71">
        <v>1.529</v>
      </c>
      <c r="L1304" s="17">
        <f t="shared" si="72"/>
        <v>1.83283333333333</v>
      </c>
      <c r="M1304" s="42">
        <v>27.732</v>
      </c>
      <c r="N1304" s="42">
        <v>27.977</v>
      </c>
      <c r="O1304" s="71">
        <v>27.9845</v>
      </c>
      <c r="P1304" s="17">
        <f t="shared" si="70"/>
        <v>27.8978333333333</v>
      </c>
      <c r="Q1304" s="28">
        <v>0.160071328848</v>
      </c>
      <c r="R1304" s="28">
        <v>0.20834217695356</v>
      </c>
      <c r="S1304" s="68">
        <v>0.18148734238108</v>
      </c>
      <c r="T1304" s="17">
        <f t="shared" si="71"/>
        <v>0.183300282727547</v>
      </c>
    </row>
    <row r="1305" spans="1:20">
      <c r="A1305" s="10">
        <v>1</v>
      </c>
      <c r="B1305" s="37">
        <v>10</v>
      </c>
      <c r="C1305" s="5">
        <v>2013</v>
      </c>
      <c r="D1305" s="51">
        <v>41548</v>
      </c>
      <c r="E1305" s="30" t="s">
        <v>21</v>
      </c>
      <c r="F1305">
        <v>45</v>
      </c>
      <c r="G1305" t="s">
        <v>17</v>
      </c>
      <c r="H1305">
        <v>1304</v>
      </c>
      <c r="I1305" s="42">
        <v>8.739</v>
      </c>
      <c r="J1305" s="42">
        <v>4.093</v>
      </c>
      <c r="K1305" s="69" t="s">
        <v>18</v>
      </c>
      <c r="L1305" s="17">
        <f t="shared" si="72"/>
        <v>6.416</v>
      </c>
      <c r="M1305" s="42">
        <v>26.0295</v>
      </c>
      <c r="N1305" s="42">
        <v>27.353</v>
      </c>
      <c r="O1305" s="69" t="s">
        <v>18</v>
      </c>
      <c r="P1305" s="17">
        <f t="shared" si="70"/>
        <v>26.69125</v>
      </c>
      <c r="Q1305" s="28">
        <v>0.36362017029104</v>
      </c>
      <c r="R1305" s="28">
        <v>0.254064390936</v>
      </c>
      <c r="S1305" s="68" t="s">
        <v>18</v>
      </c>
      <c r="T1305" s="17">
        <f t="shared" si="71"/>
        <v>0.30884228061352</v>
      </c>
    </row>
    <row r="1306" spans="1:20">
      <c r="A1306" s="10">
        <v>9</v>
      </c>
      <c r="B1306" s="37">
        <v>10</v>
      </c>
      <c r="C1306" s="5">
        <v>2013</v>
      </c>
      <c r="D1306" s="51">
        <v>41556</v>
      </c>
      <c r="E1306" s="30" t="s">
        <v>21</v>
      </c>
      <c r="F1306">
        <v>45</v>
      </c>
      <c r="G1306" t="s">
        <v>17</v>
      </c>
      <c r="H1306">
        <v>1305</v>
      </c>
      <c r="I1306" s="42">
        <v>4.553</v>
      </c>
      <c r="J1306" s="42">
        <v>1.125</v>
      </c>
      <c r="K1306" s="71">
        <v>1.03033333333333</v>
      </c>
      <c r="L1306" s="17">
        <f t="shared" si="72"/>
        <v>2.23611111111111</v>
      </c>
      <c r="M1306" s="42">
        <v>27.166</v>
      </c>
      <c r="N1306" s="42">
        <v>28.3436666666667</v>
      </c>
      <c r="O1306" s="71">
        <v>28.3716666666667</v>
      </c>
      <c r="P1306" s="17">
        <f t="shared" si="70"/>
        <v>27.9604444444445</v>
      </c>
      <c r="Q1306" s="28">
        <v>0.20609159123904</v>
      </c>
      <c r="R1306" s="28">
        <v>0.19080304957</v>
      </c>
      <c r="S1306" s="68">
        <v>0.19068387211584</v>
      </c>
      <c r="T1306" s="17">
        <f t="shared" si="71"/>
        <v>0.195859504308293</v>
      </c>
    </row>
    <row r="1307" spans="1:20">
      <c r="A1307" s="10">
        <v>21</v>
      </c>
      <c r="B1307" s="37">
        <v>10</v>
      </c>
      <c r="C1307" s="5">
        <v>2013</v>
      </c>
      <c r="D1307" s="51">
        <v>41568</v>
      </c>
      <c r="E1307" s="30" t="s">
        <v>21</v>
      </c>
      <c r="F1307">
        <v>45</v>
      </c>
      <c r="G1307" t="s">
        <v>17</v>
      </c>
      <c r="H1307">
        <v>1306</v>
      </c>
      <c r="I1307" s="42">
        <v>3.722</v>
      </c>
      <c r="J1307" s="42">
        <v>1.15125</v>
      </c>
      <c r="K1307" s="69" t="s">
        <v>18</v>
      </c>
      <c r="L1307" s="17">
        <f t="shared" si="72"/>
        <v>2.436625</v>
      </c>
      <c r="M1307" s="42">
        <v>27.0205</v>
      </c>
      <c r="N1307" s="42">
        <v>28.38425</v>
      </c>
      <c r="O1307" s="69" t="s">
        <v>18</v>
      </c>
      <c r="P1307" s="17">
        <f t="shared" si="70"/>
        <v>27.702375</v>
      </c>
      <c r="Q1307" s="28">
        <v>0.23566126929056</v>
      </c>
      <c r="R1307" s="28">
        <v>0.178253658533267</v>
      </c>
      <c r="S1307" s="68" t="s">
        <v>18</v>
      </c>
      <c r="T1307" s="17">
        <f t="shared" si="71"/>
        <v>0.206957463911913</v>
      </c>
    </row>
    <row r="1308" spans="1:20">
      <c r="A1308" s="10">
        <v>29</v>
      </c>
      <c r="B1308" s="37">
        <v>10</v>
      </c>
      <c r="C1308" s="5">
        <v>2013</v>
      </c>
      <c r="D1308" s="51">
        <v>41576</v>
      </c>
      <c r="E1308" s="30" t="s">
        <v>21</v>
      </c>
      <c r="F1308">
        <v>45</v>
      </c>
      <c r="G1308" t="s">
        <v>17</v>
      </c>
      <c r="H1308">
        <v>1307</v>
      </c>
      <c r="I1308" s="42">
        <v>2.28</v>
      </c>
      <c r="J1308" s="42">
        <v>1.26775</v>
      </c>
      <c r="K1308" s="69" t="s">
        <v>18</v>
      </c>
      <c r="L1308" s="17">
        <f t="shared" si="72"/>
        <v>1.773875</v>
      </c>
      <c r="M1308" s="42">
        <v>27.9515</v>
      </c>
      <c r="N1308" s="42">
        <v>28.342625</v>
      </c>
      <c r="O1308" s="69" t="s">
        <v>18</v>
      </c>
      <c r="P1308" s="17">
        <f t="shared" si="70"/>
        <v>28.1470625</v>
      </c>
      <c r="Q1308" s="28">
        <v>0.119493588848</v>
      </c>
      <c r="R1308" s="28">
        <v>0.136640567850173</v>
      </c>
      <c r="S1308" s="68" t="s">
        <v>18</v>
      </c>
      <c r="T1308" s="17">
        <f t="shared" si="71"/>
        <v>0.128067078349087</v>
      </c>
    </row>
    <row r="1309" spans="1:20">
      <c r="A1309" s="10">
        <v>9</v>
      </c>
      <c r="B1309" s="37">
        <v>11</v>
      </c>
      <c r="C1309" s="5">
        <v>2013</v>
      </c>
      <c r="D1309" s="51">
        <v>41587</v>
      </c>
      <c r="E1309" s="30" t="s">
        <v>21</v>
      </c>
      <c r="F1309">
        <v>45</v>
      </c>
      <c r="G1309" t="s">
        <v>17</v>
      </c>
      <c r="H1309">
        <v>1308</v>
      </c>
      <c r="I1309" s="42">
        <v>3.431</v>
      </c>
      <c r="J1309" s="42">
        <v>2.7335</v>
      </c>
      <c r="K1309" s="71">
        <v>2.66366666666667</v>
      </c>
      <c r="L1309" s="17">
        <f t="shared" si="72"/>
        <v>2.94272222222222</v>
      </c>
      <c r="M1309" s="42">
        <v>27.748</v>
      </c>
      <c r="N1309" s="42">
        <v>27.8675</v>
      </c>
      <c r="O1309" s="71">
        <v>27.8823333333333</v>
      </c>
      <c r="P1309" s="17">
        <f t="shared" si="70"/>
        <v>27.8326111111111</v>
      </c>
      <c r="Q1309" s="30" t="s">
        <v>18</v>
      </c>
      <c r="R1309" s="30" t="s">
        <v>18</v>
      </c>
      <c r="S1309" s="30" t="s">
        <v>18</v>
      </c>
      <c r="T1309" s="17" t="e">
        <f t="shared" si="71"/>
        <v>#DIV/0!</v>
      </c>
    </row>
    <row r="1310" spans="1:20">
      <c r="A1310" s="10">
        <v>8</v>
      </c>
      <c r="B1310" s="37">
        <v>2</v>
      </c>
      <c r="C1310" s="5">
        <v>2014</v>
      </c>
      <c r="D1310" s="51">
        <v>41678</v>
      </c>
      <c r="E1310" s="30" t="s">
        <v>21</v>
      </c>
      <c r="F1310">
        <v>45</v>
      </c>
      <c r="G1310" t="s">
        <v>17</v>
      </c>
      <c r="H1310">
        <v>1309</v>
      </c>
      <c r="I1310" s="42">
        <v>-1.33466666666667</v>
      </c>
      <c r="J1310" s="42">
        <v>-1.38</v>
      </c>
      <c r="K1310" s="71">
        <v>-1.38014285714286</v>
      </c>
      <c r="L1310" s="17">
        <f t="shared" si="72"/>
        <v>-1.36493650793651</v>
      </c>
      <c r="M1310" s="42">
        <v>27.8746666666667</v>
      </c>
      <c r="N1310" s="42">
        <v>27.9036666666667</v>
      </c>
      <c r="O1310" s="71">
        <v>27.9044285714286</v>
      </c>
      <c r="P1310" s="17">
        <f t="shared" si="70"/>
        <v>27.894253968254</v>
      </c>
      <c r="Q1310" s="28">
        <v>0.0922242913434311</v>
      </c>
      <c r="R1310" s="28">
        <v>0.087799207808</v>
      </c>
      <c r="S1310" s="68">
        <v>0.0901723575654254</v>
      </c>
      <c r="T1310" s="17">
        <f t="shared" si="71"/>
        <v>0.0900652855722855</v>
      </c>
    </row>
    <row r="1311" spans="1:20">
      <c r="A1311" s="10">
        <v>14</v>
      </c>
      <c r="B1311" s="37">
        <v>3</v>
      </c>
      <c r="C1311" s="5">
        <v>2014</v>
      </c>
      <c r="D1311" s="51">
        <v>41712</v>
      </c>
      <c r="E1311" s="30" t="s">
        <v>21</v>
      </c>
      <c r="F1311">
        <v>45</v>
      </c>
      <c r="G1311" t="s">
        <v>17</v>
      </c>
      <c r="H1311">
        <v>1310</v>
      </c>
      <c r="I1311" s="42">
        <v>-1.31</v>
      </c>
      <c r="J1311" s="42">
        <v>-1.18</v>
      </c>
      <c r="K1311" s="71">
        <v>-1.16333333333333</v>
      </c>
      <c r="L1311" s="17">
        <f t="shared" si="72"/>
        <v>-1.21777777777778</v>
      </c>
      <c r="M1311" s="42">
        <v>27.6465</v>
      </c>
      <c r="N1311" s="42">
        <v>27.8575</v>
      </c>
      <c r="O1311" s="71">
        <v>27.8783333333333</v>
      </c>
      <c r="P1311" s="17">
        <f t="shared" si="70"/>
        <v>27.7941111111111</v>
      </c>
      <c r="Q1311" s="30" t="s">
        <v>18</v>
      </c>
      <c r="R1311" s="30" t="s">
        <v>18</v>
      </c>
      <c r="S1311" s="30" t="s">
        <v>18</v>
      </c>
      <c r="T1311" s="17" t="e">
        <f t="shared" si="71"/>
        <v>#DIV/0!</v>
      </c>
    </row>
    <row r="1312" spans="1:20">
      <c r="A1312" s="10">
        <v>5</v>
      </c>
      <c r="B1312" s="37">
        <v>4</v>
      </c>
      <c r="C1312" s="5">
        <v>2014</v>
      </c>
      <c r="D1312" s="51">
        <v>41734</v>
      </c>
      <c r="E1312" s="30" t="s">
        <v>21</v>
      </c>
      <c r="F1312">
        <v>45</v>
      </c>
      <c r="G1312" t="s">
        <v>17</v>
      </c>
      <c r="H1312">
        <v>1311</v>
      </c>
      <c r="I1312" s="42">
        <v>-0.817</v>
      </c>
      <c r="J1312" s="42">
        <v>-0.383</v>
      </c>
      <c r="K1312" s="71">
        <v>-0.36925</v>
      </c>
      <c r="L1312" s="17">
        <f t="shared" si="72"/>
        <v>-0.523083333333333</v>
      </c>
      <c r="M1312" s="42">
        <v>27.7985</v>
      </c>
      <c r="N1312" s="42">
        <v>28.4925</v>
      </c>
      <c r="O1312" s="71">
        <v>28.53175</v>
      </c>
      <c r="P1312" s="17">
        <f t="shared" si="70"/>
        <v>28.27425</v>
      </c>
      <c r="Q1312" s="28">
        <v>0.07649028076888</v>
      </c>
      <c r="R1312" s="28">
        <v>0.0984743781452</v>
      </c>
      <c r="S1312" s="68">
        <v>0.1012805523125</v>
      </c>
      <c r="T1312" s="17">
        <f t="shared" si="71"/>
        <v>0.0920817370755267</v>
      </c>
    </row>
    <row r="1313" spans="1:20">
      <c r="A1313" s="10">
        <v>28</v>
      </c>
      <c r="B1313" s="37">
        <v>5</v>
      </c>
      <c r="C1313" s="5">
        <v>2014</v>
      </c>
      <c r="D1313" s="51">
        <v>41787</v>
      </c>
      <c r="E1313" s="30" t="s">
        <v>21</v>
      </c>
      <c r="F1313">
        <v>45</v>
      </c>
      <c r="G1313" t="s">
        <v>17</v>
      </c>
      <c r="H1313">
        <v>1312</v>
      </c>
      <c r="I1313" s="42">
        <v>0.9045</v>
      </c>
      <c r="J1313" s="42">
        <v>-0.0755</v>
      </c>
      <c r="K1313" s="71">
        <v>-0.1035</v>
      </c>
      <c r="L1313" s="17">
        <f t="shared" si="72"/>
        <v>0.241833333333333</v>
      </c>
      <c r="M1313" s="42">
        <v>27.613</v>
      </c>
      <c r="N1313" s="42">
        <v>28.104</v>
      </c>
      <c r="O1313" s="71">
        <v>28.1445</v>
      </c>
      <c r="P1313" s="17">
        <f t="shared" si="70"/>
        <v>27.9538333333333</v>
      </c>
      <c r="Q1313" s="28">
        <v>0.748928266293493</v>
      </c>
      <c r="R1313" s="28">
        <v>1.27341828021235</v>
      </c>
      <c r="S1313" s="68" t="s">
        <v>18</v>
      </c>
      <c r="T1313" s="17">
        <f t="shared" si="71"/>
        <v>1.01117327325292</v>
      </c>
    </row>
    <row r="1314" spans="1:20">
      <c r="A1314" s="10">
        <v>10</v>
      </c>
      <c r="B1314" s="37">
        <v>6</v>
      </c>
      <c r="C1314" s="5">
        <v>2014</v>
      </c>
      <c r="D1314" s="51">
        <v>41800</v>
      </c>
      <c r="E1314" s="30" t="s">
        <v>21</v>
      </c>
      <c r="F1314">
        <v>45</v>
      </c>
      <c r="G1314" t="s">
        <v>17</v>
      </c>
      <c r="H1314">
        <v>1313</v>
      </c>
      <c r="I1314" s="42">
        <v>4.4845</v>
      </c>
      <c r="J1314" s="42">
        <v>0.7865</v>
      </c>
      <c r="K1314" s="71">
        <v>0.709571428571429</v>
      </c>
      <c r="L1314" s="17">
        <f t="shared" si="72"/>
        <v>1.99352380952381</v>
      </c>
      <c r="M1314" s="42">
        <v>26.4635</v>
      </c>
      <c r="N1314" s="42">
        <v>27.65</v>
      </c>
      <c r="O1314" s="71">
        <v>27.769</v>
      </c>
      <c r="P1314" s="17">
        <f t="shared" si="70"/>
        <v>27.2941666666667</v>
      </c>
      <c r="Q1314" s="30" t="s">
        <v>18</v>
      </c>
      <c r="R1314" s="30" t="s">
        <v>18</v>
      </c>
      <c r="S1314" s="30" t="s">
        <v>18</v>
      </c>
      <c r="T1314" s="17" t="e">
        <f t="shared" si="71"/>
        <v>#DIV/0!</v>
      </c>
    </row>
    <row r="1315" spans="1:20">
      <c r="A1315" s="10">
        <v>19</v>
      </c>
      <c r="B1315" s="37">
        <v>6</v>
      </c>
      <c r="C1315" s="5">
        <v>2014</v>
      </c>
      <c r="D1315" s="51">
        <v>41809</v>
      </c>
      <c r="E1315" s="30" t="s">
        <v>21</v>
      </c>
      <c r="F1315">
        <v>45</v>
      </c>
      <c r="G1315" t="s">
        <v>17</v>
      </c>
      <c r="H1315">
        <v>1314</v>
      </c>
      <c r="I1315" s="42">
        <v>8.622</v>
      </c>
      <c r="J1315" s="42">
        <v>1.291</v>
      </c>
      <c r="K1315" s="71">
        <v>1.20333333333333</v>
      </c>
      <c r="L1315" s="17">
        <f t="shared" si="72"/>
        <v>3.70544444444444</v>
      </c>
      <c r="M1315" s="42">
        <v>25.0555</v>
      </c>
      <c r="N1315" s="42">
        <v>27.6405</v>
      </c>
      <c r="O1315" s="71">
        <v>27.692</v>
      </c>
      <c r="P1315" s="17">
        <f t="shared" si="70"/>
        <v>26.796</v>
      </c>
      <c r="Q1315" s="30" t="s">
        <v>18</v>
      </c>
      <c r="R1315" s="30" t="s">
        <v>18</v>
      </c>
      <c r="S1315" s="30" t="s">
        <v>18</v>
      </c>
      <c r="T1315" s="17" t="e">
        <f t="shared" si="71"/>
        <v>#DIV/0!</v>
      </c>
    </row>
    <row r="1316" spans="1:20">
      <c r="A1316" s="10">
        <v>30</v>
      </c>
      <c r="B1316" s="37">
        <v>6</v>
      </c>
      <c r="C1316" s="5">
        <v>2014</v>
      </c>
      <c r="D1316" s="51">
        <v>41820</v>
      </c>
      <c r="E1316" s="30" t="s">
        <v>21</v>
      </c>
      <c r="F1316">
        <v>45</v>
      </c>
      <c r="G1316" t="s">
        <v>17</v>
      </c>
      <c r="H1316">
        <v>1315</v>
      </c>
      <c r="I1316" s="42">
        <v>1.472</v>
      </c>
      <c r="J1316" s="42">
        <v>0.259</v>
      </c>
      <c r="K1316" s="71">
        <v>0.1705</v>
      </c>
      <c r="L1316" s="17">
        <f t="shared" si="72"/>
        <v>0.633833333333333</v>
      </c>
      <c r="M1316" s="42">
        <v>27.6795</v>
      </c>
      <c r="N1316" s="42">
        <v>28.2695</v>
      </c>
      <c r="O1316" s="71">
        <v>28.293</v>
      </c>
      <c r="P1316" s="17">
        <f t="shared" si="70"/>
        <v>28.0806666666667</v>
      </c>
      <c r="Q1316" s="30" t="s">
        <v>18</v>
      </c>
      <c r="R1316" s="30" t="s">
        <v>18</v>
      </c>
      <c r="S1316" s="30" t="s">
        <v>18</v>
      </c>
      <c r="T1316" s="17" t="e">
        <f t="shared" si="71"/>
        <v>#DIV/0!</v>
      </c>
    </row>
    <row r="1317" spans="1:20">
      <c r="A1317" s="10">
        <v>12</v>
      </c>
      <c r="B1317" s="37">
        <v>7</v>
      </c>
      <c r="C1317" s="5">
        <v>2014</v>
      </c>
      <c r="D1317" s="51">
        <v>41832</v>
      </c>
      <c r="E1317" s="30" t="s">
        <v>21</v>
      </c>
      <c r="F1317">
        <v>45</v>
      </c>
      <c r="G1317" t="s">
        <v>17</v>
      </c>
      <c r="H1317">
        <v>1316</v>
      </c>
      <c r="I1317" s="57">
        <v>5.176</v>
      </c>
      <c r="J1317" s="57">
        <v>1.52633333333333</v>
      </c>
      <c r="K1317" s="77">
        <v>1.39</v>
      </c>
      <c r="L1317" s="17">
        <f t="shared" si="72"/>
        <v>2.69744444444444</v>
      </c>
      <c r="M1317" s="57">
        <v>26.8727513867527</v>
      </c>
      <c r="N1317" s="57">
        <v>26.8173723639926</v>
      </c>
      <c r="O1317" s="77">
        <v>26.5468351049184</v>
      </c>
      <c r="P1317" s="17">
        <f t="shared" si="70"/>
        <v>26.7456529518879</v>
      </c>
      <c r="Q1317" s="30" t="s">
        <v>18</v>
      </c>
      <c r="R1317" s="30" t="s">
        <v>18</v>
      </c>
      <c r="S1317" s="30" t="s">
        <v>18</v>
      </c>
      <c r="T1317" s="17" t="e">
        <f t="shared" si="71"/>
        <v>#DIV/0!</v>
      </c>
    </row>
    <row r="1318" spans="1:20">
      <c r="A1318" s="10">
        <v>21</v>
      </c>
      <c r="B1318" s="37">
        <v>7</v>
      </c>
      <c r="C1318" s="5">
        <v>2014</v>
      </c>
      <c r="D1318" s="51">
        <v>41841</v>
      </c>
      <c r="E1318" s="30" t="s">
        <v>21</v>
      </c>
      <c r="F1318">
        <v>45</v>
      </c>
      <c r="G1318" t="s">
        <v>17</v>
      </c>
      <c r="H1318">
        <v>1317</v>
      </c>
      <c r="I1318" s="57">
        <v>7.1175</v>
      </c>
      <c r="J1318" s="57">
        <v>2.5105</v>
      </c>
      <c r="K1318" s="77">
        <v>2.3975</v>
      </c>
      <c r="L1318" s="17">
        <f t="shared" si="72"/>
        <v>4.0085</v>
      </c>
      <c r="M1318" s="57">
        <v>27.5409169634511</v>
      </c>
      <c r="N1318" s="57">
        <v>28.0050795423154</v>
      </c>
      <c r="O1318" s="77">
        <v>27.7653112948051</v>
      </c>
      <c r="P1318" s="17">
        <f t="shared" si="70"/>
        <v>27.7704359335239</v>
      </c>
      <c r="Q1318" s="30" t="s">
        <v>18</v>
      </c>
      <c r="R1318" s="30" t="s">
        <v>18</v>
      </c>
      <c r="S1318" s="30" t="s">
        <v>18</v>
      </c>
      <c r="T1318" s="17" t="e">
        <f t="shared" si="71"/>
        <v>#DIV/0!</v>
      </c>
    </row>
    <row r="1319" spans="1:20">
      <c r="A1319" s="10">
        <v>30</v>
      </c>
      <c r="B1319" s="37">
        <v>7</v>
      </c>
      <c r="C1319" s="5">
        <v>2014</v>
      </c>
      <c r="D1319" s="51">
        <v>41850</v>
      </c>
      <c r="E1319" s="30" t="s">
        <v>21</v>
      </c>
      <c r="F1319">
        <v>45</v>
      </c>
      <c r="G1319" t="s">
        <v>17</v>
      </c>
      <c r="H1319">
        <v>1318</v>
      </c>
      <c r="I1319" s="57">
        <v>4.62566666666667</v>
      </c>
      <c r="J1319" s="57">
        <v>1.318</v>
      </c>
      <c r="K1319" s="77">
        <v>1.14633333333333</v>
      </c>
      <c r="L1319" s="17">
        <f t="shared" si="72"/>
        <v>2.36333333333333</v>
      </c>
      <c r="M1319" s="57">
        <v>28.7860821210211</v>
      </c>
      <c r="N1319" s="57">
        <v>28.5740350333116</v>
      </c>
      <c r="O1319" s="77">
        <v>28.6146415840335</v>
      </c>
      <c r="P1319" s="17">
        <f t="shared" si="70"/>
        <v>28.6582529127887</v>
      </c>
      <c r="Q1319" s="28">
        <v>0.18244818282032</v>
      </c>
      <c r="R1319" s="28">
        <v>0.1937886482248</v>
      </c>
      <c r="S1319" s="68">
        <v>0.23124436054128</v>
      </c>
      <c r="T1319" s="17">
        <f t="shared" si="71"/>
        <v>0.2024937305288</v>
      </c>
    </row>
    <row r="1320" spans="1:20">
      <c r="A1320" s="10">
        <v>12</v>
      </c>
      <c r="B1320" s="37">
        <v>8</v>
      </c>
      <c r="C1320" s="5">
        <v>2014</v>
      </c>
      <c r="D1320" s="51">
        <v>41863</v>
      </c>
      <c r="E1320" s="30" t="s">
        <v>21</v>
      </c>
      <c r="F1320">
        <v>45</v>
      </c>
      <c r="G1320" t="s">
        <v>17</v>
      </c>
      <c r="H1320">
        <v>1319</v>
      </c>
      <c r="I1320" s="42">
        <v>3.7705</v>
      </c>
      <c r="J1320" s="42">
        <v>2.255</v>
      </c>
      <c r="K1320" s="71">
        <v>2.19133333333333</v>
      </c>
      <c r="L1320" s="17">
        <f t="shared" si="72"/>
        <v>2.73894444444444</v>
      </c>
      <c r="M1320" s="42">
        <v>27.6935</v>
      </c>
      <c r="N1320" s="42">
        <v>28.1555</v>
      </c>
      <c r="O1320" s="71">
        <v>28.1855</v>
      </c>
      <c r="P1320" s="17">
        <f t="shared" si="70"/>
        <v>28.0115</v>
      </c>
      <c r="Q1320" s="30" t="s">
        <v>18</v>
      </c>
      <c r="R1320" s="30" t="s">
        <v>18</v>
      </c>
      <c r="S1320" s="30" t="s">
        <v>18</v>
      </c>
      <c r="T1320" s="17" t="e">
        <f t="shared" si="71"/>
        <v>#DIV/0!</v>
      </c>
    </row>
    <row r="1321" spans="1:20">
      <c r="A1321" s="10">
        <v>20</v>
      </c>
      <c r="B1321" s="37">
        <v>8</v>
      </c>
      <c r="C1321" s="5">
        <v>2014</v>
      </c>
      <c r="D1321" s="51">
        <v>41871</v>
      </c>
      <c r="E1321" s="30" t="s">
        <v>21</v>
      </c>
      <c r="F1321">
        <v>45</v>
      </c>
      <c r="G1321" t="s">
        <v>17</v>
      </c>
      <c r="H1321">
        <v>1320</v>
      </c>
      <c r="I1321" s="42">
        <v>3.619</v>
      </c>
      <c r="J1321" s="42">
        <v>1.6565</v>
      </c>
      <c r="K1321" s="71">
        <v>1.3678</v>
      </c>
      <c r="L1321" s="17">
        <f t="shared" si="72"/>
        <v>2.21443333333333</v>
      </c>
      <c r="M1321" s="42">
        <v>27.1715</v>
      </c>
      <c r="N1321" s="42">
        <v>27.8445</v>
      </c>
      <c r="O1321" s="71">
        <v>27.948</v>
      </c>
      <c r="P1321" s="17">
        <f t="shared" si="70"/>
        <v>27.6546666666667</v>
      </c>
      <c r="Q1321" s="28">
        <v>0.14796711305168</v>
      </c>
      <c r="R1321" s="28">
        <v>0.14086443806016</v>
      </c>
      <c r="S1321" s="68">
        <v>0.160677571810144</v>
      </c>
      <c r="T1321" s="17">
        <f t="shared" si="71"/>
        <v>0.149836374307328</v>
      </c>
    </row>
    <row r="1322" spans="1:20">
      <c r="A1322" s="10">
        <v>31</v>
      </c>
      <c r="B1322" s="37">
        <v>8</v>
      </c>
      <c r="C1322" s="5">
        <v>2014</v>
      </c>
      <c r="D1322" s="51">
        <v>41882</v>
      </c>
      <c r="E1322" s="30" t="s">
        <v>21</v>
      </c>
      <c r="F1322">
        <v>45</v>
      </c>
      <c r="G1322" t="s">
        <v>17</v>
      </c>
      <c r="H1322">
        <v>1321</v>
      </c>
      <c r="I1322" s="42">
        <v>11.85</v>
      </c>
      <c r="J1322" s="42">
        <v>3.79733333333333</v>
      </c>
      <c r="K1322" s="71">
        <v>3.6485</v>
      </c>
      <c r="L1322" s="17">
        <f t="shared" si="72"/>
        <v>6.43194444444444</v>
      </c>
      <c r="M1322" s="42">
        <v>25.5855</v>
      </c>
      <c r="N1322" s="42">
        <v>27.3443333333333</v>
      </c>
      <c r="O1322" s="71">
        <v>27.3585</v>
      </c>
      <c r="P1322" s="17">
        <f t="shared" si="70"/>
        <v>26.7627777777778</v>
      </c>
      <c r="Q1322" s="28">
        <v>0.508554532413333</v>
      </c>
      <c r="R1322" s="28">
        <v>0.221673678422755</v>
      </c>
      <c r="S1322" s="68">
        <v>0.21849022484108</v>
      </c>
      <c r="T1322" s="17">
        <f t="shared" si="71"/>
        <v>0.316239478559056</v>
      </c>
    </row>
    <row r="1323" spans="1:20">
      <c r="A1323" s="10">
        <v>10</v>
      </c>
      <c r="B1323" s="37">
        <v>9</v>
      </c>
      <c r="C1323" s="5">
        <v>2014</v>
      </c>
      <c r="D1323" s="51">
        <v>41892</v>
      </c>
      <c r="E1323" s="30" t="s">
        <v>21</v>
      </c>
      <c r="F1323">
        <v>45</v>
      </c>
      <c r="G1323" t="s">
        <v>17</v>
      </c>
      <c r="H1323">
        <v>1322</v>
      </c>
      <c r="I1323" s="42">
        <v>3.5405</v>
      </c>
      <c r="J1323" s="42">
        <v>1.952</v>
      </c>
      <c r="K1323" s="71">
        <v>1.9255</v>
      </c>
      <c r="L1323" s="17">
        <f t="shared" si="72"/>
        <v>2.47266666666667</v>
      </c>
      <c r="M1323" s="42">
        <v>27.8315</v>
      </c>
      <c r="N1323" s="42">
        <v>28.311</v>
      </c>
      <c r="O1323" s="71">
        <v>28.3345</v>
      </c>
      <c r="P1323" s="17">
        <f t="shared" si="70"/>
        <v>28.159</v>
      </c>
      <c r="Q1323" s="28">
        <v>0.16008454171372</v>
      </c>
      <c r="R1323" s="28">
        <v>0.1724198425984</v>
      </c>
      <c r="S1323" s="68">
        <v>0.18547863554752</v>
      </c>
      <c r="T1323" s="17">
        <f t="shared" si="71"/>
        <v>0.17266100661988</v>
      </c>
    </row>
    <row r="1324" spans="1:20">
      <c r="A1324" s="10">
        <v>20</v>
      </c>
      <c r="B1324" s="37">
        <v>9</v>
      </c>
      <c r="C1324" s="5">
        <v>2014</v>
      </c>
      <c r="D1324" s="51">
        <v>41902</v>
      </c>
      <c r="E1324" s="30" t="s">
        <v>21</v>
      </c>
      <c r="F1324">
        <v>45</v>
      </c>
      <c r="G1324" t="s">
        <v>17</v>
      </c>
      <c r="H1324">
        <v>1323</v>
      </c>
      <c r="I1324" s="42">
        <v>3.783</v>
      </c>
      <c r="J1324" s="42">
        <v>2.1725</v>
      </c>
      <c r="K1324" s="71">
        <v>2.1395</v>
      </c>
      <c r="L1324" s="17">
        <f t="shared" si="72"/>
        <v>2.69833333333333</v>
      </c>
      <c r="M1324" s="42">
        <v>27.774</v>
      </c>
      <c r="N1324" s="42">
        <v>28.2695</v>
      </c>
      <c r="O1324" s="71">
        <v>28.268</v>
      </c>
      <c r="P1324" s="17">
        <f t="shared" si="70"/>
        <v>28.1038333333333</v>
      </c>
      <c r="Q1324" s="28">
        <v>0.16469676901216</v>
      </c>
      <c r="R1324" s="28">
        <v>0.1839505304884</v>
      </c>
      <c r="S1324" s="68">
        <v>0.16987896055832</v>
      </c>
      <c r="T1324" s="17">
        <f t="shared" si="71"/>
        <v>0.172842086686293</v>
      </c>
    </row>
    <row r="1325" spans="1:20">
      <c r="A1325" s="10">
        <v>29</v>
      </c>
      <c r="B1325" s="37">
        <v>9</v>
      </c>
      <c r="C1325" s="5">
        <v>2014</v>
      </c>
      <c r="D1325" s="51">
        <v>41911</v>
      </c>
      <c r="E1325" s="30" t="s">
        <v>21</v>
      </c>
      <c r="F1325">
        <v>45</v>
      </c>
      <c r="G1325" t="s">
        <v>17</v>
      </c>
      <c r="H1325">
        <v>1324</v>
      </c>
      <c r="I1325" s="42">
        <v>6.3595</v>
      </c>
      <c r="J1325" s="42">
        <v>2.5775</v>
      </c>
      <c r="K1325" s="71">
        <v>2.5145</v>
      </c>
      <c r="L1325" s="17">
        <f t="shared" si="72"/>
        <v>3.81716666666667</v>
      </c>
      <c r="M1325" s="42">
        <v>26.5765</v>
      </c>
      <c r="N1325" s="42">
        <v>27.893</v>
      </c>
      <c r="O1325" s="71">
        <v>27.8605</v>
      </c>
      <c r="P1325" s="17">
        <f t="shared" si="70"/>
        <v>27.4433333333333</v>
      </c>
      <c r="Q1325" s="28" t="s">
        <v>18</v>
      </c>
      <c r="R1325" s="28" t="s">
        <v>18</v>
      </c>
      <c r="S1325" s="68" t="s">
        <v>18</v>
      </c>
      <c r="T1325" s="17" t="e">
        <f t="shared" si="71"/>
        <v>#DIV/0!</v>
      </c>
    </row>
    <row r="1326" spans="1:20">
      <c r="A1326" s="10">
        <v>9</v>
      </c>
      <c r="B1326" s="37">
        <v>10</v>
      </c>
      <c r="C1326" s="5">
        <v>2014</v>
      </c>
      <c r="D1326" s="51">
        <v>41921</v>
      </c>
      <c r="E1326" s="30" t="s">
        <v>21</v>
      </c>
      <c r="F1326">
        <v>45</v>
      </c>
      <c r="G1326" t="s">
        <v>17</v>
      </c>
      <c r="H1326">
        <v>1325</v>
      </c>
      <c r="I1326" s="42">
        <v>6.2725</v>
      </c>
      <c r="J1326" s="42">
        <v>3.068</v>
      </c>
      <c r="K1326" s="71">
        <v>2.862</v>
      </c>
      <c r="L1326" s="17">
        <f t="shared" si="72"/>
        <v>4.0675</v>
      </c>
      <c r="M1326" s="42">
        <v>26.6245</v>
      </c>
      <c r="N1326" s="42">
        <v>27.7525</v>
      </c>
      <c r="O1326" s="71">
        <v>27.846</v>
      </c>
      <c r="P1326" s="17">
        <f t="shared" si="70"/>
        <v>27.4076666666667</v>
      </c>
      <c r="Q1326" s="28">
        <v>0.2590012220754</v>
      </c>
      <c r="R1326" s="28">
        <v>0.20014709160896</v>
      </c>
      <c r="S1326" s="68">
        <v>0.25223088224512</v>
      </c>
      <c r="T1326" s="17">
        <f t="shared" si="71"/>
        <v>0.23712639864316</v>
      </c>
    </row>
    <row r="1327" spans="1:20">
      <c r="A1327" s="10">
        <v>20</v>
      </c>
      <c r="B1327" s="37">
        <v>10</v>
      </c>
      <c r="C1327" s="5">
        <v>2014</v>
      </c>
      <c r="D1327" s="51">
        <v>41932</v>
      </c>
      <c r="E1327" s="30" t="s">
        <v>21</v>
      </c>
      <c r="F1327">
        <v>45</v>
      </c>
      <c r="G1327" t="s">
        <v>17</v>
      </c>
      <c r="H1327">
        <v>1326</v>
      </c>
      <c r="I1327" s="42">
        <v>5.3215</v>
      </c>
      <c r="J1327" s="42">
        <v>2.781</v>
      </c>
      <c r="K1327" s="71">
        <v>2.72333333333333</v>
      </c>
      <c r="L1327" s="17">
        <f t="shared" si="72"/>
        <v>3.60861111111111</v>
      </c>
      <c r="M1327" s="42">
        <v>26.962</v>
      </c>
      <c r="N1327" s="42">
        <v>27.854</v>
      </c>
      <c r="O1327" s="71">
        <v>27.8816666666667</v>
      </c>
      <c r="P1327" s="17">
        <f t="shared" si="70"/>
        <v>27.5658888888889</v>
      </c>
      <c r="Q1327" s="28">
        <v>0.246820611312</v>
      </c>
      <c r="R1327" s="28" t="s">
        <v>18</v>
      </c>
      <c r="S1327" s="68" t="s">
        <v>18</v>
      </c>
      <c r="T1327" s="17">
        <f t="shared" si="71"/>
        <v>0.246820611312</v>
      </c>
    </row>
    <row r="1328" spans="1:20">
      <c r="A1328" s="10">
        <v>29</v>
      </c>
      <c r="B1328" s="37">
        <v>10</v>
      </c>
      <c r="C1328" s="5">
        <v>2014</v>
      </c>
      <c r="D1328" s="51">
        <v>41941</v>
      </c>
      <c r="E1328" s="30" t="s">
        <v>21</v>
      </c>
      <c r="F1328">
        <v>45</v>
      </c>
      <c r="G1328" t="s">
        <v>17</v>
      </c>
      <c r="H1328">
        <v>1327</v>
      </c>
      <c r="I1328" s="42">
        <v>4.3925</v>
      </c>
      <c r="J1328" s="42">
        <v>2.8655</v>
      </c>
      <c r="K1328" s="71">
        <v>2.82266666666667</v>
      </c>
      <c r="L1328" s="17">
        <f t="shared" si="72"/>
        <v>3.36022222222222</v>
      </c>
      <c r="M1328" s="42">
        <v>27.3825</v>
      </c>
      <c r="N1328" s="42">
        <v>27.9115</v>
      </c>
      <c r="O1328" s="71">
        <v>27.939</v>
      </c>
      <c r="P1328" s="17">
        <f t="shared" si="70"/>
        <v>27.7443333333333</v>
      </c>
      <c r="Q1328" s="28">
        <v>0.1996700745132</v>
      </c>
      <c r="R1328" s="28">
        <v>0.20103480930856</v>
      </c>
      <c r="S1328" s="68">
        <v>0.184062867235733</v>
      </c>
      <c r="T1328" s="17">
        <f t="shared" si="71"/>
        <v>0.194922583685831</v>
      </c>
    </row>
    <row r="1329" spans="1:20">
      <c r="A1329" s="10">
        <v>16</v>
      </c>
      <c r="B1329" s="37">
        <v>11</v>
      </c>
      <c r="C1329" s="5">
        <v>2014</v>
      </c>
      <c r="D1329" s="51">
        <v>41959</v>
      </c>
      <c r="E1329" s="30" t="s">
        <v>21</v>
      </c>
      <c r="F1329">
        <v>45</v>
      </c>
      <c r="G1329" t="s">
        <v>17</v>
      </c>
      <c r="H1329">
        <v>1328</v>
      </c>
      <c r="I1329" s="42">
        <v>2.936</v>
      </c>
      <c r="J1329" s="42">
        <v>1.98</v>
      </c>
      <c r="K1329" s="71">
        <v>1.9058</v>
      </c>
      <c r="L1329" s="17">
        <f t="shared" si="72"/>
        <v>2.27393333333333</v>
      </c>
      <c r="M1329" s="42">
        <v>27.6565</v>
      </c>
      <c r="N1329" s="42">
        <v>28.1155</v>
      </c>
      <c r="O1329" s="71">
        <v>28.145</v>
      </c>
      <c r="P1329" s="17">
        <f t="shared" si="70"/>
        <v>27.9723333333333</v>
      </c>
      <c r="Q1329" s="28">
        <v>0.15761819288512</v>
      </c>
      <c r="R1329" s="28">
        <v>0.1452799592272</v>
      </c>
      <c r="S1329" s="68">
        <v>0.165914990033387</v>
      </c>
      <c r="T1329" s="17">
        <f t="shared" si="71"/>
        <v>0.156271047381902</v>
      </c>
    </row>
    <row r="1330" spans="1:20">
      <c r="A1330" s="10">
        <v>2</v>
      </c>
      <c r="B1330" s="37">
        <v>12</v>
      </c>
      <c r="C1330" s="5">
        <v>2014</v>
      </c>
      <c r="D1330" s="51">
        <v>41975</v>
      </c>
      <c r="E1330" s="30" t="s">
        <v>21</v>
      </c>
      <c r="F1330">
        <v>45</v>
      </c>
      <c r="G1330" t="s">
        <v>17</v>
      </c>
      <c r="H1330">
        <v>1329</v>
      </c>
      <c r="I1330" s="42">
        <v>2.122</v>
      </c>
      <c r="J1330" s="42">
        <v>1.485</v>
      </c>
      <c r="K1330" s="71">
        <v>1.421</v>
      </c>
      <c r="L1330" s="17">
        <f t="shared" si="72"/>
        <v>1.676</v>
      </c>
      <c r="M1330" s="42">
        <v>27.5185</v>
      </c>
      <c r="N1330" s="42">
        <v>28.2525</v>
      </c>
      <c r="O1330" s="71">
        <v>28.2835</v>
      </c>
      <c r="P1330" s="17">
        <f t="shared" si="70"/>
        <v>28.0181666666667</v>
      </c>
      <c r="Q1330" s="30" t="s">
        <v>18</v>
      </c>
      <c r="R1330" s="30" t="s">
        <v>18</v>
      </c>
      <c r="S1330" s="30" t="s">
        <v>18</v>
      </c>
      <c r="T1330" s="17" t="e">
        <f t="shared" si="71"/>
        <v>#DIV/0!</v>
      </c>
    </row>
    <row r="1331" spans="1:20">
      <c r="A1331" s="10">
        <v>10</v>
      </c>
      <c r="B1331" s="37">
        <v>2</v>
      </c>
      <c r="C1331" s="5">
        <v>2015</v>
      </c>
      <c r="D1331" s="51">
        <v>42045</v>
      </c>
      <c r="E1331" s="30" t="s">
        <v>21</v>
      </c>
      <c r="F1331">
        <v>45</v>
      </c>
      <c r="G1331" t="s">
        <v>17</v>
      </c>
      <c r="H1331">
        <v>1330</v>
      </c>
      <c r="I1331" s="42">
        <v>-1.03033333333333</v>
      </c>
      <c r="J1331" s="42">
        <v>-0.74125</v>
      </c>
      <c r="K1331" s="71">
        <v>-0.72525</v>
      </c>
      <c r="L1331" s="17">
        <f t="shared" si="72"/>
        <v>-0.832277777777777</v>
      </c>
      <c r="M1331" s="42">
        <v>27.723</v>
      </c>
      <c r="N1331" s="42">
        <v>27.76925</v>
      </c>
      <c r="O1331" s="71">
        <v>27.76425</v>
      </c>
      <c r="P1331" s="17">
        <f t="shared" si="70"/>
        <v>27.7521666666667</v>
      </c>
      <c r="Q1331" s="28">
        <v>0.105363193709813</v>
      </c>
      <c r="R1331" s="28">
        <v>0.13208382494885</v>
      </c>
      <c r="S1331" s="68">
        <v>0.13934681159984</v>
      </c>
      <c r="T1331" s="17">
        <f t="shared" si="71"/>
        <v>0.125597943419501</v>
      </c>
    </row>
    <row r="1332" spans="1:20">
      <c r="A1332" s="10">
        <v>21</v>
      </c>
      <c r="B1332" s="37">
        <v>2</v>
      </c>
      <c r="C1332" s="5">
        <v>2015</v>
      </c>
      <c r="D1332" s="51">
        <v>42056</v>
      </c>
      <c r="E1332" s="30" t="s">
        <v>21</v>
      </c>
      <c r="F1332">
        <v>45</v>
      </c>
      <c r="G1332" t="s">
        <v>17</v>
      </c>
      <c r="H1332">
        <v>1331</v>
      </c>
      <c r="I1332" s="42">
        <v>-0.61</v>
      </c>
      <c r="J1332" s="42">
        <v>0.197</v>
      </c>
      <c r="K1332" s="71">
        <v>0.315666666666667</v>
      </c>
      <c r="L1332" s="17">
        <f t="shared" si="72"/>
        <v>-0.0324444444444443</v>
      </c>
      <c r="M1332" s="42">
        <v>27.7555</v>
      </c>
      <c r="N1332" s="42">
        <v>28.1465</v>
      </c>
      <c r="O1332" s="71">
        <v>28.2133333333333</v>
      </c>
      <c r="P1332" s="17">
        <f t="shared" si="70"/>
        <v>28.0384444444444</v>
      </c>
      <c r="Q1332" s="28">
        <v>0.1171237287152</v>
      </c>
      <c r="R1332" s="28">
        <v>0.119904823900853</v>
      </c>
      <c r="S1332" s="68">
        <v>0.122564430697867</v>
      </c>
      <c r="T1332" s="17">
        <f t="shared" si="71"/>
        <v>0.119864327771307</v>
      </c>
    </row>
    <row r="1333" spans="1:20">
      <c r="A1333" s="10">
        <v>3</v>
      </c>
      <c r="B1333" s="37">
        <v>3</v>
      </c>
      <c r="C1333" s="5">
        <v>2015</v>
      </c>
      <c r="D1333" s="51">
        <v>42066</v>
      </c>
      <c r="E1333" s="30" t="s">
        <v>21</v>
      </c>
      <c r="F1333">
        <v>45</v>
      </c>
      <c r="G1333" t="s">
        <v>17</v>
      </c>
      <c r="H1333">
        <v>1332</v>
      </c>
      <c r="I1333" s="42">
        <v>-0.25</v>
      </c>
      <c r="J1333" s="42">
        <v>0.204</v>
      </c>
      <c r="K1333" s="71">
        <v>0.3205</v>
      </c>
      <c r="L1333" s="17">
        <f t="shared" si="72"/>
        <v>0.0915</v>
      </c>
      <c r="M1333" s="46">
        <v>27.7263333333333</v>
      </c>
      <c r="N1333" s="46">
        <v>28.136</v>
      </c>
      <c r="O1333" s="75">
        <v>28.22025</v>
      </c>
      <c r="P1333" s="17">
        <f t="shared" si="70"/>
        <v>28.0275277777778</v>
      </c>
      <c r="Q1333" s="28">
        <v>0.0889562755333334</v>
      </c>
      <c r="R1333" s="28">
        <v>0.100843142567467</v>
      </c>
      <c r="S1333" s="68">
        <v>0.87472400747628</v>
      </c>
      <c r="T1333" s="17">
        <f t="shared" si="71"/>
        <v>0.354841141859027</v>
      </c>
    </row>
    <row r="1334" spans="1:20">
      <c r="A1334" s="10">
        <v>16</v>
      </c>
      <c r="B1334" s="37">
        <v>3</v>
      </c>
      <c r="C1334" s="5">
        <v>2015</v>
      </c>
      <c r="D1334" s="51">
        <v>42079</v>
      </c>
      <c r="E1334" s="30" t="s">
        <v>21</v>
      </c>
      <c r="F1334">
        <v>45</v>
      </c>
      <c r="G1334" t="s">
        <v>17</v>
      </c>
      <c r="H1334">
        <v>1333</v>
      </c>
      <c r="I1334" s="46">
        <v>-0.6255</v>
      </c>
      <c r="J1334" s="46">
        <v>0.1505</v>
      </c>
      <c r="K1334" s="75">
        <v>0.277</v>
      </c>
      <c r="L1334" s="17">
        <f t="shared" si="72"/>
        <v>-0.066</v>
      </c>
      <c r="M1334" s="46">
        <v>27.842</v>
      </c>
      <c r="N1334" s="46">
        <v>28.376</v>
      </c>
      <c r="O1334" s="75">
        <v>28.51</v>
      </c>
      <c r="P1334" s="17">
        <f t="shared" si="70"/>
        <v>28.2426666666667</v>
      </c>
      <c r="Q1334" s="28">
        <v>0.109960277820533</v>
      </c>
      <c r="R1334" s="28">
        <v>0.11824003661584</v>
      </c>
      <c r="S1334" s="68">
        <v>0.48555334043622</v>
      </c>
      <c r="T1334" s="17">
        <f t="shared" si="71"/>
        <v>0.237917884957531</v>
      </c>
    </row>
    <row r="1335" spans="1:20">
      <c r="A1335" s="10">
        <v>7</v>
      </c>
      <c r="B1335" s="37">
        <v>4</v>
      </c>
      <c r="C1335" s="5">
        <v>2015</v>
      </c>
      <c r="D1335" s="51">
        <v>42101</v>
      </c>
      <c r="E1335" s="30" t="s">
        <v>21</v>
      </c>
      <c r="F1335">
        <v>45</v>
      </c>
      <c r="G1335" t="s">
        <v>17</v>
      </c>
      <c r="H1335">
        <v>1334</v>
      </c>
      <c r="I1335" s="46">
        <v>-0.1345</v>
      </c>
      <c r="J1335" s="46">
        <v>0.057</v>
      </c>
      <c r="K1335" s="75">
        <v>0.0575</v>
      </c>
      <c r="L1335" s="17">
        <f t="shared" si="72"/>
        <v>-0.00666666666666667</v>
      </c>
      <c r="M1335" s="46">
        <v>28.126</v>
      </c>
      <c r="N1335" s="46">
        <v>28.6452</v>
      </c>
      <c r="O1335" s="75">
        <v>28.6895</v>
      </c>
      <c r="P1335" s="17">
        <f t="shared" si="70"/>
        <v>28.4869</v>
      </c>
      <c r="Q1335" s="28">
        <v>0.06591609385172</v>
      </c>
      <c r="R1335" s="28">
        <v>0.11139691056928</v>
      </c>
      <c r="S1335" s="68">
        <v>0.1311553616434</v>
      </c>
      <c r="T1335" s="17">
        <f t="shared" si="71"/>
        <v>0.102822788688133</v>
      </c>
    </row>
    <row r="1336" spans="1:20">
      <c r="A1336" s="10">
        <v>10</v>
      </c>
      <c r="B1336" s="37">
        <v>6</v>
      </c>
      <c r="C1336" s="5">
        <v>2015</v>
      </c>
      <c r="D1336" s="51">
        <v>42165</v>
      </c>
      <c r="E1336" s="30" t="s">
        <v>21</v>
      </c>
      <c r="F1336">
        <v>45</v>
      </c>
      <c r="G1336" t="s">
        <v>17</v>
      </c>
      <c r="H1336">
        <v>1335</v>
      </c>
      <c r="I1336" s="42">
        <v>0.733</v>
      </c>
      <c r="J1336" s="42">
        <v>0.132</v>
      </c>
      <c r="K1336" s="71">
        <v>0.133333333333333</v>
      </c>
      <c r="L1336" s="17">
        <f t="shared" si="72"/>
        <v>0.332777777777778</v>
      </c>
      <c r="M1336" s="42">
        <v>27.699</v>
      </c>
      <c r="N1336" s="42">
        <v>28.1416666666667</v>
      </c>
      <c r="O1336" s="71">
        <v>28.1486666666667</v>
      </c>
      <c r="P1336" s="17">
        <f t="shared" si="70"/>
        <v>27.9964444444445</v>
      </c>
      <c r="Q1336" s="28">
        <v>0.29711497447192</v>
      </c>
      <c r="R1336" s="28">
        <v>0.6815440644528</v>
      </c>
      <c r="S1336" s="68" t="s">
        <v>18</v>
      </c>
      <c r="T1336" s="17">
        <f t="shared" si="71"/>
        <v>0.48932951946236</v>
      </c>
    </row>
    <row r="1337" spans="1:20">
      <c r="A1337" s="10">
        <v>20</v>
      </c>
      <c r="B1337" s="37">
        <v>6</v>
      </c>
      <c r="C1337" s="5">
        <v>2015</v>
      </c>
      <c r="D1337" s="51">
        <v>42175</v>
      </c>
      <c r="E1337" s="30" t="s">
        <v>21</v>
      </c>
      <c r="F1337">
        <v>45</v>
      </c>
      <c r="G1337" t="s">
        <v>17</v>
      </c>
      <c r="H1337">
        <v>1336</v>
      </c>
      <c r="I1337" s="42">
        <v>0.828</v>
      </c>
      <c r="J1337" s="42">
        <v>0.1085</v>
      </c>
      <c r="K1337" s="71">
        <v>0.0843333333333333</v>
      </c>
      <c r="L1337" s="17">
        <f t="shared" si="72"/>
        <v>0.340277777777778</v>
      </c>
      <c r="M1337" s="42">
        <v>27.5945</v>
      </c>
      <c r="N1337" s="42">
        <v>28.0425</v>
      </c>
      <c r="O1337" s="71">
        <v>28.076</v>
      </c>
      <c r="P1337" s="17">
        <f t="shared" si="70"/>
        <v>27.9043333333333</v>
      </c>
      <c r="Q1337" s="28">
        <v>0.1658516642848</v>
      </c>
      <c r="R1337" s="28">
        <v>0.219844679996533</v>
      </c>
      <c r="S1337" s="68">
        <v>0.24260252003716</v>
      </c>
      <c r="T1337" s="17">
        <f t="shared" si="71"/>
        <v>0.209432954772831</v>
      </c>
    </row>
    <row r="1338" spans="1:20">
      <c r="A1338" s="10">
        <v>30</v>
      </c>
      <c r="B1338" s="37">
        <v>6</v>
      </c>
      <c r="C1338" s="5">
        <v>2015</v>
      </c>
      <c r="D1338" s="51">
        <v>42185</v>
      </c>
      <c r="E1338" s="30" t="s">
        <v>21</v>
      </c>
      <c r="F1338">
        <v>45</v>
      </c>
      <c r="G1338" t="s">
        <v>17</v>
      </c>
      <c r="H1338">
        <v>1337</v>
      </c>
      <c r="I1338" s="42">
        <v>1.048</v>
      </c>
      <c r="J1338" s="42">
        <v>0.272</v>
      </c>
      <c r="K1338" s="71">
        <v>0.227666666666667</v>
      </c>
      <c r="L1338" s="17">
        <f t="shared" si="72"/>
        <v>0.515888888888889</v>
      </c>
      <c r="M1338" s="42">
        <v>27.5705</v>
      </c>
      <c r="N1338" s="42">
        <v>27.955</v>
      </c>
      <c r="O1338" s="71">
        <v>27.9903333333333</v>
      </c>
      <c r="P1338" s="17">
        <f t="shared" si="70"/>
        <v>27.8386111111111</v>
      </c>
      <c r="Q1338" s="28">
        <v>0.2002057186016</v>
      </c>
      <c r="R1338" s="28">
        <v>0.195020901922987</v>
      </c>
      <c r="S1338" s="68">
        <v>0.240837325661636</v>
      </c>
      <c r="T1338" s="17">
        <f t="shared" si="71"/>
        <v>0.212021315395408</v>
      </c>
    </row>
    <row r="1339" spans="1:20">
      <c r="A1339" s="10">
        <v>11</v>
      </c>
      <c r="B1339" s="37">
        <v>7</v>
      </c>
      <c r="C1339" s="56">
        <v>2015</v>
      </c>
      <c r="D1339" s="9">
        <v>42196</v>
      </c>
      <c r="E1339" s="30" t="s">
        <v>21</v>
      </c>
      <c r="F1339">
        <v>45</v>
      </c>
      <c r="G1339" t="s">
        <v>17</v>
      </c>
      <c r="H1339">
        <v>1338</v>
      </c>
      <c r="I1339" s="42">
        <v>1.47</v>
      </c>
      <c r="J1339" s="42">
        <v>0.4205</v>
      </c>
      <c r="K1339" s="71">
        <v>0.397</v>
      </c>
      <c r="L1339" s="17">
        <f t="shared" si="72"/>
        <v>0.7625</v>
      </c>
      <c r="M1339" s="42">
        <v>27.516</v>
      </c>
      <c r="N1339" s="42">
        <v>28.008</v>
      </c>
      <c r="O1339" s="71">
        <v>28.094</v>
      </c>
      <c r="P1339" s="17">
        <f t="shared" si="70"/>
        <v>27.8726666666667</v>
      </c>
      <c r="Q1339" s="28">
        <v>0.1837950511176</v>
      </c>
      <c r="R1339" s="28">
        <v>0.31368206776816</v>
      </c>
      <c r="S1339" s="68">
        <v>0.2698926411776</v>
      </c>
      <c r="T1339" s="17">
        <f t="shared" si="71"/>
        <v>0.25578992002112</v>
      </c>
    </row>
    <row r="1340" spans="1:20">
      <c r="A1340" s="10">
        <v>20</v>
      </c>
      <c r="B1340" s="37">
        <v>7</v>
      </c>
      <c r="C1340" s="5">
        <v>2015</v>
      </c>
      <c r="D1340" s="51">
        <v>42205</v>
      </c>
      <c r="E1340" s="30" t="s">
        <v>21</v>
      </c>
      <c r="F1340">
        <v>45</v>
      </c>
      <c r="G1340" t="s">
        <v>17</v>
      </c>
      <c r="H1340">
        <v>1339</v>
      </c>
      <c r="I1340" s="42">
        <v>2.171</v>
      </c>
      <c r="J1340" s="42">
        <v>0.9355</v>
      </c>
      <c r="K1340" s="71">
        <v>0.818</v>
      </c>
      <c r="L1340" s="17">
        <f t="shared" si="72"/>
        <v>1.30816666666667</v>
      </c>
      <c r="M1340" s="42">
        <v>27.428</v>
      </c>
      <c r="N1340" s="42">
        <v>27.801</v>
      </c>
      <c r="O1340" s="71">
        <v>27.929</v>
      </c>
      <c r="P1340" s="17">
        <f t="shared" si="70"/>
        <v>27.7193333333333</v>
      </c>
      <c r="Q1340" s="28">
        <v>0.13436768559992</v>
      </c>
      <c r="R1340" s="28">
        <v>0.15225011112796</v>
      </c>
      <c r="S1340" s="68">
        <v>0.16893833448016</v>
      </c>
      <c r="T1340" s="17">
        <f t="shared" si="71"/>
        <v>0.151852043736013</v>
      </c>
    </row>
    <row r="1341" spans="1:20">
      <c r="A1341" s="10">
        <v>30</v>
      </c>
      <c r="B1341" s="37">
        <v>7</v>
      </c>
      <c r="C1341" s="5">
        <v>2015</v>
      </c>
      <c r="D1341" s="51">
        <v>42215</v>
      </c>
      <c r="E1341" s="30" t="s">
        <v>21</v>
      </c>
      <c r="F1341">
        <v>45</v>
      </c>
      <c r="G1341" t="s">
        <v>17</v>
      </c>
      <c r="H1341">
        <v>1340</v>
      </c>
      <c r="I1341" s="42">
        <v>8.1515</v>
      </c>
      <c r="J1341" s="42">
        <v>1.893</v>
      </c>
      <c r="K1341" s="71">
        <v>1.844</v>
      </c>
      <c r="L1341" s="17">
        <f t="shared" si="72"/>
        <v>3.96283333333333</v>
      </c>
      <c r="M1341" s="42">
        <v>26.4305</v>
      </c>
      <c r="N1341" s="42">
        <v>27.507</v>
      </c>
      <c r="O1341" s="71">
        <v>27.61</v>
      </c>
      <c r="P1341" s="17">
        <f t="shared" si="70"/>
        <v>27.1825</v>
      </c>
      <c r="Q1341" s="28">
        <v>0.24195519663496</v>
      </c>
      <c r="R1341" s="28">
        <v>0.17950875301144</v>
      </c>
      <c r="S1341" s="68">
        <v>0.1801597677392</v>
      </c>
      <c r="T1341" s="17">
        <f t="shared" si="71"/>
        <v>0.200541239128533</v>
      </c>
    </row>
    <row r="1342" spans="1:20">
      <c r="A1342" s="10">
        <v>10</v>
      </c>
      <c r="B1342" s="37">
        <v>8</v>
      </c>
      <c r="C1342" s="5">
        <v>2015</v>
      </c>
      <c r="D1342" s="51">
        <v>42226</v>
      </c>
      <c r="E1342" s="30" t="s">
        <v>21</v>
      </c>
      <c r="F1342">
        <v>45</v>
      </c>
      <c r="G1342" t="s">
        <v>17</v>
      </c>
      <c r="H1342">
        <v>1341</v>
      </c>
      <c r="I1342" s="42">
        <v>8.6295</v>
      </c>
      <c r="J1342" s="42">
        <v>2.399</v>
      </c>
      <c r="K1342" s="71">
        <v>2.25166666666667</v>
      </c>
      <c r="L1342" s="17">
        <f t="shared" si="72"/>
        <v>4.42672222222222</v>
      </c>
      <c r="M1342" s="42">
        <v>26.464</v>
      </c>
      <c r="N1342" s="42">
        <v>27.6525</v>
      </c>
      <c r="O1342" s="71">
        <v>27.6913333333333</v>
      </c>
      <c r="P1342" s="17">
        <f t="shared" si="70"/>
        <v>27.2692777777778</v>
      </c>
      <c r="Q1342" s="28">
        <v>0.15495720836564</v>
      </c>
      <c r="R1342" s="28">
        <v>0.1512335852916</v>
      </c>
      <c r="S1342" s="68">
        <v>0.167756137247733</v>
      </c>
      <c r="T1342" s="17">
        <f t="shared" si="71"/>
        <v>0.157982310301658</v>
      </c>
    </row>
    <row r="1343" spans="1:20">
      <c r="A1343" s="10">
        <v>19</v>
      </c>
      <c r="B1343" s="37">
        <v>8</v>
      </c>
      <c r="C1343" s="5">
        <v>2015</v>
      </c>
      <c r="D1343" s="51">
        <v>42235</v>
      </c>
      <c r="E1343" s="30" t="s">
        <v>21</v>
      </c>
      <c r="F1343">
        <v>45</v>
      </c>
      <c r="G1343" t="s">
        <v>17</v>
      </c>
      <c r="H1343">
        <v>1342</v>
      </c>
      <c r="I1343" s="42">
        <v>3.3234</v>
      </c>
      <c r="J1343" s="42">
        <v>1.6536</v>
      </c>
      <c r="K1343" s="69" t="s">
        <v>18</v>
      </c>
      <c r="L1343" s="17">
        <f t="shared" si="72"/>
        <v>2.4885</v>
      </c>
      <c r="M1343" s="42">
        <v>27.513</v>
      </c>
      <c r="N1343" s="42">
        <v>27.9822</v>
      </c>
      <c r="O1343" s="69" t="s">
        <v>18</v>
      </c>
      <c r="P1343" s="17">
        <f t="shared" si="70"/>
        <v>27.7476</v>
      </c>
      <c r="Q1343" s="28">
        <v>0.113545272699328</v>
      </c>
      <c r="R1343" s="28">
        <v>0.119117637746176</v>
      </c>
      <c r="S1343" s="68" t="s">
        <v>18</v>
      </c>
      <c r="T1343" s="17">
        <f t="shared" si="71"/>
        <v>0.116331455222752</v>
      </c>
    </row>
    <row r="1344" spans="1:20">
      <c r="A1344" s="10">
        <v>31</v>
      </c>
      <c r="B1344" s="37">
        <v>8</v>
      </c>
      <c r="C1344" s="5">
        <v>2015</v>
      </c>
      <c r="D1344" s="51">
        <v>42247</v>
      </c>
      <c r="E1344" s="30" t="s">
        <v>21</v>
      </c>
      <c r="F1344">
        <v>45</v>
      </c>
      <c r="G1344" t="s">
        <v>17</v>
      </c>
      <c r="H1344">
        <v>1343</v>
      </c>
      <c r="I1344" s="42">
        <v>4.7422</v>
      </c>
      <c r="J1344" s="42">
        <v>2.4878</v>
      </c>
      <c r="K1344" s="71">
        <v>2.4258</v>
      </c>
      <c r="L1344" s="17">
        <f t="shared" si="72"/>
        <v>3.2186</v>
      </c>
      <c r="M1344" s="42">
        <v>27.5156</v>
      </c>
      <c r="N1344" s="42">
        <v>27.7744</v>
      </c>
      <c r="O1344" s="71">
        <v>27.7566</v>
      </c>
      <c r="P1344" s="17">
        <f t="shared" si="70"/>
        <v>27.6822</v>
      </c>
      <c r="Q1344" s="28">
        <v>0.118841028461099</v>
      </c>
      <c r="R1344" s="28">
        <v>0.230693057919488</v>
      </c>
      <c r="S1344" s="68">
        <v>0.194448964002208</v>
      </c>
      <c r="T1344" s="17">
        <f t="shared" si="71"/>
        <v>0.181327683460932</v>
      </c>
    </row>
    <row r="1345" spans="1:20">
      <c r="A1345" s="10">
        <v>9</v>
      </c>
      <c r="B1345" s="37">
        <v>9</v>
      </c>
      <c r="C1345" s="5">
        <v>2015</v>
      </c>
      <c r="D1345" s="51">
        <v>42256</v>
      </c>
      <c r="E1345" s="30" t="s">
        <v>21</v>
      </c>
      <c r="F1345">
        <v>45</v>
      </c>
      <c r="G1345" t="s">
        <v>17</v>
      </c>
      <c r="H1345">
        <v>1344</v>
      </c>
      <c r="I1345" s="42">
        <v>7.321</v>
      </c>
      <c r="J1345" s="42">
        <v>3.103</v>
      </c>
      <c r="K1345" s="71">
        <v>3.0676</v>
      </c>
      <c r="L1345" s="17">
        <f t="shared" si="72"/>
        <v>4.4972</v>
      </c>
      <c r="M1345" s="42">
        <v>26.834</v>
      </c>
      <c r="N1345" s="42">
        <v>27.838</v>
      </c>
      <c r="O1345" s="71">
        <v>27.7004</v>
      </c>
      <c r="P1345" s="17">
        <f t="shared" si="70"/>
        <v>27.4574666666667</v>
      </c>
      <c r="Q1345" s="28">
        <v>0.18785557327832</v>
      </c>
      <c r="R1345" s="28">
        <v>0.14894978530008</v>
      </c>
      <c r="S1345" s="68">
        <v>0.165447985578837</v>
      </c>
      <c r="T1345" s="17">
        <f t="shared" si="71"/>
        <v>0.167417781385746</v>
      </c>
    </row>
    <row r="1346" spans="1:20">
      <c r="A1346" s="10">
        <v>21</v>
      </c>
      <c r="B1346" s="37">
        <v>9</v>
      </c>
      <c r="C1346" s="5">
        <v>2015</v>
      </c>
      <c r="D1346" s="51">
        <v>42268</v>
      </c>
      <c r="E1346" s="30" t="s">
        <v>21</v>
      </c>
      <c r="F1346">
        <v>45</v>
      </c>
      <c r="G1346" t="s">
        <v>17</v>
      </c>
      <c r="H1346">
        <v>1345</v>
      </c>
      <c r="I1346" s="42">
        <v>6.4698</v>
      </c>
      <c r="J1346" s="42">
        <v>2.624</v>
      </c>
      <c r="K1346" s="69" t="s">
        <v>18</v>
      </c>
      <c r="L1346" s="17">
        <f t="shared" si="72"/>
        <v>4.5469</v>
      </c>
      <c r="M1346" s="42">
        <v>27.0848</v>
      </c>
      <c r="N1346" s="42">
        <v>27.9504</v>
      </c>
      <c r="O1346" s="69" t="s">
        <v>18</v>
      </c>
      <c r="P1346" s="17">
        <f t="shared" ref="P1346:P1409" si="73">AVERAGE(M1346:O1346)</f>
        <v>27.5176</v>
      </c>
      <c r="Q1346" s="28">
        <v>0.19856887726528</v>
      </c>
      <c r="R1346" s="28">
        <v>0.17966403265664</v>
      </c>
      <c r="S1346" s="68" t="s">
        <v>18</v>
      </c>
      <c r="T1346" s="17">
        <f t="shared" ref="T1346:T1409" si="74">AVERAGE(Q1346:S1346)</f>
        <v>0.18911645496096</v>
      </c>
    </row>
    <row r="1347" spans="1:20">
      <c r="A1347" s="10">
        <v>30</v>
      </c>
      <c r="B1347" s="37">
        <v>9</v>
      </c>
      <c r="C1347" s="5">
        <v>2015</v>
      </c>
      <c r="D1347" s="51">
        <v>42277</v>
      </c>
      <c r="E1347" s="30" t="s">
        <v>21</v>
      </c>
      <c r="F1347">
        <v>45</v>
      </c>
      <c r="G1347" t="s">
        <v>17</v>
      </c>
      <c r="H1347">
        <v>1346</v>
      </c>
      <c r="I1347" s="42">
        <v>7.1138</v>
      </c>
      <c r="J1347" s="42">
        <v>3.8406</v>
      </c>
      <c r="K1347" s="69" t="s">
        <v>18</v>
      </c>
      <c r="L1347" s="17">
        <f t="shared" ref="L1347:L1410" si="75">AVERAGE(I1347:K1347)</f>
        <v>5.4772</v>
      </c>
      <c r="M1347" s="42">
        <v>26.6806</v>
      </c>
      <c r="N1347" s="42">
        <v>27.5516</v>
      </c>
      <c r="O1347" s="69" t="s">
        <v>18</v>
      </c>
      <c r="P1347" s="17">
        <f t="shared" si="73"/>
        <v>27.1161</v>
      </c>
      <c r="Q1347" s="28">
        <v>0.207173160559819</v>
      </c>
      <c r="R1347" s="28">
        <v>0.193156195480528</v>
      </c>
      <c r="S1347" s="68">
        <v>0.2418585984</v>
      </c>
      <c r="T1347" s="17">
        <f t="shared" si="74"/>
        <v>0.214062651480116</v>
      </c>
    </row>
    <row r="1348" spans="1:20">
      <c r="A1348" s="10">
        <v>12</v>
      </c>
      <c r="B1348" s="37">
        <v>10</v>
      </c>
      <c r="C1348" s="5">
        <v>2015</v>
      </c>
      <c r="D1348" s="51">
        <v>42289</v>
      </c>
      <c r="E1348" s="30" t="s">
        <v>21</v>
      </c>
      <c r="F1348">
        <v>45</v>
      </c>
      <c r="G1348" t="s">
        <v>17</v>
      </c>
      <c r="H1348">
        <v>1347</v>
      </c>
      <c r="I1348" s="42">
        <v>5.817</v>
      </c>
      <c r="J1348" s="42">
        <v>2.2604</v>
      </c>
      <c r="K1348" s="71">
        <v>2.1546</v>
      </c>
      <c r="L1348" s="17">
        <f t="shared" si="75"/>
        <v>3.41066666666667</v>
      </c>
      <c r="M1348" s="42">
        <v>26.8432</v>
      </c>
      <c r="N1348" s="42">
        <v>27.9694</v>
      </c>
      <c r="O1348" s="71">
        <v>27.9708</v>
      </c>
      <c r="P1348" s="17">
        <f t="shared" si="73"/>
        <v>27.5944666666667</v>
      </c>
      <c r="Q1348" s="28">
        <v>0.35164727035312</v>
      </c>
      <c r="R1348" s="28">
        <v>0.126673893159936</v>
      </c>
      <c r="S1348" s="68">
        <v>0.132776707614837</v>
      </c>
      <c r="T1348" s="17">
        <f t="shared" si="74"/>
        <v>0.203699290375964</v>
      </c>
    </row>
    <row r="1349" spans="1:20">
      <c r="A1349" s="10">
        <v>21</v>
      </c>
      <c r="B1349" s="37">
        <v>10</v>
      </c>
      <c r="C1349" s="5">
        <v>2015</v>
      </c>
      <c r="D1349" s="51">
        <v>42298</v>
      </c>
      <c r="E1349" s="30" t="s">
        <v>21</v>
      </c>
      <c r="F1349">
        <v>45</v>
      </c>
      <c r="G1349" t="s">
        <v>17</v>
      </c>
      <c r="H1349">
        <v>1348</v>
      </c>
      <c r="I1349" s="58">
        <v>2.933</v>
      </c>
      <c r="J1349" s="58">
        <v>2.0545</v>
      </c>
      <c r="K1349" s="78">
        <v>2.01</v>
      </c>
      <c r="L1349" s="17">
        <f t="shared" si="75"/>
        <v>2.3325</v>
      </c>
      <c r="M1349" s="58">
        <v>27.7585</v>
      </c>
      <c r="N1349" s="58">
        <v>27.963</v>
      </c>
      <c r="O1349" s="78">
        <v>27.9835</v>
      </c>
      <c r="P1349" s="17">
        <f t="shared" si="73"/>
        <v>27.9016666666667</v>
      </c>
      <c r="Q1349" s="28">
        <v>0.13096458975036</v>
      </c>
      <c r="R1349" s="28">
        <v>0.138804245412173</v>
      </c>
      <c r="S1349" s="68">
        <v>0.13914340305616</v>
      </c>
      <c r="T1349" s="17">
        <f t="shared" si="74"/>
        <v>0.136304079406231</v>
      </c>
    </row>
    <row r="1350" spans="1:20">
      <c r="A1350" s="10">
        <v>29</v>
      </c>
      <c r="B1350" s="37">
        <v>10</v>
      </c>
      <c r="C1350" s="5">
        <v>2015</v>
      </c>
      <c r="D1350" s="51">
        <v>42306</v>
      </c>
      <c r="E1350" s="30" t="s">
        <v>21</v>
      </c>
      <c r="F1350">
        <v>45</v>
      </c>
      <c r="G1350" t="s">
        <v>17</v>
      </c>
      <c r="H1350">
        <v>1349</v>
      </c>
      <c r="I1350" s="58">
        <v>4.71133333333333</v>
      </c>
      <c r="J1350" s="58">
        <v>3.218</v>
      </c>
      <c r="K1350" s="78">
        <v>3.1404</v>
      </c>
      <c r="L1350" s="17">
        <f t="shared" si="75"/>
        <v>3.68991111111111</v>
      </c>
      <c r="M1350" s="58">
        <v>27.05</v>
      </c>
      <c r="N1350" s="58">
        <v>27.6773333333333</v>
      </c>
      <c r="O1350" s="78">
        <v>27.699</v>
      </c>
      <c r="P1350" s="17">
        <f t="shared" si="73"/>
        <v>27.4754444444444</v>
      </c>
      <c r="Q1350" s="28">
        <v>0.250624849057529</v>
      </c>
      <c r="R1350" s="28">
        <v>0.18334433386768</v>
      </c>
      <c r="S1350" s="68">
        <v>0.278864964018027</v>
      </c>
      <c r="T1350" s="17">
        <f t="shared" si="74"/>
        <v>0.237611382314412</v>
      </c>
    </row>
    <row r="1351" spans="1:20">
      <c r="A1351" s="10">
        <v>10</v>
      </c>
      <c r="B1351" s="37">
        <v>11</v>
      </c>
      <c r="C1351" s="5">
        <v>2015</v>
      </c>
      <c r="D1351" s="51">
        <v>42318</v>
      </c>
      <c r="E1351" s="30" t="s">
        <v>21</v>
      </c>
      <c r="F1351">
        <v>45</v>
      </c>
      <c r="G1351" t="s">
        <v>17</v>
      </c>
      <c r="H1351">
        <v>1350</v>
      </c>
      <c r="I1351" s="42">
        <v>2.4065</v>
      </c>
      <c r="J1351" s="42">
        <v>1.24</v>
      </c>
      <c r="K1351" s="71">
        <v>1.16066666666667</v>
      </c>
      <c r="L1351" s="17">
        <f t="shared" si="75"/>
        <v>1.60238888888889</v>
      </c>
      <c r="M1351" s="42">
        <v>28.07</v>
      </c>
      <c r="N1351" s="42">
        <v>28.3845</v>
      </c>
      <c r="O1351" s="71">
        <v>28.3986666666667</v>
      </c>
      <c r="P1351" s="17">
        <f t="shared" si="73"/>
        <v>28.2843888888889</v>
      </c>
      <c r="Q1351" s="28">
        <v>0.13183234205624</v>
      </c>
      <c r="R1351" s="28">
        <v>0.134138295159467</v>
      </c>
      <c r="S1351" s="68">
        <v>0.128753054450267</v>
      </c>
      <c r="T1351" s="17">
        <f t="shared" si="74"/>
        <v>0.131574563888658</v>
      </c>
    </row>
    <row r="1352" spans="1:20">
      <c r="A1352" s="10">
        <v>21</v>
      </c>
      <c r="B1352" s="37">
        <v>11</v>
      </c>
      <c r="C1352" s="5">
        <v>2015</v>
      </c>
      <c r="D1352" s="51">
        <v>42329</v>
      </c>
      <c r="E1352" s="30" t="s">
        <v>21</v>
      </c>
      <c r="F1352">
        <v>45</v>
      </c>
      <c r="G1352" t="s">
        <v>17</v>
      </c>
      <c r="H1352">
        <v>1351</v>
      </c>
      <c r="I1352" s="58">
        <v>3.5062</v>
      </c>
      <c r="J1352" s="58">
        <v>2.8028</v>
      </c>
      <c r="K1352" s="78">
        <v>2.697</v>
      </c>
      <c r="L1352" s="17">
        <f t="shared" si="75"/>
        <v>3.002</v>
      </c>
      <c r="M1352" s="58">
        <v>27.2604</v>
      </c>
      <c r="N1352" s="58">
        <v>27.6414</v>
      </c>
      <c r="O1352" s="78">
        <v>27.6916</v>
      </c>
      <c r="P1352" s="17">
        <f t="shared" si="73"/>
        <v>27.5311333333333</v>
      </c>
      <c r="Q1352" s="28">
        <v>0.14575836799688</v>
      </c>
      <c r="R1352" s="28">
        <v>0.162672114212245</v>
      </c>
      <c r="S1352" s="68">
        <v>0.16512431000944</v>
      </c>
      <c r="T1352" s="17">
        <f t="shared" si="74"/>
        <v>0.157851597406188</v>
      </c>
    </row>
    <row r="1353" spans="1:20">
      <c r="A1353" s="10">
        <v>3</v>
      </c>
      <c r="B1353" s="37">
        <v>2</v>
      </c>
      <c r="C1353" s="5">
        <v>2016</v>
      </c>
      <c r="D1353" s="51">
        <v>42403</v>
      </c>
      <c r="E1353" s="30" t="s">
        <v>21</v>
      </c>
      <c r="F1353">
        <v>45</v>
      </c>
      <c r="G1353" t="s">
        <v>17</v>
      </c>
      <c r="H1353">
        <v>1352</v>
      </c>
      <c r="I1353" s="42">
        <v>-1.043</v>
      </c>
      <c r="J1353" s="42">
        <v>-0.826666666666667</v>
      </c>
      <c r="K1353" s="69" t="s">
        <v>18</v>
      </c>
      <c r="L1353" s="17">
        <f t="shared" si="75"/>
        <v>-0.934833333333333</v>
      </c>
      <c r="M1353" s="42">
        <v>27.418</v>
      </c>
      <c r="N1353" s="42">
        <v>27.4613333333333</v>
      </c>
      <c r="O1353" s="69" t="s">
        <v>18</v>
      </c>
      <c r="P1353" s="17">
        <f t="shared" si="73"/>
        <v>27.4396666666666</v>
      </c>
      <c r="Q1353" s="28">
        <v>0.1145990812668</v>
      </c>
      <c r="R1353" s="28">
        <v>0.0966583013376</v>
      </c>
      <c r="S1353" s="68" t="s">
        <v>18</v>
      </c>
      <c r="T1353" s="17">
        <f t="shared" si="74"/>
        <v>0.1056286913022</v>
      </c>
    </row>
    <row r="1354" spans="1:20">
      <c r="A1354" s="10">
        <v>16</v>
      </c>
      <c r="B1354" s="37">
        <v>2</v>
      </c>
      <c r="C1354" s="56">
        <v>2016</v>
      </c>
      <c r="D1354" s="9">
        <v>42416</v>
      </c>
      <c r="E1354" s="30" t="s">
        <v>21</v>
      </c>
      <c r="F1354">
        <v>45</v>
      </c>
      <c r="G1354" t="s">
        <v>17</v>
      </c>
      <c r="H1354">
        <v>1353</v>
      </c>
      <c r="I1354" s="42">
        <v>-0.754</v>
      </c>
      <c r="J1354" s="42">
        <v>0.027</v>
      </c>
      <c r="K1354" s="69" t="s">
        <v>18</v>
      </c>
      <c r="L1354" s="17">
        <f t="shared" si="75"/>
        <v>-0.3635</v>
      </c>
      <c r="M1354" s="42">
        <v>27.4775</v>
      </c>
      <c r="N1354" s="42">
        <v>27.828</v>
      </c>
      <c r="O1354" s="69" t="s">
        <v>18</v>
      </c>
      <c r="P1354" s="17">
        <f t="shared" si="73"/>
        <v>27.65275</v>
      </c>
      <c r="Q1354" s="28">
        <v>0.0875079078106667</v>
      </c>
      <c r="R1354" s="28">
        <v>0.109846857692587</v>
      </c>
      <c r="S1354" s="68" t="s">
        <v>18</v>
      </c>
      <c r="T1354" s="17">
        <f t="shared" si="74"/>
        <v>0.0986773827516269</v>
      </c>
    </row>
    <row r="1355" spans="1:20">
      <c r="A1355" s="10">
        <v>7</v>
      </c>
      <c r="B1355" s="37">
        <v>3</v>
      </c>
      <c r="C1355" s="5">
        <v>2016</v>
      </c>
      <c r="D1355" s="51">
        <v>42436</v>
      </c>
      <c r="E1355" s="30" t="s">
        <v>21</v>
      </c>
      <c r="F1355">
        <v>45</v>
      </c>
      <c r="G1355" t="s">
        <v>17</v>
      </c>
      <c r="H1355">
        <v>1354</v>
      </c>
      <c r="I1355" s="42">
        <v>-0.920333333333333</v>
      </c>
      <c r="J1355" s="42">
        <v>0.1515</v>
      </c>
      <c r="K1355" s="69" t="s">
        <v>18</v>
      </c>
      <c r="L1355" s="17">
        <f t="shared" si="75"/>
        <v>-0.384416666666667</v>
      </c>
      <c r="M1355" s="42">
        <v>27.5513333333333</v>
      </c>
      <c r="N1355" s="42">
        <v>27.919</v>
      </c>
      <c r="O1355" s="69" t="s">
        <v>18</v>
      </c>
      <c r="P1355" s="17">
        <f t="shared" si="73"/>
        <v>27.7351666666667</v>
      </c>
      <c r="Q1355" s="28">
        <v>0.0778086170929245</v>
      </c>
      <c r="R1355" s="28">
        <v>0.107587165573113</v>
      </c>
      <c r="S1355" s="68" t="s">
        <v>18</v>
      </c>
      <c r="T1355" s="17">
        <f t="shared" si="74"/>
        <v>0.0926978913330188</v>
      </c>
    </row>
    <row r="1356" spans="1:20">
      <c r="A1356" s="10">
        <v>15</v>
      </c>
      <c r="B1356" s="37">
        <v>3</v>
      </c>
      <c r="C1356" s="5">
        <v>2016</v>
      </c>
      <c r="D1356" s="51">
        <v>42444</v>
      </c>
      <c r="E1356" s="30" t="s">
        <v>21</v>
      </c>
      <c r="F1356">
        <v>45</v>
      </c>
      <c r="G1356" t="s">
        <v>17</v>
      </c>
      <c r="H1356">
        <v>1355</v>
      </c>
      <c r="I1356" s="42">
        <v>-0.9575</v>
      </c>
      <c r="J1356" s="42">
        <v>-0.22225</v>
      </c>
      <c r="K1356" s="69" t="s">
        <v>18</v>
      </c>
      <c r="L1356" s="17">
        <f t="shared" si="75"/>
        <v>-0.589875</v>
      </c>
      <c r="M1356" s="42">
        <v>27.407</v>
      </c>
      <c r="N1356" s="42">
        <v>27.7765</v>
      </c>
      <c r="O1356" s="69" t="s">
        <v>18</v>
      </c>
      <c r="P1356" s="17">
        <f t="shared" si="73"/>
        <v>27.59175</v>
      </c>
      <c r="Q1356" s="28">
        <v>0.075763973944</v>
      </c>
      <c r="R1356" s="28">
        <v>0.1039362632605</v>
      </c>
      <c r="S1356" s="68" t="s">
        <v>18</v>
      </c>
      <c r="T1356" s="17">
        <f t="shared" si="74"/>
        <v>0.08985011860225</v>
      </c>
    </row>
    <row r="1357" spans="1:20">
      <c r="A1357" s="10">
        <v>3</v>
      </c>
      <c r="B1357" s="37">
        <v>4</v>
      </c>
      <c r="C1357" s="5">
        <v>2016</v>
      </c>
      <c r="D1357" s="51">
        <v>42463</v>
      </c>
      <c r="E1357" s="30" t="s">
        <v>21</v>
      </c>
      <c r="F1357">
        <v>45</v>
      </c>
      <c r="G1357" t="s">
        <v>17</v>
      </c>
      <c r="H1357">
        <v>1356</v>
      </c>
      <c r="I1357" s="42">
        <v>-0.6496</v>
      </c>
      <c r="J1357" s="42">
        <v>-0.2975</v>
      </c>
      <c r="K1357" s="69" t="s">
        <v>18</v>
      </c>
      <c r="L1357" s="17">
        <f t="shared" si="75"/>
        <v>-0.47355</v>
      </c>
      <c r="M1357" s="42">
        <v>27.8976</v>
      </c>
      <c r="N1357" s="42">
        <v>28.47125</v>
      </c>
      <c r="O1357" s="69" t="s">
        <v>18</v>
      </c>
      <c r="P1357" s="17">
        <f t="shared" si="73"/>
        <v>28.184425</v>
      </c>
      <c r="Q1357" s="28">
        <v>0.078059696534656</v>
      </c>
      <c r="R1357" s="28">
        <v>0.118608827775067</v>
      </c>
      <c r="S1357" s="68" t="s">
        <v>18</v>
      </c>
      <c r="T1357" s="17">
        <f t="shared" si="74"/>
        <v>0.0983342621548615</v>
      </c>
    </row>
    <row r="1358" spans="1:20">
      <c r="A1358" s="10">
        <v>24</v>
      </c>
      <c r="B1358" s="37">
        <v>5</v>
      </c>
      <c r="C1358" s="5">
        <v>2016</v>
      </c>
      <c r="D1358" s="51">
        <v>42514</v>
      </c>
      <c r="E1358" s="30" t="s">
        <v>21</v>
      </c>
      <c r="F1358">
        <v>45</v>
      </c>
      <c r="G1358" t="s">
        <v>17</v>
      </c>
      <c r="H1358">
        <v>1357</v>
      </c>
      <c r="I1358" s="42">
        <v>1.534</v>
      </c>
      <c r="J1358" s="42">
        <v>-0.119666666666667</v>
      </c>
      <c r="K1358" s="71">
        <v>-0.124333333333333</v>
      </c>
      <c r="L1358" s="17">
        <f t="shared" si="75"/>
        <v>0.43</v>
      </c>
      <c r="M1358" s="42">
        <v>26.9013333333333</v>
      </c>
      <c r="N1358" s="42">
        <v>27.8036666666667</v>
      </c>
      <c r="O1358" s="71">
        <v>27.828</v>
      </c>
      <c r="P1358" s="17">
        <f t="shared" si="73"/>
        <v>27.511</v>
      </c>
      <c r="Q1358" s="28">
        <v>0.20384337179232</v>
      </c>
      <c r="R1358" s="28">
        <v>0.18973873792656</v>
      </c>
      <c r="S1358" s="68">
        <v>0.187874166858093</v>
      </c>
      <c r="T1358" s="17">
        <f t="shared" si="74"/>
        <v>0.193818758858991</v>
      </c>
    </row>
    <row r="1359" spans="1:20">
      <c r="A1359" s="10">
        <v>31</v>
      </c>
      <c r="B1359" s="37">
        <v>5</v>
      </c>
      <c r="C1359" s="5">
        <v>2016</v>
      </c>
      <c r="D1359" s="51">
        <v>42521</v>
      </c>
      <c r="E1359" s="30" t="s">
        <v>21</v>
      </c>
      <c r="F1359">
        <v>45</v>
      </c>
      <c r="G1359" t="s">
        <v>17</v>
      </c>
      <c r="H1359">
        <v>1358</v>
      </c>
      <c r="I1359" s="42">
        <v>1.636</v>
      </c>
      <c r="J1359" s="42">
        <v>0.206333333333333</v>
      </c>
      <c r="K1359" s="69" t="s">
        <v>18</v>
      </c>
      <c r="L1359" s="17">
        <f t="shared" si="75"/>
        <v>0.921166666666666</v>
      </c>
      <c r="M1359" s="42">
        <v>26.949</v>
      </c>
      <c r="N1359" s="42">
        <v>27.687</v>
      </c>
      <c r="O1359" s="69" t="s">
        <v>18</v>
      </c>
      <c r="P1359" s="17">
        <f t="shared" si="73"/>
        <v>27.318</v>
      </c>
      <c r="Q1359" s="28">
        <v>0.164818122685653</v>
      </c>
      <c r="R1359" s="28">
        <v>0.179587891880036</v>
      </c>
      <c r="S1359" s="68">
        <v>0.203777877866667</v>
      </c>
      <c r="T1359" s="17">
        <f t="shared" si="74"/>
        <v>0.182727964144119</v>
      </c>
    </row>
    <row r="1360" spans="1:20">
      <c r="A1360" s="10">
        <v>12</v>
      </c>
      <c r="B1360" s="37">
        <v>6</v>
      </c>
      <c r="C1360" s="5">
        <v>2016</v>
      </c>
      <c r="D1360" s="51">
        <v>42533</v>
      </c>
      <c r="E1360" s="30" t="s">
        <v>21</v>
      </c>
      <c r="F1360">
        <v>45</v>
      </c>
      <c r="G1360" t="s">
        <v>17</v>
      </c>
      <c r="H1360">
        <v>1359</v>
      </c>
      <c r="I1360" s="42">
        <v>1.0735</v>
      </c>
      <c r="J1360" s="42">
        <v>-0.258</v>
      </c>
      <c r="K1360" s="71">
        <v>-0.271333333333333</v>
      </c>
      <c r="L1360" s="17">
        <f t="shared" si="75"/>
        <v>0.181388888888889</v>
      </c>
      <c r="M1360" s="42">
        <v>27.569</v>
      </c>
      <c r="N1360" s="42">
        <v>28.2855</v>
      </c>
      <c r="O1360" s="71">
        <v>28.3573333333333</v>
      </c>
      <c r="P1360" s="17">
        <f t="shared" si="73"/>
        <v>28.0706111111111</v>
      </c>
      <c r="Q1360" s="28">
        <v>0.13948597161288</v>
      </c>
      <c r="R1360" s="28">
        <v>0.17561409041712</v>
      </c>
      <c r="S1360" s="68">
        <v>0.191644145648053</v>
      </c>
      <c r="T1360" s="17">
        <f t="shared" si="74"/>
        <v>0.168914735892684</v>
      </c>
    </row>
    <row r="1361" spans="1:20">
      <c r="A1361" s="10">
        <v>19</v>
      </c>
      <c r="B1361" s="37">
        <v>6</v>
      </c>
      <c r="C1361" s="5">
        <v>2016</v>
      </c>
      <c r="D1361" s="51">
        <v>42540</v>
      </c>
      <c r="E1361" s="30" t="s">
        <v>21</v>
      </c>
      <c r="F1361">
        <v>45</v>
      </c>
      <c r="G1361" t="s">
        <v>17</v>
      </c>
      <c r="H1361">
        <v>1360</v>
      </c>
      <c r="I1361" s="42">
        <v>2.442</v>
      </c>
      <c r="J1361" s="42">
        <v>0.281</v>
      </c>
      <c r="K1361" s="69" t="s">
        <v>18</v>
      </c>
      <c r="L1361" s="17">
        <f t="shared" si="75"/>
        <v>1.3615</v>
      </c>
      <c r="M1361" s="42">
        <v>26.927</v>
      </c>
      <c r="N1361" s="42">
        <v>27.957</v>
      </c>
      <c r="O1361" s="69" t="s">
        <v>18</v>
      </c>
      <c r="P1361" s="17">
        <f t="shared" si="73"/>
        <v>27.442</v>
      </c>
      <c r="Q1361" s="28">
        <v>0.1683638554808</v>
      </c>
      <c r="R1361" s="28">
        <v>0.15213520525456</v>
      </c>
      <c r="S1361" s="68" t="s">
        <v>18</v>
      </c>
      <c r="T1361" s="17">
        <f t="shared" si="74"/>
        <v>0.16024953036768</v>
      </c>
    </row>
    <row r="1362" spans="1:20">
      <c r="A1362" s="10">
        <v>30</v>
      </c>
      <c r="B1362" s="37">
        <v>6</v>
      </c>
      <c r="C1362" s="5">
        <v>2016</v>
      </c>
      <c r="D1362" s="51">
        <v>42551</v>
      </c>
      <c r="E1362" s="30" t="s">
        <v>21</v>
      </c>
      <c r="F1362">
        <v>45</v>
      </c>
      <c r="G1362" t="s">
        <v>17</v>
      </c>
      <c r="H1362">
        <v>1361</v>
      </c>
      <c r="I1362" s="42">
        <v>1.4605</v>
      </c>
      <c r="J1362" s="42">
        <v>0.419</v>
      </c>
      <c r="K1362" s="71">
        <v>0.36475</v>
      </c>
      <c r="L1362" s="17">
        <f t="shared" si="75"/>
        <v>0.748083333333333</v>
      </c>
      <c r="M1362" s="42">
        <v>27.449</v>
      </c>
      <c r="N1362" s="42">
        <v>27.8793333333333</v>
      </c>
      <c r="O1362" s="71">
        <v>28.03275</v>
      </c>
      <c r="P1362" s="17">
        <f t="shared" si="73"/>
        <v>27.7870277777778</v>
      </c>
      <c r="Q1362" s="28">
        <v>0.1190202927754</v>
      </c>
      <c r="R1362" s="28">
        <v>0.12602541336296</v>
      </c>
      <c r="S1362" s="68">
        <v>0.1373453640927</v>
      </c>
      <c r="T1362" s="17">
        <f t="shared" si="74"/>
        <v>0.12746369007702</v>
      </c>
    </row>
    <row r="1363" spans="1:20">
      <c r="A1363" s="10">
        <v>11</v>
      </c>
      <c r="B1363" s="37">
        <v>7</v>
      </c>
      <c r="C1363" s="5">
        <v>2016</v>
      </c>
      <c r="D1363" s="51">
        <v>42562</v>
      </c>
      <c r="E1363" s="30" t="s">
        <v>21</v>
      </c>
      <c r="F1363">
        <v>45</v>
      </c>
      <c r="G1363" t="s">
        <v>17</v>
      </c>
      <c r="H1363">
        <v>1362</v>
      </c>
      <c r="I1363" s="42">
        <v>5.4345</v>
      </c>
      <c r="J1363" s="42">
        <v>2.286</v>
      </c>
      <c r="K1363" s="69" t="s">
        <v>18</v>
      </c>
      <c r="L1363" s="17">
        <f t="shared" si="75"/>
        <v>3.86025</v>
      </c>
      <c r="M1363" s="42">
        <v>26.1795</v>
      </c>
      <c r="N1363" s="42">
        <v>27.291</v>
      </c>
      <c r="O1363" s="69" t="s">
        <v>18</v>
      </c>
      <c r="P1363" s="17">
        <f t="shared" si="73"/>
        <v>26.73525</v>
      </c>
      <c r="Q1363" s="28">
        <v>0.313016966268107</v>
      </c>
      <c r="R1363" s="28">
        <v>0.19827438548432</v>
      </c>
      <c r="S1363" s="68">
        <v>0.2438546816</v>
      </c>
      <c r="T1363" s="17">
        <f t="shared" si="74"/>
        <v>0.251715344450809</v>
      </c>
    </row>
    <row r="1364" spans="1:20">
      <c r="A1364" s="10">
        <v>21</v>
      </c>
      <c r="B1364" s="37">
        <v>7</v>
      </c>
      <c r="C1364" s="5">
        <v>2016</v>
      </c>
      <c r="D1364" s="51">
        <v>42572</v>
      </c>
      <c r="E1364" s="30" t="s">
        <v>21</v>
      </c>
      <c r="F1364">
        <v>45</v>
      </c>
      <c r="G1364" t="s">
        <v>17</v>
      </c>
      <c r="H1364">
        <v>1363</v>
      </c>
      <c r="I1364" s="42">
        <v>5.461</v>
      </c>
      <c r="J1364" s="42">
        <v>1.28233333333333</v>
      </c>
      <c r="K1364" s="71">
        <v>1.10966666666667</v>
      </c>
      <c r="L1364" s="17">
        <f t="shared" si="75"/>
        <v>2.61766666666667</v>
      </c>
      <c r="M1364" s="42">
        <v>26.4685</v>
      </c>
      <c r="N1364" s="42">
        <v>27.6683333333333</v>
      </c>
      <c r="O1364" s="71">
        <v>27.7726666666667</v>
      </c>
      <c r="P1364" s="17">
        <f t="shared" si="73"/>
        <v>27.3031666666667</v>
      </c>
      <c r="Q1364" s="28">
        <v>0.19460066333016</v>
      </c>
      <c r="R1364" s="28">
        <v>0.168235693896907</v>
      </c>
      <c r="S1364" s="68">
        <v>0.194959417086133</v>
      </c>
      <c r="T1364" s="17">
        <f t="shared" si="74"/>
        <v>0.185931924771067</v>
      </c>
    </row>
    <row r="1365" spans="1:20">
      <c r="A1365" s="10">
        <v>31</v>
      </c>
      <c r="B1365" s="37">
        <v>7</v>
      </c>
      <c r="C1365" s="5">
        <v>2016</v>
      </c>
      <c r="D1365" s="51">
        <v>42582</v>
      </c>
      <c r="E1365" s="30" t="s">
        <v>21</v>
      </c>
      <c r="F1365">
        <v>45</v>
      </c>
      <c r="G1365" t="s">
        <v>17</v>
      </c>
      <c r="H1365">
        <v>1364</v>
      </c>
      <c r="I1365" s="42">
        <v>4.60525</v>
      </c>
      <c r="J1365" s="42">
        <v>1.805</v>
      </c>
      <c r="K1365" s="71">
        <v>1.758</v>
      </c>
      <c r="L1365" s="17">
        <f t="shared" si="75"/>
        <v>2.72275</v>
      </c>
      <c r="M1365" s="42">
        <v>26.80175</v>
      </c>
      <c r="N1365" s="42">
        <v>27.55575</v>
      </c>
      <c r="O1365" s="71">
        <v>27.5133333333333</v>
      </c>
      <c r="P1365" s="17">
        <f t="shared" si="73"/>
        <v>27.2902777777778</v>
      </c>
      <c r="Q1365" s="28">
        <v>0.17836288006516</v>
      </c>
      <c r="R1365" s="28">
        <v>0.186984765402</v>
      </c>
      <c r="S1365" s="68">
        <v>0.17231755476464</v>
      </c>
      <c r="T1365" s="17">
        <f t="shared" si="74"/>
        <v>0.1792217334106</v>
      </c>
    </row>
    <row r="1366" spans="1:20">
      <c r="A1366" s="10">
        <v>9</v>
      </c>
      <c r="B1366" s="37">
        <v>8</v>
      </c>
      <c r="C1366" s="5">
        <v>2016</v>
      </c>
      <c r="D1366" s="51">
        <v>42591</v>
      </c>
      <c r="E1366" s="30" t="s">
        <v>21</v>
      </c>
      <c r="F1366">
        <v>45</v>
      </c>
      <c r="G1366" t="s">
        <v>17</v>
      </c>
      <c r="H1366">
        <v>1365</v>
      </c>
      <c r="I1366" s="42">
        <v>4.499</v>
      </c>
      <c r="J1366" s="42">
        <v>2.17075</v>
      </c>
      <c r="K1366" s="71">
        <v>1.96275</v>
      </c>
      <c r="L1366" s="17">
        <f t="shared" si="75"/>
        <v>2.8775</v>
      </c>
      <c r="M1366" s="42">
        <v>26.77</v>
      </c>
      <c r="N1366" s="42">
        <v>27.5025</v>
      </c>
      <c r="O1366" s="71">
        <v>27.5135</v>
      </c>
      <c r="P1366" s="17">
        <f t="shared" si="73"/>
        <v>27.262</v>
      </c>
      <c r="Q1366" s="28">
        <v>0.17301977737564</v>
      </c>
      <c r="R1366" s="28">
        <v>0.16050792475934</v>
      </c>
      <c r="S1366" s="68">
        <v>0.167081234906663</v>
      </c>
      <c r="T1366" s="17">
        <f t="shared" si="74"/>
        <v>0.166869645680548</v>
      </c>
    </row>
    <row r="1367" spans="1:20">
      <c r="A1367" s="10">
        <v>20</v>
      </c>
      <c r="B1367" s="37">
        <v>8</v>
      </c>
      <c r="C1367" s="5">
        <v>2016</v>
      </c>
      <c r="D1367" s="51">
        <v>42602</v>
      </c>
      <c r="E1367" s="30" t="s">
        <v>21</v>
      </c>
      <c r="F1367">
        <v>45</v>
      </c>
      <c r="G1367" t="s">
        <v>17</v>
      </c>
      <c r="H1367">
        <v>1366</v>
      </c>
      <c r="I1367" s="42">
        <v>4.629</v>
      </c>
      <c r="J1367" s="42">
        <v>2.3365</v>
      </c>
      <c r="K1367" s="71">
        <v>2.2085</v>
      </c>
      <c r="L1367" s="17">
        <f t="shared" si="75"/>
        <v>3.058</v>
      </c>
      <c r="M1367" s="42">
        <v>26.851</v>
      </c>
      <c r="N1367" s="42">
        <v>27.4175</v>
      </c>
      <c r="O1367" s="71">
        <v>27.449</v>
      </c>
      <c r="P1367" s="17">
        <f t="shared" si="73"/>
        <v>27.2391666666667</v>
      </c>
      <c r="Q1367" s="28">
        <v>0.15515678598364</v>
      </c>
      <c r="R1367" s="28">
        <v>0.18654483549456</v>
      </c>
      <c r="S1367" s="68">
        <v>0.19658099100092</v>
      </c>
      <c r="T1367" s="17">
        <f t="shared" si="74"/>
        <v>0.17942753749304</v>
      </c>
    </row>
    <row r="1368" spans="1:20">
      <c r="A1368" s="10">
        <v>30</v>
      </c>
      <c r="B1368" s="37">
        <v>8</v>
      </c>
      <c r="C1368" s="5">
        <v>2016</v>
      </c>
      <c r="D1368" s="51">
        <v>42612</v>
      </c>
      <c r="E1368" s="30" t="s">
        <v>21</v>
      </c>
      <c r="F1368">
        <v>45</v>
      </c>
      <c r="G1368" t="s">
        <v>17</v>
      </c>
      <c r="H1368">
        <v>1367</v>
      </c>
      <c r="I1368" s="42">
        <v>6.2225</v>
      </c>
      <c r="J1368" s="42">
        <v>3.072</v>
      </c>
      <c r="K1368" s="71">
        <v>2.66</v>
      </c>
      <c r="L1368" s="17">
        <f t="shared" si="75"/>
        <v>3.98483333333333</v>
      </c>
      <c r="M1368" s="42">
        <v>26.74</v>
      </c>
      <c r="N1368" s="42">
        <v>27.4763333333333</v>
      </c>
      <c r="O1368" s="71">
        <v>27.0168</v>
      </c>
      <c r="P1368" s="17">
        <f t="shared" si="73"/>
        <v>27.0777111111111</v>
      </c>
      <c r="Q1368" s="30" t="s">
        <v>18</v>
      </c>
      <c r="R1368" s="30" t="s">
        <v>18</v>
      </c>
      <c r="S1368" s="30" t="s">
        <v>18</v>
      </c>
      <c r="T1368" s="17" t="e">
        <f t="shared" si="74"/>
        <v>#DIV/0!</v>
      </c>
    </row>
    <row r="1369" spans="1:20">
      <c r="A1369" s="10">
        <v>12</v>
      </c>
      <c r="B1369" s="37">
        <v>9</v>
      </c>
      <c r="C1369" s="5">
        <v>2016</v>
      </c>
      <c r="D1369" s="51">
        <v>42625</v>
      </c>
      <c r="E1369" s="30" t="s">
        <v>21</v>
      </c>
      <c r="F1369">
        <v>45</v>
      </c>
      <c r="G1369" t="s">
        <v>17</v>
      </c>
      <c r="H1369">
        <v>1368</v>
      </c>
      <c r="I1369" s="42">
        <v>4.255</v>
      </c>
      <c r="J1369" s="42">
        <v>2.727</v>
      </c>
      <c r="K1369" s="71">
        <v>2.5755</v>
      </c>
      <c r="L1369" s="17">
        <f t="shared" si="75"/>
        <v>3.18583333333333</v>
      </c>
      <c r="M1369" s="42">
        <v>27.0495</v>
      </c>
      <c r="N1369" s="42">
        <v>27.393</v>
      </c>
      <c r="O1369" s="71">
        <v>27.4435</v>
      </c>
      <c r="P1369" s="17">
        <f t="shared" si="73"/>
        <v>27.2953333333333</v>
      </c>
      <c r="Q1369" s="28">
        <v>0.1480726121846</v>
      </c>
      <c r="R1369" s="28">
        <v>0.154169433281347</v>
      </c>
      <c r="S1369" s="68">
        <v>0.15316866379596</v>
      </c>
      <c r="T1369" s="17">
        <f t="shared" si="74"/>
        <v>0.151803569753969</v>
      </c>
    </row>
    <row r="1370" spans="1:20">
      <c r="A1370" s="10">
        <v>21</v>
      </c>
      <c r="B1370" s="37">
        <v>9</v>
      </c>
      <c r="C1370" s="5">
        <v>2016</v>
      </c>
      <c r="D1370" s="51">
        <v>42634</v>
      </c>
      <c r="E1370" s="30" t="s">
        <v>21</v>
      </c>
      <c r="F1370">
        <v>45</v>
      </c>
      <c r="G1370" t="s">
        <v>17</v>
      </c>
      <c r="H1370">
        <v>1369</v>
      </c>
      <c r="I1370" s="42">
        <v>3.67266666666667</v>
      </c>
      <c r="J1370" s="42">
        <v>2.55638888888889</v>
      </c>
      <c r="K1370" s="69" t="s">
        <v>18</v>
      </c>
      <c r="L1370" s="17">
        <f t="shared" si="75"/>
        <v>3.11452777777778</v>
      </c>
      <c r="M1370" s="42">
        <v>27.272</v>
      </c>
      <c r="N1370" s="42">
        <v>27.4737777777778</v>
      </c>
      <c r="O1370" s="69" t="s">
        <v>18</v>
      </c>
      <c r="P1370" s="17">
        <f t="shared" si="73"/>
        <v>27.3728888888889</v>
      </c>
      <c r="Q1370" s="28">
        <v>0.162195892427147</v>
      </c>
      <c r="R1370" s="28">
        <v>0.211245296749674</v>
      </c>
      <c r="S1370" s="68">
        <v>0.1924518896</v>
      </c>
      <c r="T1370" s="17">
        <f t="shared" si="74"/>
        <v>0.18863102625894</v>
      </c>
    </row>
    <row r="1371" spans="1:20">
      <c r="A1371" s="10">
        <v>1</v>
      </c>
      <c r="B1371" s="37">
        <v>10</v>
      </c>
      <c r="C1371" s="5">
        <v>2016</v>
      </c>
      <c r="D1371" s="51">
        <v>42644</v>
      </c>
      <c r="E1371" s="30" t="s">
        <v>21</v>
      </c>
      <c r="F1371">
        <v>45</v>
      </c>
      <c r="G1371" t="s">
        <v>17</v>
      </c>
      <c r="H1371">
        <v>1370</v>
      </c>
      <c r="I1371" s="42">
        <v>4.907</v>
      </c>
      <c r="J1371" s="42">
        <v>3.119</v>
      </c>
      <c r="K1371" s="71">
        <v>3.056</v>
      </c>
      <c r="L1371" s="17">
        <f t="shared" si="75"/>
        <v>3.694</v>
      </c>
      <c r="M1371" s="42">
        <v>27.322</v>
      </c>
      <c r="N1371" s="42">
        <v>27.4215</v>
      </c>
      <c r="O1371" s="71">
        <v>27.4075</v>
      </c>
      <c r="P1371" s="17">
        <f t="shared" si="73"/>
        <v>27.3836666666667</v>
      </c>
      <c r="Q1371" s="28">
        <v>0.17375085711068</v>
      </c>
      <c r="R1371" s="28">
        <v>0.16268965239812</v>
      </c>
      <c r="S1371" s="68">
        <v>0.17766481475328</v>
      </c>
      <c r="T1371" s="17">
        <f t="shared" si="74"/>
        <v>0.171368441420693</v>
      </c>
    </row>
    <row r="1372" spans="1:20">
      <c r="A1372" s="10">
        <v>10</v>
      </c>
      <c r="B1372" s="37">
        <v>10</v>
      </c>
      <c r="C1372" s="5">
        <v>2016</v>
      </c>
      <c r="D1372" s="51">
        <v>42653</v>
      </c>
      <c r="E1372" s="30" t="s">
        <v>21</v>
      </c>
      <c r="F1372">
        <v>45</v>
      </c>
      <c r="G1372" t="s">
        <v>17</v>
      </c>
      <c r="H1372">
        <v>1371</v>
      </c>
      <c r="I1372" s="42">
        <v>6.9695</v>
      </c>
      <c r="J1372" s="42">
        <v>4.9585</v>
      </c>
      <c r="K1372" s="71">
        <v>4.82133333333333</v>
      </c>
      <c r="L1372" s="17">
        <f t="shared" si="75"/>
        <v>5.58311111111111</v>
      </c>
      <c r="M1372" s="42">
        <v>26.552</v>
      </c>
      <c r="N1372" s="42">
        <v>27.286</v>
      </c>
      <c r="O1372" s="71">
        <v>27.305</v>
      </c>
      <c r="P1372" s="17">
        <f t="shared" si="73"/>
        <v>27.0476666666667</v>
      </c>
      <c r="Q1372" s="28">
        <v>0.32142930964532</v>
      </c>
      <c r="R1372" s="28">
        <v>0.20648963298836</v>
      </c>
      <c r="S1372" s="68">
        <v>0.211004672153813</v>
      </c>
      <c r="T1372" s="17">
        <f t="shared" si="74"/>
        <v>0.246307871595831</v>
      </c>
    </row>
    <row r="1373" spans="1:20">
      <c r="A1373" s="10">
        <v>19</v>
      </c>
      <c r="B1373" s="37">
        <v>10</v>
      </c>
      <c r="C1373" s="5">
        <v>2016</v>
      </c>
      <c r="D1373" s="51">
        <v>42662</v>
      </c>
      <c r="E1373" s="30" t="s">
        <v>21</v>
      </c>
      <c r="F1373">
        <v>45</v>
      </c>
      <c r="G1373" t="s">
        <v>17</v>
      </c>
      <c r="H1373">
        <v>1372</v>
      </c>
      <c r="I1373" s="42">
        <v>5.7215</v>
      </c>
      <c r="J1373" s="42">
        <v>3.485</v>
      </c>
      <c r="K1373" s="71">
        <v>3.0095</v>
      </c>
      <c r="L1373" s="17">
        <f t="shared" si="75"/>
        <v>4.072</v>
      </c>
      <c r="M1373" s="42">
        <v>27.0015</v>
      </c>
      <c r="N1373" s="42">
        <v>27.6725</v>
      </c>
      <c r="O1373" s="71">
        <v>27.772</v>
      </c>
      <c r="P1373" s="17">
        <f t="shared" si="73"/>
        <v>27.482</v>
      </c>
      <c r="Q1373" s="28">
        <v>0.21808072236456</v>
      </c>
      <c r="R1373" s="28">
        <v>0.239177880058933</v>
      </c>
      <c r="S1373" s="68">
        <v>0.19081992742868</v>
      </c>
      <c r="T1373" s="17">
        <f t="shared" si="74"/>
        <v>0.216026176617391</v>
      </c>
    </row>
    <row r="1374" spans="1:20">
      <c r="A1374" s="10">
        <v>31</v>
      </c>
      <c r="B1374" s="37">
        <v>10</v>
      </c>
      <c r="C1374" s="5">
        <v>2016</v>
      </c>
      <c r="D1374" s="51">
        <v>42674</v>
      </c>
      <c r="E1374" s="30" t="s">
        <v>21</v>
      </c>
      <c r="F1374">
        <v>45</v>
      </c>
      <c r="G1374" t="s">
        <v>17</v>
      </c>
      <c r="H1374">
        <v>1373</v>
      </c>
      <c r="I1374" s="42">
        <v>6.3895</v>
      </c>
      <c r="J1374" s="42">
        <v>3.9375</v>
      </c>
      <c r="K1374" s="71">
        <v>3.868</v>
      </c>
      <c r="L1374" s="17">
        <f t="shared" si="75"/>
        <v>4.73166666666667</v>
      </c>
      <c r="M1374" s="42">
        <v>26.927</v>
      </c>
      <c r="N1374" s="42">
        <v>27.533</v>
      </c>
      <c r="O1374" s="71">
        <v>27.546</v>
      </c>
      <c r="P1374" s="17">
        <f t="shared" si="73"/>
        <v>27.3353333333333</v>
      </c>
      <c r="Q1374" s="28">
        <v>0.20548836358044</v>
      </c>
      <c r="R1374" s="28">
        <v>0.198446328675</v>
      </c>
      <c r="S1374" s="68">
        <v>0.2167048982464</v>
      </c>
      <c r="T1374" s="17">
        <f t="shared" si="74"/>
        <v>0.206879863500613</v>
      </c>
    </row>
    <row r="1375" spans="1:20">
      <c r="A1375" s="10">
        <v>12</v>
      </c>
      <c r="B1375" s="37">
        <v>11</v>
      </c>
      <c r="C1375" s="5">
        <v>2016</v>
      </c>
      <c r="D1375" s="51">
        <v>42686</v>
      </c>
      <c r="E1375" s="30" t="s">
        <v>21</v>
      </c>
      <c r="F1375">
        <v>45</v>
      </c>
      <c r="G1375" t="s">
        <v>17</v>
      </c>
      <c r="H1375">
        <v>1374</v>
      </c>
      <c r="I1375" s="42">
        <v>5.0995</v>
      </c>
      <c r="J1375" s="42">
        <v>5.4475</v>
      </c>
      <c r="K1375" s="71">
        <v>5.4265</v>
      </c>
      <c r="L1375" s="17">
        <f t="shared" si="75"/>
        <v>5.3245</v>
      </c>
      <c r="M1375" s="42">
        <v>26.515</v>
      </c>
      <c r="N1375" s="42">
        <v>27.206</v>
      </c>
      <c r="O1375" s="71">
        <v>27.2305</v>
      </c>
      <c r="P1375" s="17">
        <f t="shared" si="73"/>
        <v>26.9838333333333</v>
      </c>
      <c r="Q1375" s="28">
        <v>0.2433899314377</v>
      </c>
      <c r="R1375" s="28">
        <v>0.1940747360983</v>
      </c>
      <c r="S1375" s="68">
        <v>0.2000279165739</v>
      </c>
      <c r="T1375" s="17">
        <f t="shared" si="74"/>
        <v>0.212497528036633</v>
      </c>
    </row>
    <row r="1376" spans="1:20">
      <c r="A1376" s="10">
        <v>21</v>
      </c>
      <c r="B1376" s="37">
        <v>11</v>
      </c>
      <c r="C1376" s="5">
        <v>2016</v>
      </c>
      <c r="D1376" s="51">
        <v>42695</v>
      </c>
      <c r="E1376" s="30" t="s">
        <v>21</v>
      </c>
      <c r="F1376">
        <v>45</v>
      </c>
      <c r="G1376" t="s">
        <v>17</v>
      </c>
      <c r="H1376">
        <v>1375</v>
      </c>
      <c r="I1376" s="42">
        <v>4.7545</v>
      </c>
      <c r="J1376" s="42">
        <v>4.7</v>
      </c>
      <c r="K1376" s="71">
        <v>4.594</v>
      </c>
      <c r="L1376" s="17">
        <f t="shared" si="75"/>
        <v>4.68283333333333</v>
      </c>
      <c r="M1376" s="42">
        <v>26.769</v>
      </c>
      <c r="N1376" s="42">
        <v>27.3765</v>
      </c>
      <c r="O1376" s="71">
        <v>27.4365</v>
      </c>
      <c r="P1376" s="17">
        <f t="shared" si="73"/>
        <v>27.194</v>
      </c>
      <c r="Q1376" s="28">
        <v>0.1985630193313</v>
      </c>
      <c r="R1376" s="28">
        <v>0.186242378008</v>
      </c>
      <c r="S1376" s="68">
        <v>0.201703199109573</v>
      </c>
      <c r="T1376" s="17">
        <f t="shared" si="74"/>
        <v>0.195502865482958</v>
      </c>
    </row>
    <row r="1377" spans="1:20">
      <c r="A1377" s="10">
        <v>29</v>
      </c>
      <c r="B1377" s="37">
        <v>11</v>
      </c>
      <c r="C1377" s="5">
        <v>2016</v>
      </c>
      <c r="D1377" s="51">
        <v>42703</v>
      </c>
      <c r="E1377" s="30" t="s">
        <v>21</v>
      </c>
      <c r="F1377">
        <v>45</v>
      </c>
      <c r="G1377" t="s">
        <v>17</v>
      </c>
      <c r="H1377">
        <v>1376</v>
      </c>
      <c r="I1377" s="42">
        <v>3.138</v>
      </c>
      <c r="J1377" s="42">
        <v>4.8665</v>
      </c>
      <c r="K1377" s="71">
        <v>4.87333333333333</v>
      </c>
      <c r="L1377" s="17">
        <f t="shared" si="75"/>
        <v>4.29261111111111</v>
      </c>
      <c r="M1377" s="42">
        <v>26.496</v>
      </c>
      <c r="N1377" s="42">
        <v>27.1225</v>
      </c>
      <c r="O1377" s="71">
        <v>27.126</v>
      </c>
      <c r="P1377" s="17">
        <f t="shared" si="73"/>
        <v>26.9148333333333</v>
      </c>
      <c r="Q1377" s="28">
        <v>0.20741883877552</v>
      </c>
      <c r="R1377" s="28">
        <v>0.20916816001024</v>
      </c>
      <c r="S1377" s="68">
        <v>0.218141686229867</v>
      </c>
      <c r="T1377" s="17">
        <f t="shared" si="74"/>
        <v>0.211576228338542</v>
      </c>
    </row>
    <row r="1378" spans="1:20">
      <c r="A1378" s="10">
        <v>25</v>
      </c>
      <c r="B1378" s="37">
        <v>3</v>
      </c>
      <c r="C1378" s="5">
        <v>2017</v>
      </c>
      <c r="D1378" s="59">
        <v>42819</v>
      </c>
      <c r="E1378" s="30" t="s">
        <v>21</v>
      </c>
      <c r="F1378">
        <v>45</v>
      </c>
      <c r="G1378" t="s">
        <v>17</v>
      </c>
      <c r="H1378">
        <v>1377</v>
      </c>
      <c r="I1378" s="42">
        <v>-0.644666666666667</v>
      </c>
      <c r="J1378" s="42">
        <v>-0.28</v>
      </c>
      <c r="K1378" s="71">
        <v>-0.257</v>
      </c>
      <c r="L1378" s="17">
        <f t="shared" si="75"/>
        <v>-0.393888888888889</v>
      </c>
      <c r="M1378" s="42">
        <v>27.962</v>
      </c>
      <c r="N1378" s="42">
        <v>28.2436666666667</v>
      </c>
      <c r="O1378" s="71">
        <v>28.2773333333333</v>
      </c>
      <c r="P1378" s="17">
        <f t="shared" si="73"/>
        <v>28.161</v>
      </c>
      <c r="Q1378" s="28">
        <v>0.1031799765616</v>
      </c>
      <c r="R1378" s="28">
        <v>0.11522348772</v>
      </c>
      <c r="S1378" s="68">
        <v>0.1166266360648</v>
      </c>
      <c r="T1378" s="17">
        <f t="shared" si="74"/>
        <v>0.111676700115467</v>
      </c>
    </row>
    <row r="1379" spans="1:20">
      <c r="A1379" s="10">
        <v>4</v>
      </c>
      <c r="B1379" s="37">
        <v>4</v>
      </c>
      <c r="C1379" s="5">
        <v>2017</v>
      </c>
      <c r="D1379" s="59">
        <v>42829</v>
      </c>
      <c r="E1379" s="30" t="s">
        <v>21</v>
      </c>
      <c r="F1379">
        <v>45</v>
      </c>
      <c r="G1379" t="s">
        <v>17</v>
      </c>
      <c r="H1379">
        <v>1378</v>
      </c>
      <c r="I1379" s="42">
        <v>-0.806</v>
      </c>
      <c r="J1379" s="42">
        <v>-0.5385</v>
      </c>
      <c r="K1379" s="71" t="s">
        <v>18</v>
      </c>
      <c r="L1379" s="17">
        <f t="shared" si="75"/>
        <v>-0.67225</v>
      </c>
      <c r="M1379" s="42">
        <v>27.8305</v>
      </c>
      <c r="N1379" s="42">
        <v>28.231</v>
      </c>
      <c r="O1379" s="71" t="s">
        <v>18</v>
      </c>
      <c r="P1379" s="17">
        <f t="shared" si="73"/>
        <v>28.03075</v>
      </c>
      <c r="Q1379" s="28">
        <v>0.1248549404752</v>
      </c>
      <c r="R1379" s="28">
        <v>0.1169273173152</v>
      </c>
      <c r="S1379" s="68">
        <v>0.1256695564832</v>
      </c>
      <c r="T1379" s="17">
        <f t="shared" si="74"/>
        <v>0.1224839380912</v>
      </c>
    </row>
    <row r="1380" spans="1:20">
      <c r="A1380" s="10">
        <v>15</v>
      </c>
      <c r="B1380" s="37">
        <v>4</v>
      </c>
      <c r="C1380" s="5">
        <v>2017</v>
      </c>
      <c r="D1380" s="59">
        <v>42840</v>
      </c>
      <c r="E1380" s="30" t="s">
        <v>21</v>
      </c>
      <c r="F1380">
        <v>45</v>
      </c>
      <c r="G1380" t="s">
        <v>17</v>
      </c>
      <c r="H1380">
        <v>1379</v>
      </c>
      <c r="I1380" s="42">
        <v>-0.848</v>
      </c>
      <c r="J1380" s="42" t="s">
        <v>18</v>
      </c>
      <c r="K1380" s="71" t="s">
        <v>18</v>
      </c>
      <c r="L1380" s="17">
        <f t="shared" si="75"/>
        <v>-0.848</v>
      </c>
      <c r="M1380" s="42">
        <v>27.39025</v>
      </c>
      <c r="N1380" s="42" t="s">
        <v>18</v>
      </c>
      <c r="O1380" s="71" t="s">
        <v>18</v>
      </c>
      <c r="P1380" s="17">
        <f t="shared" si="73"/>
        <v>27.39025</v>
      </c>
      <c r="Q1380" s="28">
        <v>0.393523280590933</v>
      </c>
      <c r="R1380" s="28" t="s">
        <v>18</v>
      </c>
      <c r="S1380" s="68" t="s">
        <v>18</v>
      </c>
      <c r="T1380" s="17">
        <f t="shared" si="74"/>
        <v>0.393523280590933</v>
      </c>
    </row>
    <row r="1381" spans="1:20">
      <c r="A1381" s="10">
        <v>20</v>
      </c>
      <c r="B1381" s="37">
        <v>4</v>
      </c>
      <c r="C1381" s="5">
        <v>2017</v>
      </c>
      <c r="D1381" s="59">
        <v>42845</v>
      </c>
      <c r="E1381" s="30" t="s">
        <v>21</v>
      </c>
      <c r="F1381">
        <v>45</v>
      </c>
      <c r="G1381" t="s">
        <v>17</v>
      </c>
      <c r="H1381">
        <v>1380</v>
      </c>
      <c r="I1381" s="42">
        <v>-0.922333333333333</v>
      </c>
      <c r="J1381" s="42" t="s">
        <v>18</v>
      </c>
      <c r="K1381" s="71" t="s">
        <v>18</v>
      </c>
      <c r="L1381" s="17">
        <f t="shared" si="75"/>
        <v>-0.922333333333333</v>
      </c>
      <c r="M1381" s="42">
        <v>27.5651666666667</v>
      </c>
      <c r="N1381" s="42" t="s">
        <v>18</v>
      </c>
      <c r="O1381" s="71" t="s">
        <v>18</v>
      </c>
      <c r="P1381" s="17">
        <f t="shared" si="73"/>
        <v>27.5651666666667</v>
      </c>
      <c r="Q1381" s="28">
        <v>0.2932026540744</v>
      </c>
      <c r="R1381" s="28" t="s">
        <v>18</v>
      </c>
      <c r="S1381" s="68" t="s">
        <v>18</v>
      </c>
      <c r="T1381" s="17">
        <f t="shared" si="74"/>
        <v>0.2932026540744</v>
      </c>
    </row>
    <row r="1382" spans="1:20">
      <c r="A1382" s="10">
        <v>25</v>
      </c>
      <c r="B1382" s="37">
        <v>4</v>
      </c>
      <c r="C1382" s="5">
        <v>2017</v>
      </c>
      <c r="D1382" s="59">
        <v>42850</v>
      </c>
      <c r="E1382" s="30" t="s">
        <v>21</v>
      </c>
      <c r="F1382">
        <v>45</v>
      </c>
      <c r="G1382" t="s">
        <v>17</v>
      </c>
      <c r="H1382">
        <v>1381</v>
      </c>
      <c r="I1382" s="42">
        <v>-0.864</v>
      </c>
      <c r="J1382" s="42">
        <v>-0.621833333333333</v>
      </c>
      <c r="K1382" s="71" t="s">
        <v>18</v>
      </c>
      <c r="L1382" s="17">
        <f t="shared" si="75"/>
        <v>-0.742916666666666</v>
      </c>
      <c r="M1382" s="42">
        <v>27.5651666666667</v>
      </c>
      <c r="N1382" s="42">
        <v>28.366</v>
      </c>
      <c r="O1382" s="71" t="s">
        <v>18</v>
      </c>
      <c r="P1382" s="17">
        <f t="shared" si="73"/>
        <v>27.9655833333333</v>
      </c>
      <c r="Q1382" s="28">
        <v>0.2147771171056</v>
      </c>
      <c r="R1382" s="28">
        <v>0.1317512190232</v>
      </c>
      <c r="S1382" s="68" t="s">
        <v>18</v>
      </c>
      <c r="T1382" s="17">
        <f t="shared" si="74"/>
        <v>0.1732641680644</v>
      </c>
    </row>
    <row r="1383" spans="1:20">
      <c r="A1383" s="10">
        <v>29</v>
      </c>
      <c r="B1383" s="37">
        <v>4</v>
      </c>
      <c r="C1383" s="5">
        <v>2017</v>
      </c>
      <c r="D1383" s="59">
        <v>42854</v>
      </c>
      <c r="E1383" s="30" t="s">
        <v>21</v>
      </c>
      <c r="F1383">
        <v>45</v>
      </c>
      <c r="G1383" t="s">
        <v>17</v>
      </c>
      <c r="H1383">
        <v>1382</v>
      </c>
      <c r="I1383" s="42">
        <v>-0.760833333333333</v>
      </c>
      <c r="J1383" s="42" t="s">
        <v>18</v>
      </c>
      <c r="K1383" s="71" t="s">
        <v>18</v>
      </c>
      <c r="L1383" s="17">
        <f t="shared" si="75"/>
        <v>-0.760833333333333</v>
      </c>
      <c r="M1383" s="42">
        <v>27.8193333333333</v>
      </c>
      <c r="N1383" s="42" t="s">
        <v>18</v>
      </c>
      <c r="O1383" s="71" t="s">
        <v>18</v>
      </c>
      <c r="P1383" s="17">
        <f t="shared" si="73"/>
        <v>27.8193333333333</v>
      </c>
      <c r="Q1383" s="28">
        <v>0.25051740242752</v>
      </c>
      <c r="R1383" s="28" t="s">
        <v>18</v>
      </c>
      <c r="S1383" s="68" t="s">
        <v>18</v>
      </c>
      <c r="T1383" s="17">
        <f t="shared" si="74"/>
        <v>0.25051740242752</v>
      </c>
    </row>
    <row r="1384" spans="1:20">
      <c r="A1384" s="10">
        <v>10</v>
      </c>
      <c r="B1384" s="37">
        <v>5</v>
      </c>
      <c r="C1384" s="5">
        <v>2017</v>
      </c>
      <c r="D1384" s="59">
        <v>42865</v>
      </c>
      <c r="E1384" s="30" t="s">
        <v>21</v>
      </c>
      <c r="F1384">
        <v>45</v>
      </c>
      <c r="G1384" t="s">
        <v>17</v>
      </c>
      <c r="H1384">
        <v>1383</v>
      </c>
      <c r="I1384" s="42">
        <v>0.4825</v>
      </c>
      <c r="J1384" s="42" t="s">
        <v>18</v>
      </c>
      <c r="K1384" s="71" t="s">
        <v>18</v>
      </c>
      <c r="L1384" s="17">
        <f t="shared" si="75"/>
        <v>0.4825</v>
      </c>
      <c r="M1384" s="42">
        <v>27.18975</v>
      </c>
      <c r="N1384" s="42" t="s">
        <v>18</v>
      </c>
      <c r="O1384" s="71" t="s">
        <v>18</v>
      </c>
      <c r="P1384" s="17">
        <f t="shared" si="73"/>
        <v>27.18975</v>
      </c>
      <c r="Q1384" s="28">
        <v>1.08760503015273</v>
      </c>
      <c r="R1384" s="28" t="s">
        <v>18</v>
      </c>
      <c r="S1384" s="68" t="s">
        <v>18</v>
      </c>
      <c r="T1384" s="17">
        <f t="shared" si="74"/>
        <v>1.08760503015273</v>
      </c>
    </row>
    <row r="1385" spans="1:20">
      <c r="A1385" s="10">
        <v>15</v>
      </c>
      <c r="B1385" s="37">
        <v>5</v>
      </c>
      <c r="C1385" s="5">
        <v>2017</v>
      </c>
      <c r="D1385" s="59">
        <v>42870</v>
      </c>
      <c r="E1385" s="30" t="s">
        <v>21</v>
      </c>
      <c r="F1385">
        <v>45</v>
      </c>
      <c r="G1385" t="s">
        <v>17</v>
      </c>
      <c r="H1385">
        <v>1384</v>
      </c>
      <c r="I1385" s="42">
        <v>-0.20525</v>
      </c>
      <c r="J1385" s="42">
        <v>-0.6585</v>
      </c>
      <c r="K1385" s="71" t="s">
        <v>18</v>
      </c>
      <c r="L1385" s="17">
        <f t="shared" si="75"/>
        <v>-0.431875</v>
      </c>
      <c r="M1385" s="42">
        <v>27.6125</v>
      </c>
      <c r="N1385" s="42">
        <v>28.151</v>
      </c>
      <c r="O1385" s="71" t="s">
        <v>18</v>
      </c>
      <c r="P1385" s="17">
        <f t="shared" si="73"/>
        <v>27.88175</v>
      </c>
      <c r="Q1385" s="28">
        <v>0.4969960564466</v>
      </c>
      <c r="R1385" s="28">
        <v>0.2397425548776</v>
      </c>
      <c r="S1385" s="68" t="s">
        <v>18</v>
      </c>
      <c r="T1385" s="17">
        <f t="shared" si="74"/>
        <v>0.3683693056621</v>
      </c>
    </row>
    <row r="1386" spans="1:20">
      <c r="A1386" s="10">
        <v>20</v>
      </c>
      <c r="B1386" s="37">
        <v>5</v>
      </c>
      <c r="C1386" s="5">
        <v>2017</v>
      </c>
      <c r="D1386" s="59">
        <v>42875</v>
      </c>
      <c r="E1386" s="30" t="s">
        <v>21</v>
      </c>
      <c r="F1386">
        <v>45</v>
      </c>
      <c r="G1386" t="s">
        <v>17</v>
      </c>
      <c r="H1386">
        <v>1385</v>
      </c>
      <c r="I1386" s="42">
        <v>-0.2935</v>
      </c>
      <c r="J1386" s="42">
        <v>-0.6315</v>
      </c>
      <c r="K1386" s="71">
        <v>-0.6435</v>
      </c>
      <c r="L1386" s="17">
        <f t="shared" si="75"/>
        <v>-0.522833333333333</v>
      </c>
      <c r="M1386" s="42">
        <v>27.75775</v>
      </c>
      <c r="N1386" s="42">
        <v>28.1675</v>
      </c>
      <c r="O1386" s="71">
        <v>28.1895</v>
      </c>
      <c r="P1386" s="17">
        <f t="shared" si="73"/>
        <v>28.03825</v>
      </c>
      <c r="Q1386" s="28">
        <v>0.261132402628</v>
      </c>
      <c r="R1386" s="28">
        <v>0.203723373088</v>
      </c>
      <c r="S1386" s="68">
        <v>0.3175490121632</v>
      </c>
      <c r="T1386" s="17">
        <f t="shared" si="74"/>
        <v>0.260801595959733</v>
      </c>
    </row>
    <row r="1387" spans="1:20">
      <c r="A1387" s="10">
        <v>25</v>
      </c>
      <c r="B1387" s="37">
        <v>5</v>
      </c>
      <c r="C1387" s="5">
        <v>2017</v>
      </c>
      <c r="D1387" s="59">
        <v>42880</v>
      </c>
      <c r="E1387" s="30" t="s">
        <v>21</v>
      </c>
      <c r="F1387">
        <v>45</v>
      </c>
      <c r="G1387" t="s">
        <v>17</v>
      </c>
      <c r="H1387">
        <v>1386</v>
      </c>
      <c r="I1387" s="42">
        <v>0.0145</v>
      </c>
      <c r="J1387" s="42">
        <v>-0.5205</v>
      </c>
      <c r="K1387" s="71">
        <v>-0.55</v>
      </c>
      <c r="L1387" s="17">
        <f t="shared" si="75"/>
        <v>-0.352</v>
      </c>
      <c r="M1387" s="42">
        <v>27.631</v>
      </c>
      <c r="N1387" s="42">
        <v>28.02275</v>
      </c>
      <c r="O1387" s="71">
        <v>28.0555</v>
      </c>
      <c r="P1387" s="17">
        <f t="shared" si="73"/>
        <v>27.9030833333333</v>
      </c>
      <c r="Q1387" s="28">
        <v>0.2576151861908</v>
      </c>
      <c r="R1387" s="28">
        <v>0.2404280108728</v>
      </c>
      <c r="S1387" s="68" t="s">
        <v>18</v>
      </c>
      <c r="T1387" s="17">
        <f t="shared" si="74"/>
        <v>0.2490215985318</v>
      </c>
    </row>
    <row r="1388" spans="1:20">
      <c r="A1388" s="10">
        <v>30</v>
      </c>
      <c r="B1388" s="37">
        <v>5</v>
      </c>
      <c r="C1388" s="5">
        <v>2017</v>
      </c>
      <c r="D1388" s="59">
        <v>42885</v>
      </c>
      <c r="E1388" s="30" t="s">
        <v>21</v>
      </c>
      <c r="F1388">
        <v>45</v>
      </c>
      <c r="G1388" t="s">
        <v>17</v>
      </c>
      <c r="H1388">
        <v>1387</v>
      </c>
      <c r="I1388" s="42">
        <v>0.54125</v>
      </c>
      <c r="J1388" s="42">
        <v>-0.297</v>
      </c>
      <c r="K1388" s="71" t="s">
        <v>18</v>
      </c>
      <c r="L1388" s="17">
        <f t="shared" si="75"/>
        <v>0.122125</v>
      </c>
      <c r="M1388" s="42">
        <v>27.332</v>
      </c>
      <c r="N1388" s="42">
        <v>27.8415</v>
      </c>
      <c r="O1388" s="71" t="s">
        <v>18</v>
      </c>
      <c r="P1388" s="17">
        <f t="shared" si="73"/>
        <v>27.58675</v>
      </c>
      <c r="Q1388" s="28">
        <v>0.527824710196</v>
      </c>
      <c r="R1388" s="28">
        <v>0.1958377447616</v>
      </c>
      <c r="S1388" s="68" t="s">
        <v>18</v>
      </c>
      <c r="T1388" s="17">
        <f t="shared" si="74"/>
        <v>0.3618312274788</v>
      </c>
    </row>
    <row r="1389" spans="1:20">
      <c r="A1389" s="10">
        <v>5</v>
      </c>
      <c r="B1389" s="37">
        <v>6</v>
      </c>
      <c r="C1389" s="5">
        <v>2017</v>
      </c>
      <c r="D1389" s="59">
        <v>42891</v>
      </c>
      <c r="E1389" s="30" t="s">
        <v>21</v>
      </c>
      <c r="F1389">
        <v>45</v>
      </c>
      <c r="G1389" t="s">
        <v>17</v>
      </c>
      <c r="H1389">
        <v>1388</v>
      </c>
      <c r="I1389" s="42">
        <v>3.2195</v>
      </c>
      <c r="J1389" s="42">
        <v>-0.11225</v>
      </c>
      <c r="K1389" s="71" t="s">
        <v>18</v>
      </c>
      <c r="L1389" s="17">
        <f t="shared" si="75"/>
        <v>1.553625</v>
      </c>
      <c r="M1389" s="42">
        <v>26.6515</v>
      </c>
      <c r="N1389" s="42">
        <v>27.808</v>
      </c>
      <c r="O1389" s="71" t="s">
        <v>18</v>
      </c>
      <c r="P1389" s="17">
        <f t="shared" si="73"/>
        <v>27.22975</v>
      </c>
      <c r="Q1389" s="28">
        <v>1.0439661426372</v>
      </c>
      <c r="R1389" s="28">
        <v>0.27880114116</v>
      </c>
      <c r="S1389" s="68" t="s">
        <v>18</v>
      </c>
      <c r="T1389" s="17">
        <f t="shared" si="74"/>
        <v>0.6613836418986</v>
      </c>
    </row>
    <row r="1390" spans="1:20">
      <c r="A1390" s="10">
        <v>10</v>
      </c>
      <c r="B1390" s="37">
        <v>6</v>
      </c>
      <c r="C1390" s="5">
        <v>2017</v>
      </c>
      <c r="D1390" s="59">
        <v>42896</v>
      </c>
      <c r="E1390" s="30" t="s">
        <v>21</v>
      </c>
      <c r="F1390">
        <v>45</v>
      </c>
      <c r="G1390" t="s">
        <v>17</v>
      </c>
      <c r="H1390">
        <v>1389</v>
      </c>
      <c r="I1390" s="42">
        <v>0.51425</v>
      </c>
      <c r="J1390" s="42">
        <v>-0.14375</v>
      </c>
      <c r="K1390" s="71">
        <v>-0.159</v>
      </c>
      <c r="L1390" s="17">
        <f t="shared" si="75"/>
        <v>0.0705</v>
      </c>
      <c r="M1390" s="42">
        <v>27.596</v>
      </c>
      <c r="N1390" s="42">
        <v>27.865</v>
      </c>
      <c r="O1390" s="71">
        <v>27.87425</v>
      </c>
      <c r="P1390" s="17">
        <f t="shared" si="73"/>
        <v>27.7784166666667</v>
      </c>
      <c r="Q1390" s="28">
        <v>0.288068298666667</v>
      </c>
      <c r="R1390" s="28" t="s">
        <v>18</v>
      </c>
      <c r="S1390" s="68" t="s">
        <v>18</v>
      </c>
      <c r="T1390" s="17">
        <f t="shared" si="74"/>
        <v>0.288068298666667</v>
      </c>
    </row>
    <row r="1391" spans="1:20">
      <c r="A1391" s="10">
        <v>21</v>
      </c>
      <c r="B1391" s="37">
        <v>6</v>
      </c>
      <c r="C1391" s="5">
        <v>2017</v>
      </c>
      <c r="D1391" s="59">
        <v>42907</v>
      </c>
      <c r="E1391" s="30" t="s">
        <v>21</v>
      </c>
      <c r="F1391">
        <v>45</v>
      </c>
      <c r="G1391" t="s">
        <v>17</v>
      </c>
      <c r="H1391">
        <v>1390</v>
      </c>
      <c r="I1391" s="42">
        <v>1.126</v>
      </c>
      <c r="J1391" s="42">
        <v>-0.08775</v>
      </c>
      <c r="K1391" s="71">
        <v>-0.0965</v>
      </c>
      <c r="L1391" s="17">
        <f t="shared" si="75"/>
        <v>0.313916666666667</v>
      </c>
      <c r="M1391" s="42">
        <v>27.492</v>
      </c>
      <c r="N1391" s="42">
        <v>27.912</v>
      </c>
      <c r="O1391" s="71">
        <v>27.9365</v>
      </c>
      <c r="P1391" s="17">
        <f t="shared" si="73"/>
        <v>27.7801666666667</v>
      </c>
      <c r="Q1391" s="28">
        <v>0.3877838955854</v>
      </c>
      <c r="R1391" s="28">
        <v>0.9795361094352</v>
      </c>
      <c r="S1391" s="68">
        <v>1.237333502852</v>
      </c>
      <c r="T1391" s="17">
        <f t="shared" si="74"/>
        <v>0.868217835957533</v>
      </c>
    </row>
    <row r="1392" spans="1:20">
      <c r="A1392" s="10">
        <v>29</v>
      </c>
      <c r="B1392" s="37">
        <v>6</v>
      </c>
      <c r="C1392" s="5">
        <v>2017</v>
      </c>
      <c r="D1392" s="59">
        <v>42915</v>
      </c>
      <c r="E1392" s="30" t="s">
        <v>21</v>
      </c>
      <c r="F1392">
        <v>45</v>
      </c>
      <c r="G1392" t="s">
        <v>17</v>
      </c>
      <c r="H1392">
        <v>1391</v>
      </c>
      <c r="I1392" s="42">
        <v>5.4935</v>
      </c>
      <c r="J1392" s="42">
        <v>0.95</v>
      </c>
      <c r="K1392" s="71">
        <v>0.7895</v>
      </c>
      <c r="L1392" s="17">
        <f t="shared" si="75"/>
        <v>2.411</v>
      </c>
      <c r="M1392" s="42">
        <v>26.4505</v>
      </c>
      <c r="N1392" s="42">
        <v>27.5605</v>
      </c>
      <c r="O1392" s="71">
        <v>27.6475</v>
      </c>
      <c r="P1392" s="17">
        <f t="shared" si="73"/>
        <v>27.2195</v>
      </c>
      <c r="Q1392" s="28">
        <v>0.365614187532</v>
      </c>
      <c r="R1392" s="28">
        <v>0.409452509992</v>
      </c>
      <c r="S1392" s="68">
        <v>0.4325570573248</v>
      </c>
      <c r="T1392" s="17">
        <f t="shared" si="74"/>
        <v>0.402541251616267</v>
      </c>
    </row>
    <row r="1393" spans="1:20">
      <c r="A1393" s="10">
        <v>11</v>
      </c>
      <c r="B1393" s="37">
        <v>7</v>
      </c>
      <c r="C1393" s="5">
        <v>2017</v>
      </c>
      <c r="D1393" s="60">
        <v>42927</v>
      </c>
      <c r="E1393" s="30" t="s">
        <v>21</v>
      </c>
      <c r="F1393">
        <v>45</v>
      </c>
      <c r="G1393" t="s">
        <v>17</v>
      </c>
      <c r="H1393">
        <v>1392</v>
      </c>
      <c r="I1393" s="42">
        <v>2.523</v>
      </c>
      <c r="J1393" s="42">
        <v>0.8455</v>
      </c>
      <c r="K1393" s="71">
        <v>0.8165</v>
      </c>
      <c r="L1393" s="17">
        <f t="shared" si="75"/>
        <v>1.395</v>
      </c>
      <c r="M1393" s="42">
        <v>27.134</v>
      </c>
      <c r="N1393" s="42">
        <v>27.711</v>
      </c>
      <c r="O1393" s="71">
        <v>27.7315</v>
      </c>
      <c r="P1393" s="17">
        <f t="shared" si="73"/>
        <v>27.5255</v>
      </c>
      <c r="Q1393" s="28">
        <v>0.179751802994667</v>
      </c>
      <c r="R1393" s="28">
        <v>0.2109577113256</v>
      </c>
      <c r="S1393" s="68">
        <v>0.22414665182</v>
      </c>
      <c r="T1393" s="17">
        <f t="shared" si="74"/>
        <v>0.204952055380089</v>
      </c>
    </row>
    <row r="1394" spans="1:20">
      <c r="A1394" s="10">
        <v>20</v>
      </c>
      <c r="B1394" s="37">
        <v>7</v>
      </c>
      <c r="C1394" s="5">
        <v>2017</v>
      </c>
      <c r="D1394" s="60">
        <v>42936</v>
      </c>
      <c r="E1394" s="30" t="s">
        <v>21</v>
      </c>
      <c r="F1394">
        <v>45</v>
      </c>
      <c r="G1394" t="s">
        <v>17</v>
      </c>
      <c r="H1394">
        <v>1393</v>
      </c>
      <c r="I1394" s="42">
        <v>5.838</v>
      </c>
      <c r="J1394" s="42">
        <v>1.6985</v>
      </c>
      <c r="K1394" s="71">
        <v>1.601</v>
      </c>
      <c r="L1394" s="17">
        <f t="shared" si="75"/>
        <v>3.04583333333333</v>
      </c>
      <c r="M1394" s="42">
        <v>25.558</v>
      </c>
      <c r="N1394" s="42">
        <v>27.408</v>
      </c>
      <c r="O1394" s="71">
        <v>27.4485</v>
      </c>
      <c r="P1394" s="17">
        <f t="shared" si="73"/>
        <v>26.8048333333333</v>
      </c>
      <c r="Q1394" s="30" t="s">
        <v>18</v>
      </c>
      <c r="R1394" s="30" t="s">
        <v>18</v>
      </c>
      <c r="S1394" s="30" t="s">
        <v>18</v>
      </c>
      <c r="T1394" s="17" t="e">
        <f t="shared" si="74"/>
        <v>#DIV/0!</v>
      </c>
    </row>
    <row r="1395" spans="1:20">
      <c r="A1395" s="10">
        <v>31</v>
      </c>
      <c r="B1395" s="37">
        <v>7</v>
      </c>
      <c r="C1395" s="5">
        <v>2017</v>
      </c>
      <c r="D1395" s="60">
        <v>42947</v>
      </c>
      <c r="E1395" s="30" t="s">
        <v>21</v>
      </c>
      <c r="F1395">
        <v>45</v>
      </c>
      <c r="G1395" t="s">
        <v>17</v>
      </c>
      <c r="H1395">
        <v>1394</v>
      </c>
      <c r="I1395" s="42">
        <v>2.777</v>
      </c>
      <c r="J1395" s="42">
        <v>1.3055</v>
      </c>
      <c r="K1395" s="71">
        <v>1.2715</v>
      </c>
      <c r="L1395" s="17">
        <f t="shared" si="75"/>
        <v>1.78466666666667</v>
      </c>
      <c r="M1395" s="42">
        <v>27.1365</v>
      </c>
      <c r="N1395" s="42">
        <v>27.675</v>
      </c>
      <c r="O1395" s="71">
        <v>27.62</v>
      </c>
      <c r="P1395" s="17">
        <f t="shared" si="73"/>
        <v>27.4771666666667</v>
      </c>
      <c r="Q1395" s="30" t="s">
        <v>18</v>
      </c>
      <c r="R1395" s="30" t="s">
        <v>18</v>
      </c>
      <c r="S1395" s="30" t="s">
        <v>18</v>
      </c>
      <c r="T1395" s="17" t="e">
        <f t="shared" si="74"/>
        <v>#DIV/0!</v>
      </c>
    </row>
    <row r="1396" spans="1:20">
      <c r="A1396" s="10">
        <v>12</v>
      </c>
      <c r="B1396" s="37">
        <v>8</v>
      </c>
      <c r="C1396" s="5">
        <v>2017</v>
      </c>
      <c r="D1396" s="60">
        <v>42959</v>
      </c>
      <c r="E1396" s="30" t="s">
        <v>21</v>
      </c>
      <c r="F1396">
        <v>45</v>
      </c>
      <c r="G1396" t="s">
        <v>17</v>
      </c>
      <c r="H1396">
        <v>1395</v>
      </c>
      <c r="I1396" s="42">
        <v>4.658</v>
      </c>
      <c r="J1396" s="42">
        <v>2.378</v>
      </c>
      <c r="K1396" s="71">
        <v>2.3695</v>
      </c>
      <c r="L1396" s="17">
        <f t="shared" si="75"/>
        <v>3.13516666666667</v>
      </c>
      <c r="M1396" s="42">
        <v>26.272</v>
      </c>
      <c r="N1396" s="42">
        <v>27.1875</v>
      </c>
      <c r="O1396" s="71">
        <v>27.2775</v>
      </c>
      <c r="P1396" s="17">
        <f t="shared" si="73"/>
        <v>26.9123333333333</v>
      </c>
      <c r="Q1396" s="30" t="s">
        <v>18</v>
      </c>
      <c r="R1396" s="30" t="s">
        <v>18</v>
      </c>
      <c r="S1396" s="30" t="s">
        <v>18</v>
      </c>
      <c r="T1396" s="17" t="e">
        <f t="shared" si="74"/>
        <v>#DIV/0!</v>
      </c>
    </row>
    <row r="1397" spans="1:20">
      <c r="A1397" s="10">
        <v>22</v>
      </c>
      <c r="B1397" s="37">
        <v>8</v>
      </c>
      <c r="C1397" s="5">
        <v>2017</v>
      </c>
      <c r="D1397" s="60">
        <v>42969</v>
      </c>
      <c r="E1397" s="30" t="s">
        <v>21</v>
      </c>
      <c r="F1397">
        <v>45</v>
      </c>
      <c r="G1397" t="s">
        <v>17</v>
      </c>
      <c r="H1397">
        <v>1396</v>
      </c>
      <c r="I1397" s="42">
        <v>4.559</v>
      </c>
      <c r="J1397" s="42">
        <v>1.9045</v>
      </c>
      <c r="K1397" s="71">
        <v>1.8035</v>
      </c>
      <c r="L1397" s="17">
        <f t="shared" si="75"/>
        <v>2.75566666666667</v>
      </c>
      <c r="M1397" s="42">
        <v>26.424</v>
      </c>
      <c r="N1397" s="42">
        <v>27.3675</v>
      </c>
      <c r="O1397" s="71">
        <v>27.39</v>
      </c>
      <c r="P1397" s="17">
        <f t="shared" si="73"/>
        <v>27.0605</v>
      </c>
      <c r="Q1397" s="30" t="s">
        <v>18</v>
      </c>
      <c r="R1397" s="30" t="s">
        <v>18</v>
      </c>
      <c r="S1397" s="30" t="s">
        <v>18</v>
      </c>
      <c r="T1397" s="17" t="e">
        <f t="shared" si="74"/>
        <v>#DIV/0!</v>
      </c>
    </row>
    <row r="1398" spans="1:20">
      <c r="A1398" s="10">
        <v>2</v>
      </c>
      <c r="B1398" s="37">
        <v>9</v>
      </c>
      <c r="C1398" s="5">
        <v>2017</v>
      </c>
      <c r="D1398" s="60">
        <v>42980</v>
      </c>
      <c r="E1398" s="30" t="s">
        <v>21</v>
      </c>
      <c r="F1398">
        <v>45</v>
      </c>
      <c r="G1398" t="s">
        <v>17</v>
      </c>
      <c r="H1398">
        <v>1397</v>
      </c>
      <c r="I1398" s="42">
        <v>8.8235</v>
      </c>
      <c r="J1398" s="42">
        <v>1.995</v>
      </c>
      <c r="K1398" s="71">
        <v>1.867</v>
      </c>
      <c r="L1398" s="17">
        <f t="shared" si="75"/>
        <v>4.2285</v>
      </c>
      <c r="M1398" s="42">
        <v>24.744</v>
      </c>
      <c r="N1398" s="42">
        <v>27.3115</v>
      </c>
      <c r="O1398" s="71">
        <v>27.363</v>
      </c>
      <c r="P1398" s="17">
        <f t="shared" si="73"/>
        <v>26.4728333333333</v>
      </c>
      <c r="Q1398" s="30" t="s">
        <v>18</v>
      </c>
      <c r="R1398" s="30" t="s">
        <v>18</v>
      </c>
      <c r="S1398" s="30" t="s">
        <v>18</v>
      </c>
      <c r="T1398" s="17" t="e">
        <f t="shared" si="74"/>
        <v>#DIV/0!</v>
      </c>
    </row>
    <row r="1399" spans="1:20">
      <c r="A1399" s="10">
        <v>12</v>
      </c>
      <c r="B1399" s="37">
        <v>9</v>
      </c>
      <c r="C1399" s="5">
        <v>2017</v>
      </c>
      <c r="D1399" s="60">
        <v>42990</v>
      </c>
      <c r="E1399" s="30" t="s">
        <v>21</v>
      </c>
      <c r="F1399">
        <v>45</v>
      </c>
      <c r="G1399" t="s">
        <v>17</v>
      </c>
      <c r="H1399">
        <v>1398</v>
      </c>
      <c r="I1399" s="42">
        <v>3.991</v>
      </c>
      <c r="J1399" s="42">
        <v>2.325</v>
      </c>
      <c r="K1399" s="71">
        <v>2.30825</v>
      </c>
      <c r="L1399" s="17">
        <f t="shared" si="75"/>
        <v>2.87475</v>
      </c>
      <c r="M1399" s="42">
        <v>26.7095</v>
      </c>
      <c r="N1399" s="42">
        <v>27.215</v>
      </c>
      <c r="O1399" s="71">
        <v>27.003</v>
      </c>
      <c r="P1399" s="17">
        <f t="shared" si="73"/>
        <v>26.9758333333333</v>
      </c>
      <c r="Q1399" s="28">
        <v>0.223982438488</v>
      </c>
      <c r="R1399" s="28">
        <v>0.1980070283984</v>
      </c>
      <c r="S1399" s="68">
        <v>0.679361913808</v>
      </c>
      <c r="T1399" s="17">
        <f t="shared" si="74"/>
        <v>0.367117126898133</v>
      </c>
    </row>
    <row r="1400" spans="1:20">
      <c r="A1400" s="10">
        <v>20</v>
      </c>
      <c r="B1400" s="37">
        <v>9</v>
      </c>
      <c r="C1400" s="5">
        <v>2017</v>
      </c>
      <c r="D1400" s="60">
        <v>42998</v>
      </c>
      <c r="E1400" s="30" t="s">
        <v>21</v>
      </c>
      <c r="F1400">
        <v>45</v>
      </c>
      <c r="G1400" t="s">
        <v>17</v>
      </c>
      <c r="H1400">
        <v>1399</v>
      </c>
      <c r="I1400" s="42">
        <v>8.707</v>
      </c>
      <c r="J1400" s="42">
        <v>4.539</v>
      </c>
      <c r="K1400" s="71">
        <v>4.1165</v>
      </c>
      <c r="L1400" s="17">
        <f t="shared" si="75"/>
        <v>5.7875</v>
      </c>
      <c r="M1400" s="42">
        <v>24.9585</v>
      </c>
      <c r="N1400" s="42">
        <v>26.43</v>
      </c>
      <c r="O1400" s="71">
        <v>26.546</v>
      </c>
      <c r="P1400" s="17">
        <f t="shared" si="73"/>
        <v>25.9781666666667</v>
      </c>
      <c r="Q1400" s="28">
        <v>0.701304905723467</v>
      </c>
      <c r="R1400" s="28">
        <v>0.284034403532</v>
      </c>
      <c r="S1400" s="68">
        <v>0.2601141974264</v>
      </c>
      <c r="T1400" s="17">
        <f t="shared" si="74"/>
        <v>0.415151168893956</v>
      </c>
    </row>
    <row r="1401" spans="1:20">
      <c r="A1401" s="10">
        <v>30</v>
      </c>
      <c r="B1401" s="37">
        <v>9</v>
      </c>
      <c r="C1401" s="5">
        <v>2017</v>
      </c>
      <c r="D1401" s="60">
        <v>43008</v>
      </c>
      <c r="E1401" s="30" t="s">
        <v>21</v>
      </c>
      <c r="F1401">
        <v>45</v>
      </c>
      <c r="G1401" t="s">
        <v>17</v>
      </c>
      <c r="H1401">
        <v>1400</v>
      </c>
      <c r="I1401" s="42">
        <v>7.906</v>
      </c>
      <c r="J1401" s="42">
        <v>3.296</v>
      </c>
      <c r="K1401" s="71">
        <v>3.005</v>
      </c>
      <c r="L1401" s="17">
        <f t="shared" si="75"/>
        <v>4.73566666666667</v>
      </c>
      <c r="M1401" s="42">
        <v>25.248</v>
      </c>
      <c r="N1401" s="42">
        <v>27.0155</v>
      </c>
      <c r="O1401" s="71">
        <v>27.112</v>
      </c>
      <c r="P1401" s="17">
        <f t="shared" si="73"/>
        <v>26.4585</v>
      </c>
      <c r="Q1401" s="28">
        <v>0.315450412472</v>
      </c>
      <c r="R1401" s="28">
        <v>0.213964492348</v>
      </c>
      <c r="S1401" s="68">
        <v>0.23950011184</v>
      </c>
      <c r="T1401" s="17">
        <f t="shared" si="74"/>
        <v>0.256305005553333</v>
      </c>
    </row>
    <row r="1402" spans="1:20">
      <c r="A1402" s="10">
        <v>11</v>
      </c>
      <c r="B1402" s="37">
        <v>10</v>
      </c>
      <c r="C1402" s="5">
        <v>2017</v>
      </c>
      <c r="D1402" s="60">
        <v>43019</v>
      </c>
      <c r="E1402" s="30" t="s">
        <v>21</v>
      </c>
      <c r="F1402">
        <v>45</v>
      </c>
      <c r="G1402" t="s">
        <v>17</v>
      </c>
      <c r="H1402">
        <v>1401</v>
      </c>
      <c r="I1402" s="42">
        <v>7.6805</v>
      </c>
      <c r="J1402" s="42">
        <v>4.733</v>
      </c>
      <c r="K1402" s="71">
        <v>4.486</v>
      </c>
      <c r="L1402" s="17">
        <f t="shared" si="75"/>
        <v>5.63316666666667</v>
      </c>
      <c r="M1402" s="42">
        <v>24.582</v>
      </c>
      <c r="N1402" s="42">
        <v>26.5845</v>
      </c>
      <c r="O1402" s="71">
        <v>26.6505</v>
      </c>
      <c r="P1402" s="17">
        <f t="shared" si="73"/>
        <v>25.939</v>
      </c>
      <c r="Q1402" s="28">
        <v>0.7734502912388</v>
      </c>
      <c r="R1402" s="28">
        <v>0.27322365748</v>
      </c>
      <c r="S1402" s="68">
        <v>0.3540107109632</v>
      </c>
      <c r="T1402" s="17">
        <f t="shared" si="74"/>
        <v>0.466894886560667</v>
      </c>
    </row>
    <row r="1403" spans="1:20">
      <c r="A1403" s="10">
        <v>22</v>
      </c>
      <c r="B1403" s="37">
        <v>10</v>
      </c>
      <c r="C1403" s="5">
        <v>2017</v>
      </c>
      <c r="D1403" s="60">
        <v>43030</v>
      </c>
      <c r="E1403" s="30" t="s">
        <v>21</v>
      </c>
      <c r="F1403">
        <v>45</v>
      </c>
      <c r="G1403" t="s">
        <v>17</v>
      </c>
      <c r="H1403">
        <v>1402</v>
      </c>
      <c r="I1403" s="42">
        <v>7.334</v>
      </c>
      <c r="J1403" s="42">
        <v>6.347</v>
      </c>
      <c r="K1403" s="71">
        <v>5.681</v>
      </c>
      <c r="L1403" s="17">
        <f t="shared" si="75"/>
        <v>6.454</v>
      </c>
      <c r="M1403" s="42">
        <v>25.2605</v>
      </c>
      <c r="N1403" s="42">
        <v>25.9865</v>
      </c>
      <c r="O1403" s="71">
        <v>26.2515</v>
      </c>
      <c r="P1403" s="17">
        <f t="shared" si="73"/>
        <v>25.8328333333333</v>
      </c>
      <c r="Q1403" s="28">
        <v>0.3275081066952</v>
      </c>
      <c r="R1403" s="28">
        <v>0.2899642408952</v>
      </c>
      <c r="S1403" s="68">
        <v>0.2583825990632</v>
      </c>
      <c r="T1403" s="17">
        <f t="shared" si="74"/>
        <v>0.291951648884533</v>
      </c>
    </row>
    <row r="1404" spans="1:20">
      <c r="A1404" s="10">
        <v>30</v>
      </c>
      <c r="B1404" s="37">
        <v>10</v>
      </c>
      <c r="C1404" s="5">
        <v>2017</v>
      </c>
      <c r="D1404" s="60">
        <v>43038</v>
      </c>
      <c r="E1404" s="30" t="s">
        <v>21</v>
      </c>
      <c r="F1404">
        <v>45</v>
      </c>
      <c r="G1404" t="s">
        <v>17</v>
      </c>
      <c r="H1404">
        <v>1403</v>
      </c>
      <c r="I1404" s="42">
        <v>5.61</v>
      </c>
      <c r="J1404" s="42">
        <v>1.405</v>
      </c>
      <c r="K1404" s="71">
        <v>1.2555</v>
      </c>
      <c r="L1404" s="17">
        <f t="shared" si="75"/>
        <v>2.75683333333333</v>
      </c>
      <c r="M1404" s="42">
        <v>26.2575</v>
      </c>
      <c r="N1404" s="42">
        <v>27.6935</v>
      </c>
      <c r="O1404" s="71">
        <v>27.73</v>
      </c>
      <c r="P1404" s="17">
        <f t="shared" si="73"/>
        <v>27.227</v>
      </c>
      <c r="Q1404" s="28">
        <v>0.2581319866416</v>
      </c>
      <c r="R1404" s="28">
        <v>0.1520986343656</v>
      </c>
      <c r="S1404" s="68">
        <v>0.1436291010112</v>
      </c>
      <c r="T1404" s="17">
        <f t="shared" si="74"/>
        <v>0.184619907339467</v>
      </c>
    </row>
    <row r="1405" spans="1:20">
      <c r="A1405" s="10">
        <v>9</v>
      </c>
      <c r="B1405" s="37">
        <v>11</v>
      </c>
      <c r="C1405" s="5">
        <v>2017</v>
      </c>
      <c r="D1405" s="60">
        <v>43048</v>
      </c>
      <c r="E1405" s="30" t="s">
        <v>21</v>
      </c>
      <c r="F1405">
        <v>45</v>
      </c>
      <c r="G1405" t="s">
        <v>17</v>
      </c>
      <c r="H1405">
        <v>1404</v>
      </c>
      <c r="I1405" s="42">
        <v>3.466</v>
      </c>
      <c r="J1405" s="42">
        <v>1.8785</v>
      </c>
      <c r="K1405" s="71">
        <v>1.86533333333333</v>
      </c>
      <c r="L1405" s="17">
        <f t="shared" si="75"/>
        <v>2.40327777777778</v>
      </c>
      <c r="M1405" s="42">
        <v>26.964</v>
      </c>
      <c r="N1405" s="42">
        <v>27.5295</v>
      </c>
      <c r="O1405" s="42">
        <v>27.5306666666667</v>
      </c>
      <c r="P1405" s="17">
        <f t="shared" si="73"/>
        <v>27.3413888888889</v>
      </c>
      <c r="Q1405" s="28">
        <v>0.196269664304</v>
      </c>
      <c r="R1405" s="28">
        <v>0.2147356971256</v>
      </c>
      <c r="S1405" s="68" t="s">
        <v>18</v>
      </c>
      <c r="T1405" s="17">
        <f t="shared" si="74"/>
        <v>0.2055026807148</v>
      </c>
    </row>
    <row r="1406" spans="1:20">
      <c r="A1406" s="10">
        <v>21</v>
      </c>
      <c r="B1406" s="37">
        <v>11</v>
      </c>
      <c r="C1406" s="5">
        <v>2017</v>
      </c>
      <c r="D1406" s="60">
        <v>43060</v>
      </c>
      <c r="E1406" s="30" t="s">
        <v>21</v>
      </c>
      <c r="F1406">
        <v>45</v>
      </c>
      <c r="G1406" t="s">
        <v>17</v>
      </c>
      <c r="H1406">
        <v>1405</v>
      </c>
      <c r="I1406" s="42">
        <v>3.5905</v>
      </c>
      <c r="J1406" s="42">
        <v>2.8475</v>
      </c>
      <c r="K1406" s="71">
        <v>2.7485</v>
      </c>
      <c r="L1406" s="17">
        <f t="shared" si="75"/>
        <v>3.06216666666667</v>
      </c>
      <c r="M1406" s="42">
        <v>25.8315</v>
      </c>
      <c r="N1406" s="42">
        <v>27.1295</v>
      </c>
      <c r="O1406" s="42">
        <v>27.17775</v>
      </c>
      <c r="P1406" s="17">
        <f t="shared" si="73"/>
        <v>26.7129166666667</v>
      </c>
      <c r="Q1406" s="28">
        <v>0.2594669197104</v>
      </c>
      <c r="R1406" s="28">
        <v>0.1893484037056</v>
      </c>
      <c r="S1406" s="68" t="s">
        <v>18</v>
      </c>
      <c r="T1406" s="17">
        <f t="shared" si="74"/>
        <v>0.224407661708</v>
      </c>
    </row>
    <row r="1407" spans="1:20">
      <c r="A1407" s="10">
        <v>30</v>
      </c>
      <c r="B1407" s="37">
        <v>11</v>
      </c>
      <c r="C1407" s="5">
        <v>2017</v>
      </c>
      <c r="D1407" s="60">
        <v>43069</v>
      </c>
      <c r="E1407" s="30" t="s">
        <v>21</v>
      </c>
      <c r="F1407">
        <v>45</v>
      </c>
      <c r="G1407" t="s">
        <v>17</v>
      </c>
      <c r="H1407">
        <v>1406</v>
      </c>
      <c r="I1407" s="42">
        <v>3.5535</v>
      </c>
      <c r="J1407" s="42">
        <v>2.7865</v>
      </c>
      <c r="K1407" s="71">
        <v>2.74766666666667</v>
      </c>
      <c r="L1407" s="17">
        <f t="shared" si="75"/>
        <v>3.02922222222222</v>
      </c>
      <c r="M1407" s="42">
        <v>26.584</v>
      </c>
      <c r="N1407" s="42">
        <v>27.1725</v>
      </c>
      <c r="O1407" s="42">
        <v>27.1916666666667</v>
      </c>
      <c r="P1407" s="17">
        <f t="shared" si="73"/>
        <v>26.9827222222222</v>
      </c>
      <c r="Q1407" s="28">
        <v>0.204151172588</v>
      </c>
      <c r="R1407" s="28">
        <v>0.2079810703624</v>
      </c>
      <c r="S1407" s="68" t="s">
        <v>18</v>
      </c>
      <c r="T1407" s="17">
        <f t="shared" si="74"/>
        <v>0.2060661214752</v>
      </c>
    </row>
    <row r="1408" spans="1:20">
      <c r="A1408" s="10">
        <v>13</v>
      </c>
      <c r="B1408" s="37">
        <v>2</v>
      </c>
      <c r="C1408" s="5">
        <v>2018</v>
      </c>
      <c r="D1408" s="60">
        <v>43144</v>
      </c>
      <c r="E1408" s="30" t="s">
        <v>21</v>
      </c>
      <c r="F1408">
        <v>45</v>
      </c>
      <c r="G1408" t="s">
        <v>17</v>
      </c>
      <c r="H1408">
        <v>1407</v>
      </c>
      <c r="I1408" s="42">
        <v>-0.402</v>
      </c>
      <c r="J1408" s="42">
        <v>0.4945</v>
      </c>
      <c r="K1408" s="79" t="s">
        <v>18</v>
      </c>
      <c r="L1408" s="17">
        <f t="shared" si="75"/>
        <v>0.04625</v>
      </c>
      <c r="M1408" s="42">
        <v>26.594</v>
      </c>
      <c r="N1408" s="42">
        <v>26.917</v>
      </c>
      <c r="O1408" s="71" t="s">
        <v>18</v>
      </c>
      <c r="P1408" s="17">
        <f t="shared" si="73"/>
        <v>26.7555</v>
      </c>
      <c r="Q1408" s="28">
        <v>0.1876183100384</v>
      </c>
      <c r="R1408" s="28">
        <v>0.1905098550648</v>
      </c>
      <c r="S1408" s="68" t="s">
        <v>18</v>
      </c>
      <c r="T1408" s="17">
        <f t="shared" si="74"/>
        <v>0.1890640825516</v>
      </c>
    </row>
    <row r="1409" spans="1:20">
      <c r="A1409" s="10">
        <v>20</v>
      </c>
      <c r="B1409" s="37">
        <v>3</v>
      </c>
      <c r="C1409" s="5">
        <v>2018</v>
      </c>
      <c r="D1409" s="60">
        <v>43179</v>
      </c>
      <c r="E1409" s="30" t="s">
        <v>21</v>
      </c>
      <c r="F1409">
        <v>45</v>
      </c>
      <c r="G1409" t="s">
        <v>17</v>
      </c>
      <c r="H1409">
        <v>1408</v>
      </c>
      <c r="I1409" s="42">
        <v>0.231</v>
      </c>
      <c r="J1409" s="42">
        <v>0.640227272727273</v>
      </c>
      <c r="K1409" s="71">
        <v>0.62078947368421</v>
      </c>
      <c r="L1409" s="17">
        <f t="shared" si="75"/>
        <v>0.497338915470494</v>
      </c>
      <c r="M1409" s="42">
        <v>25.6935</v>
      </c>
      <c r="N1409" s="42">
        <v>27.8282727272727</v>
      </c>
      <c r="O1409" s="42">
        <v>27.8633157894737</v>
      </c>
      <c r="P1409" s="17">
        <f t="shared" si="73"/>
        <v>27.1283628389155</v>
      </c>
      <c r="Q1409" s="28">
        <v>0.171738832692</v>
      </c>
      <c r="R1409" s="28">
        <v>0.179530731264</v>
      </c>
      <c r="S1409" s="68">
        <v>0.1732803893224</v>
      </c>
      <c r="T1409" s="17">
        <f t="shared" si="74"/>
        <v>0.174849984426133</v>
      </c>
    </row>
    <row r="1410" spans="1:20">
      <c r="A1410" s="10">
        <v>29</v>
      </c>
      <c r="B1410" s="37">
        <v>3</v>
      </c>
      <c r="C1410" s="5">
        <v>2018</v>
      </c>
      <c r="D1410" s="60">
        <v>43188</v>
      </c>
      <c r="E1410" s="30" t="s">
        <v>21</v>
      </c>
      <c r="F1410">
        <v>45</v>
      </c>
      <c r="G1410" t="s">
        <v>17</v>
      </c>
      <c r="H1410">
        <v>1409</v>
      </c>
      <c r="I1410" s="42">
        <v>0.2963125</v>
      </c>
      <c r="J1410" s="42">
        <v>0.524</v>
      </c>
      <c r="K1410" s="71">
        <v>0.521533333333333</v>
      </c>
      <c r="L1410" s="17">
        <f t="shared" si="75"/>
        <v>0.447281944444444</v>
      </c>
      <c r="M1410" s="42">
        <v>27.35625</v>
      </c>
      <c r="N1410" s="42">
        <v>27.891</v>
      </c>
      <c r="O1410" s="42">
        <v>27.9011333333333</v>
      </c>
      <c r="P1410" s="17">
        <f t="shared" ref="P1410:P1473" si="76">AVERAGE(M1410:O1410)</f>
        <v>27.7161277777778</v>
      </c>
      <c r="Q1410" s="28">
        <v>0.166014262949333</v>
      </c>
      <c r="R1410" s="28">
        <v>0.177683425042667</v>
      </c>
      <c r="S1410" s="68">
        <v>0.175004527369067</v>
      </c>
      <c r="T1410" s="17">
        <f t="shared" ref="T1410:T1473" si="77">AVERAGE(Q1410:S1410)</f>
        <v>0.172900738453689</v>
      </c>
    </row>
    <row r="1411" spans="1:20">
      <c r="A1411" s="10">
        <v>18</v>
      </c>
      <c r="B1411" s="37">
        <v>4</v>
      </c>
      <c r="C1411" s="5">
        <v>2018</v>
      </c>
      <c r="D1411" s="60">
        <v>43208</v>
      </c>
      <c r="E1411" s="30" t="s">
        <v>21</v>
      </c>
      <c r="F1411">
        <v>45</v>
      </c>
      <c r="G1411" t="s">
        <v>17</v>
      </c>
      <c r="H1411">
        <v>1410</v>
      </c>
      <c r="I1411" s="42">
        <v>0.359</v>
      </c>
      <c r="J1411" s="42">
        <v>0.2375</v>
      </c>
      <c r="K1411" s="71">
        <v>0.233</v>
      </c>
      <c r="L1411" s="17">
        <f t="shared" ref="L1411:L1474" si="78">AVERAGE(I1411:K1411)</f>
        <v>0.2765</v>
      </c>
      <c r="M1411" s="42">
        <v>27.735</v>
      </c>
      <c r="N1411" s="42">
        <v>27.9945</v>
      </c>
      <c r="O1411" s="42">
        <v>28.0045</v>
      </c>
      <c r="P1411" s="17">
        <f t="shared" si="76"/>
        <v>27.9113333333333</v>
      </c>
      <c r="Q1411" s="28">
        <v>0.1625485541312</v>
      </c>
      <c r="R1411" s="28">
        <v>0.16595403</v>
      </c>
      <c r="S1411" s="68">
        <v>0.1710470487152</v>
      </c>
      <c r="T1411" s="17">
        <f t="shared" si="77"/>
        <v>0.166516544282133</v>
      </c>
    </row>
    <row r="1412" spans="1:20">
      <c r="A1412" s="10">
        <v>26</v>
      </c>
      <c r="B1412" s="37">
        <v>4</v>
      </c>
      <c r="C1412" s="5">
        <v>2018</v>
      </c>
      <c r="D1412" s="60">
        <v>43216</v>
      </c>
      <c r="E1412" s="30" t="s">
        <v>21</v>
      </c>
      <c r="F1412">
        <v>45</v>
      </c>
      <c r="G1412" t="s">
        <v>17</v>
      </c>
      <c r="H1412">
        <v>1411</v>
      </c>
      <c r="I1412" s="42">
        <v>0.2695</v>
      </c>
      <c r="J1412" s="30" t="s">
        <v>18</v>
      </c>
      <c r="K1412" s="79" t="s">
        <v>18</v>
      </c>
      <c r="L1412" s="17">
        <f t="shared" si="78"/>
        <v>0.2695</v>
      </c>
      <c r="M1412" s="42">
        <v>27.4995</v>
      </c>
      <c r="N1412" s="42" t="s">
        <v>18</v>
      </c>
      <c r="O1412" s="71" t="s">
        <v>18</v>
      </c>
      <c r="P1412" s="17">
        <f t="shared" si="76"/>
        <v>27.4995</v>
      </c>
      <c r="Q1412" s="28">
        <v>0.1697717944456</v>
      </c>
      <c r="R1412" s="28" t="s">
        <v>18</v>
      </c>
      <c r="S1412" s="68" t="s">
        <v>18</v>
      </c>
      <c r="T1412" s="17">
        <f t="shared" si="77"/>
        <v>0.1697717944456</v>
      </c>
    </row>
    <row r="1413" spans="1:20">
      <c r="A1413" s="10">
        <v>12</v>
      </c>
      <c r="B1413" s="37">
        <v>5</v>
      </c>
      <c r="C1413" s="5">
        <v>2018</v>
      </c>
      <c r="D1413" s="51">
        <v>43232</v>
      </c>
      <c r="E1413" s="30" t="s">
        <v>21</v>
      </c>
      <c r="F1413">
        <v>45</v>
      </c>
      <c r="G1413" t="s">
        <v>17</v>
      </c>
      <c r="H1413">
        <v>1412</v>
      </c>
      <c r="I1413" s="42">
        <v>0.543428571428571</v>
      </c>
      <c r="J1413" s="42">
        <v>0.243571428571429</v>
      </c>
      <c r="K1413" s="71">
        <v>0.224285714285714</v>
      </c>
      <c r="L1413" s="17">
        <f t="shared" si="78"/>
        <v>0.337095238095238</v>
      </c>
      <c r="M1413" s="42">
        <v>26.8457142857143</v>
      </c>
      <c r="N1413" s="42">
        <v>27.6815714285714</v>
      </c>
      <c r="O1413" s="71">
        <v>27.7082857142857</v>
      </c>
      <c r="P1413" s="17">
        <f t="shared" si="76"/>
        <v>27.4118571428571</v>
      </c>
      <c r="Q1413" s="28">
        <v>0.358897935521867</v>
      </c>
      <c r="R1413" s="28">
        <v>0.2441956392448</v>
      </c>
      <c r="S1413" s="68">
        <v>0.256375177504</v>
      </c>
      <c r="T1413" s="17">
        <f t="shared" si="77"/>
        <v>0.286489584090222</v>
      </c>
    </row>
    <row r="1414" spans="1:20">
      <c r="A1414" s="10">
        <v>20</v>
      </c>
      <c r="B1414" s="37">
        <v>5</v>
      </c>
      <c r="C1414" s="5">
        <v>2018</v>
      </c>
      <c r="D1414" s="51">
        <v>43240</v>
      </c>
      <c r="E1414" s="30" t="s">
        <v>21</v>
      </c>
      <c r="F1414">
        <v>45</v>
      </c>
      <c r="G1414" t="s">
        <v>17</v>
      </c>
      <c r="H1414">
        <v>1413</v>
      </c>
      <c r="I1414" s="42">
        <v>0.486285714285714</v>
      </c>
      <c r="J1414" s="42">
        <v>0.211714285714286</v>
      </c>
      <c r="K1414" s="71">
        <v>0.2089</v>
      </c>
      <c r="L1414" s="17">
        <f t="shared" si="78"/>
        <v>0.3023</v>
      </c>
      <c r="M1414" s="42">
        <v>26.806</v>
      </c>
      <c r="N1414" s="42">
        <v>27.617</v>
      </c>
      <c r="O1414" s="71">
        <v>27.658</v>
      </c>
      <c r="P1414" s="17">
        <f t="shared" si="76"/>
        <v>27.3603333333333</v>
      </c>
      <c r="Q1414" s="28">
        <v>0.2495939122112</v>
      </c>
      <c r="R1414" s="28">
        <v>0.2378004102112</v>
      </c>
      <c r="S1414" s="68">
        <v>0.24319773296</v>
      </c>
      <c r="T1414" s="17">
        <f t="shared" si="77"/>
        <v>0.243530685127467</v>
      </c>
    </row>
    <row r="1415" spans="1:20">
      <c r="A1415" s="10">
        <v>31</v>
      </c>
      <c r="B1415" s="37">
        <v>5</v>
      </c>
      <c r="C1415" s="5">
        <v>2018</v>
      </c>
      <c r="D1415" s="51">
        <v>43251</v>
      </c>
      <c r="E1415" s="30" t="s">
        <v>21</v>
      </c>
      <c r="F1415">
        <v>45</v>
      </c>
      <c r="G1415" t="s">
        <v>17</v>
      </c>
      <c r="H1415">
        <v>1414</v>
      </c>
      <c r="I1415" s="42">
        <v>0.629428571428571</v>
      </c>
      <c r="J1415" s="42">
        <v>0.00485714285714286</v>
      </c>
      <c r="K1415" s="71">
        <v>-0.0213888888888889</v>
      </c>
      <c r="L1415" s="17">
        <f t="shared" si="78"/>
        <v>0.204298941798942</v>
      </c>
      <c r="M1415" s="42">
        <v>27.0054285714286</v>
      </c>
      <c r="N1415" s="42">
        <v>27.762</v>
      </c>
      <c r="O1415" s="71">
        <v>27.8205</v>
      </c>
      <c r="P1415" s="17">
        <f t="shared" si="76"/>
        <v>27.5293095238095</v>
      </c>
      <c r="Q1415" s="28">
        <v>0.228161876391556</v>
      </c>
      <c r="R1415" s="28">
        <v>0.2387730440064</v>
      </c>
      <c r="S1415" s="68">
        <v>0.2361289691888</v>
      </c>
      <c r="T1415" s="17">
        <f t="shared" si="77"/>
        <v>0.234354629862252</v>
      </c>
    </row>
    <row r="1416" spans="1:20">
      <c r="A1416" s="10">
        <v>10</v>
      </c>
      <c r="B1416" s="37">
        <v>6</v>
      </c>
      <c r="C1416" s="5">
        <v>2018</v>
      </c>
      <c r="D1416" s="51">
        <v>43261</v>
      </c>
      <c r="E1416" s="30" t="s">
        <v>21</v>
      </c>
      <c r="F1416">
        <v>45</v>
      </c>
      <c r="G1416" t="s">
        <v>17</v>
      </c>
      <c r="H1416">
        <v>1415</v>
      </c>
      <c r="I1416" s="42">
        <v>0.345875</v>
      </c>
      <c r="J1416" s="42">
        <v>-0.064125</v>
      </c>
      <c r="K1416" s="71">
        <v>-0.0944545454545454</v>
      </c>
      <c r="L1416" s="17">
        <f t="shared" si="78"/>
        <v>0.0624318181818182</v>
      </c>
      <c r="M1416" s="42">
        <v>27.45025</v>
      </c>
      <c r="N1416" s="42">
        <v>27.873875</v>
      </c>
      <c r="O1416" s="71">
        <v>27.9491818181818</v>
      </c>
      <c r="P1416" s="17">
        <f t="shared" si="76"/>
        <v>27.7577689393939</v>
      </c>
      <c r="Q1416" s="28">
        <v>0.19857077528</v>
      </c>
      <c r="R1416" s="28">
        <v>0.23642646944</v>
      </c>
      <c r="S1416" s="68" t="s">
        <v>18</v>
      </c>
      <c r="T1416" s="17">
        <f t="shared" si="77"/>
        <v>0.21749862236</v>
      </c>
    </row>
    <row r="1417" spans="1:20">
      <c r="A1417" s="10">
        <v>21</v>
      </c>
      <c r="B1417" s="37">
        <v>6</v>
      </c>
      <c r="C1417" s="5">
        <v>2018</v>
      </c>
      <c r="D1417" s="51">
        <v>43272</v>
      </c>
      <c r="E1417" s="30" t="s">
        <v>21</v>
      </c>
      <c r="F1417">
        <v>45</v>
      </c>
      <c r="G1417" t="s">
        <v>17</v>
      </c>
      <c r="H1417">
        <v>1416</v>
      </c>
      <c r="I1417" s="42">
        <v>0.457125</v>
      </c>
      <c r="J1417" s="42">
        <v>0.178125</v>
      </c>
      <c r="K1417" s="71">
        <v>0.167461538461538</v>
      </c>
      <c r="L1417" s="17">
        <f t="shared" si="78"/>
        <v>0.267570512820513</v>
      </c>
      <c r="M1417" s="42">
        <v>27.31825</v>
      </c>
      <c r="N1417" s="42">
        <v>27.60575</v>
      </c>
      <c r="O1417" s="71">
        <v>26.9816923076923</v>
      </c>
      <c r="P1417" s="17">
        <f t="shared" si="76"/>
        <v>27.3018974358974</v>
      </c>
      <c r="Q1417" s="28">
        <v>0.2379278441592</v>
      </c>
      <c r="R1417" s="28">
        <v>0.2096579775888</v>
      </c>
      <c r="S1417" s="68">
        <v>0.2168257098688</v>
      </c>
      <c r="T1417" s="17">
        <f t="shared" si="77"/>
        <v>0.221470510538933</v>
      </c>
    </row>
    <row r="1418" spans="1:20">
      <c r="A1418" s="10">
        <v>1</v>
      </c>
      <c r="B1418" s="37">
        <v>7</v>
      </c>
      <c r="C1418" s="5">
        <v>2018</v>
      </c>
      <c r="D1418" s="51">
        <v>43282</v>
      </c>
      <c r="E1418" s="30" t="s">
        <v>21</v>
      </c>
      <c r="F1418">
        <v>45</v>
      </c>
      <c r="G1418" t="s">
        <v>17</v>
      </c>
      <c r="H1418">
        <v>1417</v>
      </c>
      <c r="I1418" s="42">
        <v>3.844125</v>
      </c>
      <c r="J1418" s="42">
        <v>0.9375</v>
      </c>
      <c r="K1418" s="71">
        <v>0.898375</v>
      </c>
      <c r="L1418" s="17">
        <f t="shared" si="78"/>
        <v>1.89333333333333</v>
      </c>
      <c r="M1418" s="42">
        <v>26.350375</v>
      </c>
      <c r="N1418" s="42">
        <v>27.14</v>
      </c>
      <c r="O1418" s="71">
        <v>27.166125</v>
      </c>
      <c r="P1418" s="17">
        <f t="shared" si="76"/>
        <v>26.8855</v>
      </c>
      <c r="Q1418" s="28">
        <v>0.3894828135008</v>
      </c>
      <c r="R1418" s="28">
        <v>0.2237517014488</v>
      </c>
      <c r="S1418" s="68">
        <v>0.25529186567296</v>
      </c>
      <c r="T1418" s="17">
        <f t="shared" si="77"/>
        <v>0.289508793540853</v>
      </c>
    </row>
    <row r="1419" spans="1:20">
      <c r="A1419" s="10">
        <v>10</v>
      </c>
      <c r="B1419" s="37">
        <v>7</v>
      </c>
      <c r="C1419" s="5">
        <v>2018</v>
      </c>
      <c r="D1419" s="51">
        <v>43291</v>
      </c>
      <c r="E1419" s="30" t="s">
        <v>21</v>
      </c>
      <c r="F1419">
        <v>45</v>
      </c>
      <c r="G1419" t="s">
        <v>17</v>
      </c>
      <c r="H1419">
        <v>1418</v>
      </c>
      <c r="I1419" s="42">
        <v>2.80042857142857</v>
      </c>
      <c r="J1419" s="42">
        <v>0.917555555555555</v>
      </c>
      <c r="K1419" s="71">
        <v>0.835526315789473</v>
      </c>
      <c r="L1419" s="17">
        <f t="shared" si="78"/>
        <v>1.51783681425787</v>
      </c>
      <c r="M1419" s="42">
        <v>26.6348571428571</v>
      </c>
      <c r="N1419" s="42">
        <v>27.2687777777778</v>
      </c>
      <c r="O1419" s="71">
        <v>27.3096315789474</v>
      </c>
      <c r="P1419" s="17">
        <f t="shared" si="76"/>
        <v>27.0710888331941</v>
      </c>
      <c r="Q1419" s="28">
        <v>0.25767397172</v>
      </c>
      <c r="R1419" s="28">
        <v>0.2128690632624</v>
      </c>
      <c r="S1419" s="68">
        <v>0.221835875279467</v>
      </c>
      <c r="T1419" s="17">
        <f t="shared" si="77"/>
        <v>0.230792970087289</v>
      </c>
    </row>
    <row r="1420" spans="1:20">
      <c r="A1420" s="10">
        <v>21</v>
      </c>
      <c r="B1420" s="37">
        <v>7</v>
      </c>
      <c r="C1420" s="5">
        <v>2018</v>
      </c>
      <c r="D1420" s="51">
        <v>43302</v>
      </c>
      <c r="E1420" s="30" t="s">
        <v>21</v>
      </c>
      <c r="F1420">
        <v>45</v>
      </c>
      <c r="G1420" t="s">
        <v>17</v>
      </c>
      <c r="H1420">
        <v>1419</v>
      </c>
      <c r="I1420" s="42">
        <v>6.622</v>
      </c>
      <c r="J1420" s="42">
        <v>2.33271428571429</v>
      </c>
      <c r="K1420" s="71">
        <v>2.27971428571429</v>
      </c>
      <c r="L1420" s="17">
        <f t="shared" si="78"/>
        <v>3.74480952380953</v>
      </c>
      <c r="M1420" s="42">
        <v>26.0745714285714</v>
      </c>
      <c r="N1420" s="42">
        <v>26.8808571428571</v>
      </c>
      <c r="O1420" s="71">
        <v>26.8712857142857</v>
      </c>
      <c r="P1420" s="17">
        <f t="shared" si="76"/>
        <v>26.6089047619047</v>
      </c>
      <c r="Q1420" s="28">
        <v>0.2924309922776</v>
      </c>
      <c r="R1420" s="28">
        <v>0.2569083058632</v>
      </c>
      <c r="S1420" s="68">
        <v>0.259664243800889</v>
      </c>
      <c r="T1420" s="17">
        <f t="shared" si="77"/>
        <v>0.269667847313896</v>
      </c>
    </row>
    <row r="1421" spans="1:20">
      <c r="A1421" s="10">
        <v>30</v>
      </c>
      <c r="B1421" s="37">
        <v>7</v>
      </c>
      <c r="C1421" s="5">
        <v>2018</v>
      </c>
      <c r="D1421" s="51">
        <v>43311</v>
      </c>
      <c r="E1421" s="30" t="s">
        <v>21</v>
      </c>
      <c r="F1421">
        <v>45</v>
      </c>
      <c r="G1421" t="s">
        <v>17</v>
      </c>
      <c r="H1421">
        <v>1420</v>
      </c>
      <c r="I1421" s="42">
        <v>5.879125</v>
      </c>
      <c r="J1421" s="42">
        <v>1.96875</v>
      </c>
      <c r="K1421" s="71">
        <v>1.86631818181818</v>
      </c>
      <c r="L1421" s="17">
        <f t="shared" si="78"/>
        <v>3.23806439393939</v>
      </c>
      <c r="M1421" s="42">
        <v>26.200875</v>
      </c>
      <c r="N1421" s="42">
        <v>27.1385</v>
      </c>
      <c r="O1421" s="71">
        <v>27.2214545454545</v>
      </c>
      <c r="P1421" s="17">
        <f t="shared" si="76"/>
        <v>26.8536098484848</v>
      </c>
      <c r="Q1421" s="28">
        <v>0.2759850842536</v>
      </c>
      <c r="R1421" s="28">
        <v>0.2244008496264</v>
      </c>
      <c r="S1421" s="68" t="s">
        <v>18</v>
      </c>
      <c r="T1421" s="17">
        <f t="shared" si="77"/>
        <v>0.25019296694</v>
      </c>
    </row>
    <row r="1422" spans="1:20">
      <c r="A1422" s="10">
        <v>9</v>
      </c>
      <c r="B1422" s="37">
        <v>8</v>
      </c>
      <c r="C1422" s="5">
        <v>2018</v>
      </c>
      <c r="D1422" s="51">
        <v>43321</v>
      </c>
      <c r="E1422" s="30" t="s">
        <v>21</v>
      </c>
      <c r="F1422">
        <v>45</v>
      </c>
      <c r="G1422" t="s">
        <v>17</v>
      </c>
      <c r="H1422">
        <v>1421</v>
      </c>
      <c r="I1422" s="42">
        <v>10.9377142857143</v>
      </c>
      <c r="J1422" s="42">
        <v>2.63185714285714</v>
      </c>
      <c r="K1422" s="71">
        <v>2.4122</v>
      </c>
      <c r="L1422" s="17">
        <f t="shared" si="78"/>
        <v>5.32725714285715</v>
      </c>
      <c r="M1422" s="42">
        <v>25.5802857142857</v>
      </c>
      <c r="N1422" s="42">
        <v>27.0368571428571</v>
      </c>
      <c r="O1422" s="71">
        <v>27.0761</v>
      </c>
      <c r="P1422" s="17">
        <f t="shared" si="76"/>
        <v>26.5644142857143</v>
      </c>
      <c r="Q1422" s="28">
        <v>0.316183575521333</v>
      </c>
      <c r="R1422" s="28">
        <v>0.2526104726584</v>
      </c>
      <c r="S1422" s="28">
        <v>0.2623597755828</v>
      </c>
      <c r="T1422" s="17">
        <f t="shared" si="77"/>
        <v>0.277051274587511</v>
      </c>
    </row>
    <row r="1423" spans="1:20">
      <c r="A1423" s="10">
        <v>20</v>
      </c>
      <c r="B1423" s="37">
        <v>8</v>
      </c>
      <c r="C1423" s="5">
        <v>2018</v>
      </c>
      <c r="D1423" s="51">
        <v>43332</v>
      </c>
      <c r="E1423" s="30" t="s">
        <v>21</v>
      </c>
      <c r="F1423">
        <v>45</v>
      </c>
      <c r="G1423" t="s">
        <v>17</v>
      </c>
      <c r="H1423">
        <v>1422</v>
      </c>
      <c r="I1423" s="42">
        <v>3.5658</v>
      </c>
      <c r="J1423" s="42">
        <v>2.1122</v>
      </c>
      <c r="K1423" s="71">
        <v>1.89266666666667</v>
      </c>
      <c r="L1423" s="17">
        <f t="shared" si="78"/>
        <v>2.52355555555556</v>
      </c>
      <c r="M1423" s="42">
        <v>26.888</v>
      </c>
      <c r="N1423" s="42">
        <v>27.2078</v>
      </c>
      <c r="O1423" s="71">
        <v>27.2523333333333</v>
      </c>
      <c r="P1423" s="17">
        <f t="shared" si="76"/>
        <v>27.1160444444444</v>
      </c>
      <c r="Q1423" s="30" t="s">
        <v>18</v>
      </c>
      <c r="R1423" s="30" t="s">
        <v>18</v>
      </c>
      <c r="S1423" s="30" t="s">
        <v>18</v>
      </c>
      <c r="T1423" s="17" t="e">
        <f t="shared" si="77"/>
        <v>#DIV/0!</v>
      </c>
    </row>
    <row r="1424" spans="1:20">
      <c r="A1424" s="10">
        <v>30</v>
      </c>
      <c r="B1424" s="37">
        <v>8</v>
      </c>
      <c r="C1424" s="5">
        <v>2018</v>
      </c>
      <c r="D1424" s="51">
        <v>43342</v>
      </c>
      <c r="E1424" s="30" t="s">
        <v>21</v>
      </c>
      <c r="F1424">
        <v>45</v>
      </c>
      <c r="G1424" t="s">
        <v>17</v>
      </c>
      <c r="H1424">
        <v>1423</v>
      </c>
      <c r="I1424" s="42">
        <v>3.7525</v>
      </c>
      <c r="J1424" s="42">
        <v>1.71775</v>
      </c>
      <c r="K1424" s="71">
        <v>1.58175</v>
      </c>
      <c r="L1424" s="17">
        <f t="shared" si="78"/>
        <v>2.35066666666667</v>
      </c>
      <c r="M1424" s="42">
        <v>26.76575</v>
      </c>
      <c r="N1424" s="42">
        <v>27.28975</v>
      </c>
      <c r="O1424" s="71">
        <v>27.381</v>
      </c>
      <c r="P1424" s="17">
        <f t="shared" si="76"/>
        <v>27.1455</v>
      </c>
      <c r="Q1424" s="30" t="s">
        <v>18</v>
      </c>
      <c r="R1424" s="30" t="s">
        <v>18</v>
      </c>
      <c r="S1424" s="30" t="s">
        <v>18</v>
      </c>
      <c r="T1424" s="17" t="e">
        <f t="shared" si="77"/>
        <v>#DIV/0!</v>
      </c>
    </row>
    <row r="1425" spans="1:20">
      <c r="A1425" s="10">
        <v>10</v>
      </c>
      <c r="B1425" s="37">
        <v>9</v>
      </c>
      <c r="C1425" s="5">
        <v>2018</v>
      </c>
      <c r="D1425" s="51">
        <v>43353</v>
      </c>
      <c r="E1425" s="30" t="s">
        <v>21</v>
      </c>
      <c r="F1425">
        <v>45</v>
      </c>
      <c r="G1425" t="s">
        <v>17</v>
      </c>
      <c r="H1425">
        <v>1424</v>
      </c>
      <c r="I1425" s="42">
        <v>5.27275</v>
      </c>
      <c r="J1425" s="42">
        <v>3.16375</v>
      </c>
      <c r="K1425" s="71">
        <v>3.078</v>
      </c>
      <c r="L1425" s="17">
        <f t="shared" si="78"/>
        <v>3.83816666666667</v>
      </c>
      <c r="M1425" s="42">
        <v>26.482</v>
      </c>
      <c r="N1425" s="42">
        <v>26.92275</v>
      </c>
      <c r="O1425" s="71">
        <v>26.96375</v>
      </c>
      <c r="P1425" s="17">
        <f t="shared" si="76"/>
        <v>26.7895</v>
      </c>
      <c r="Q1425" s="30" t="s">
        <v>18</v>
      </c>
      <c r="R1425" s="30" t="s">
        <v>18</v>
      </c>
      <c r="S1425" s="30" t="s">
        <v>18</v>
      </c>
      <c r="T1425" s="17" t="e">
        <f t="shared" si="77"/>
        <v>#DIV/0!</v>
      </c>
    </row>
    <row r="1426" spans="1:20">
      <c r="A1426" s="10">
        <v>20</v>
      </c>
      <c r="B1426" s="37">
        <v>9</v>
      </c>
      <c r="C1426" s="5">
        <v>2018</v>
      </c>
      <c r="D1426" s="51">
        <v>43363</v>
      </c>
      <c r="E1426" s="30" t="s">
        <v>21</v>
      </c>
      <c r="F1426">
        <v>45</v>
      </c>
      <c r="G1426" t="s">
        <v>17</v>
      </c>
      <c r="H1426">
        <v>1425</v>
      </c>
      <c r="I1426" s="42">
        <v>7.36875</v>
      </c>
      <c r="J1426" s="42">
        <v>3.6265</v>
      </c>
      <c r="K1426" s="71">
        <v>3.3352</v>
      </c>
      <c r="L1426" s="17">
        <f t="shared" si="78"/>
        <v>4.77681666666667</v>
      </c>
      <c r="M1426" s="42">
        <v>26.01225</v>
      </c>
      <c r="N1426" s="42">
        <v>26.814</v>
      </c>
      <c r="O1426" s="71">
        <v>26.8322</v>
      </c>
      <c r="P1426" s="17">
        <f t="shared" si="76"/>
        <v>26.5528166666667</v>
      </c>
      <c r="Q1426" s="30" t="s">
        <v>18</v>
      </c>
      <c r="R1426" s="30" t="s">
        <v>18</v>
      </c>
      <c r="S1426" s="30" t="s">
        <v>18</v>
      </c>
      <c r="T1426" s="17" t="e">
        <f t="shared" si="77"/>
        <v>#DIV/0!</v>
      </c>
    </row>
    <row r="1427" spans="1:20">
      <c r="A1427" s="10">
        <v>1</v>
      </c>
      <c r="B1427" s="37">
        <v>10</v>
      </c>
      <c r="C1427" s="5">
        <v>2018</v>
      </c>
      <c r="D1427" s="51">
        <v>43374</v>
      </c>
      <c r="E1427" s="30" t="s">
        <v>21</v>
      </c>
      <c r="F1427">
        <v>45</v>
      </c>
      <c r="G1427" t="s">
        <v>17</v>
      </c>
      <c r="H1427">
        <v>1426</v>
      </c>
      <c r="I1427" s="42">
        <v>3.81925</v>
      </c>
      <c r="J1427" s="42">
        <v>2.557</v>
      </c>
      <c r="K1427" s="71">
        <v>2.3795</v>
      </c>
      <c r="L1427" s="17">
        <f t="shared" si="78"/>
        <v>2.91858333333333</v>
      </c>
      <c r="M1427" s="42">
        <v>26.76275</v>
      </c>
      <c r="N1427" s="42">
        <v>27.09125</v>
      </c>
      <c r="O1427" s="71">
        <v>27.15475</v>
      </c>
      <c r="P1427" s="17">
        <f t="shared" si="76"/>
        <v>27.0029166666667</v>
      </c>
      <c r="Q1427" s="30" t="s">
        <v>18</v>
      </c>
      <c r="R1427" s="30" t="s">
        <v>18</v>
      </c>
      <c r="S1427" s="30" t="s">
        <v>18</v>
      </c>
      <c r="T1427" s="17" t="e">
        <f t="shared" si="77"/>
        <v>#DIV/0!</v>
      </c>
    </row>
    <row r="1428" spans="1:20">
      <c r="A1428" s="10">
        <v>10</v>
      </c>
      <c r="B1428" s="37">
        <v>10</v>
      </c>
      <c r="C1428" s="5">
        <v>2018</v>
      </c>
      <c r="D1428" s="51">
        <v>43383</v>
      </c>
      <c r="E1428" s="30" t="s">
        <v>21</v>
      </c>
      <c r="F1428">
        <v>45</v>
      </c>
      <c r="G1428" t="s">
        <v>17</v>
      </c>
      <c r="H1428">
        <v>1427</v>
      </c>
      <c r="I1428" s="42">
        <v>3.60866666666667</v>
      </c>
      <c r="J1428" s="42">
        <v>2.66633333333333</v>
      </c>
      <c r="K1428" s="71">
        <v>2.57466666666667</v>
      </c>
      <c r="L1428" s="17">
        <f t="shared" si="78"/>
        <v>2.94988888888889</v>
      </c>
      <c r="M1428" s="42">
        <v>26.9443333333333</v>
      </c>
      <c r="N1428" s="42">
        <v>27.2166666666667</v>
      </c>
      <c r="O1428" s="71">
        <v>27.2466666666667</v>
      </c>
      <c r="P1428" s="17">
        <f t="shared" si="76"/>
        <v>27.1358888888889</v>
      </c>
      <c r="Q1428" s="28">
        <v>0.2683987895608</v>
      </c>
      <c r="R1428" s="28">
        <v>0.2447038611008</v>
      </c>
      <c r="S1428" s="68">
        <v>0.25475862896</v>
      </c>
      <c r="T1428" s="17">
        <f t="shared" si="77"/>
        <v>0.255953759873867</v>
      </c>
    </row>
    <row r="1429" spans="1:20">
      <c r="A1429" s="10">
        <v>23</v>
      </c>
      <c r="B1429" s="37">
        <v>10</v>
      </c>
      <c r="C1429" s="5">
        <v>2018</v>
      </c>
      <c r="D1429" s="51">
        <v>43396</v>
      </c>
      <c r="E1429" s="30" t="s">
        <v>21</v>
      </c>
      <c r="F1429">
        <v>45</v>
      </c>
      <c r="G1429" t="s">
        <v>17</v>
      </c>
      <c r="H1429">
        <v>1428</v>
      </c>
      <c r="I1429" s="42">
        <v>3.51725</v>
      </c>
      <c r="J1429" s="42">
        <v>2.96575</v>
      </c>
      <c r="K1429" s="71">
        <v>2.94525</v>
      </c>
      <c r="L1429" s="17">
        <f t="shared" si="78"/>
        <v>3.14275</v>
      </c>
      <c r="M1429" s="42">
        <v>27.02475</v>
      </c>
      <c r="N1429" s="42">
        <v>27.228</v>
      </c>
      <c r="O1429" s="71">
        <v>27.2585</v>
      </c>
      <c r="P1429" s="17">
        <f t="shared" si="76"/>
        <v>27.1704166666667</v>
      </c>
      <c r="Q1429" s="28">
        <v>0.2530067774512</v>
      </c>
      <c r="R1429" s="28">
        <v>0.2398594387424</v>
      </c>
      <c r="S1429" s="68" t="s">
        <v>18</v>
      </c>
      <c r="T1429" s="17">
        <f t="shared" si="77"/>
        <v>0.2464331080968</v>
      </c>
    </row>
    <row r="1430" spans="1:20">
      <c r="A1430" s="10">
        <v>31</v>
      </c>
      <c r="B1430" s="37">
        <v>10</v>
      </c>
      <c r="C1430" s="5">
        <v>2018</v>
      </c>
      <c r="D1430" s="51">
        <v>43404</v>
      </c>
      <c r="E1430" s="30" t="s">
        <v>21</v>
      </c>
      <c r="F1430">
        <v>45</v>
      </c>
      <c r="G1430" t="s">
        <v>17</v>
      </c>
      <c r="H1430">
        <v>1429</v>
      </c>
      <c r="I1430" s="42">
        <v>3.696</v>
      </c>
      <c r="J1430" s="42">
        <v>2.6305</v>
      </c>
      <c r="K1430" s="71">
        <v>2.6135</v>
      </c>
      <c r="L1430" s="17">
        <f t="shared" si="78"/>
        <v>2.98</v>
      </c>
      <c r="M1430" s="42">
        <v>26.835</v>
      </c>
      <c r="N1430" s="42">
        <v>27.3615</v>
      </c>
      <c r="O1430" s="71">
        <v>27.36225</v>
      </c>
      <c r="P1430" s="17">
        <f t="shared" si="76"/>
        <v>27.18625</v>
      </c>
      <c r="Q1430" s="28">
        <v>0.2958860802208</v>
      </c>
      <c r="R1430" s="28">
        <v>0.2693162999888</v>
      </c>
      <c r="S1430" s="68">
        <v>0.2950423315096</v>
      </c>
      <c r="T1430" s="17">
        <f t="shared" si="77"/>
        <v>0.286748237239733</v>
      </c>
    </row>
    <row r="1431" spans="1:20">
      <c r="A1431" s="10">
        <v>10</v>
      </c>
      <c r="B1431" s="37">
        <v>11</v>
      </c>
      <c r="C1431" s="5">
        <v>2018</v>
      </c>
      <c r="D1431" s="51">
        <v>43414</v>
      </c>
      <c r="E1431" s="30" t="s">
        <v>21</v>
      </c>
      <c r="F1431">
        <v>45</v>
      </c>
      <c r="G1431" t="s">
        <v>17</v>
      </c>
      <c r="H1431">
        <v>1430</v>
      </c>
      <c r="I1431" s="42">
        <v>3.414</v>
      </c>
      <c r="J1431" s="42">
        <v>2.1125</v>
      </c>
      <c r="K1431" s="71">
        <v>2.072</v>
      </c>
      <c r="L1431" s="17">
        <f t="shared" si="78"/>
        <v>2.53283333333333</v>
      </c>
      <c r="M1431" s="42">
        <v>26.958</v>
      </c>
      <c r="N1431" s="42">
        <v>27.4945</v>
      </c>
      <c r="O1431" s="71">
        <v>27.508</v>
      </c>
      <c r="P1431" s="17">
        <f t="shared" si="76"/>
        <v>27.3201666666667</v>
      </c>
      <c r="Q1431" s="28">
        <v>0.291569229137067</v>
      </c>
      <c r="R1431" s="28">
        <v>0.27200896588</v>
      </c>
      <c r="S1431" s="68">
        <v>0.2864017008956</v>
      </c>
      <c r="T1431" s="17">
        <f t="shared" si="77"/>
        <v>0.283326631970889</v>
      </c>
    </row>
    <row r="1432" spans="1:20">
      <c r="A1432" s="10">
        <v>20</v>
      </c>
      <c r="B1432" s="37">
        <v>11</v>
      </c>
      <c r="C1432" s="5">
        <v>2018</v>
      </c>
      <c r="D1432" s="51">
        <v>43424</v>
      </c>
      <c r="E1432" s="30" t="s">
        <v>21</v>
      </c>
      <c r="F1432">
        <v>45</v>
      </c>
      <c r="G1432" t="s">
        <v>17</v>
      </c>
      <c r="H1432">
        <v>1431</v>
      </c>
      <c r="I1432" s="42">
        <v>3.1565</v>
      </c>
      <c r="J1432" s="42">
        <v>3.024</v>
      </c>
      <c r="K1432" s="71">
        <v>2.718</v>
      </c>
      <c r="L1432" s="17">
        <f t="shared" si="78"/>
        <v>2.96616666666667</v>
      </c>
      <c r="M1432" s="42">
        <v>26.5255</v>
      </c>
      <c r="N1432" s="42">
        <v>27.316</v>
      </c>
      <c r="O1432" s="71">
        <v>27.369</v>
      </c>
      <c r="P1432" s="17">
        <f t="shared" si="76"/>
        <v>27.0701666666667</v>
      </c>
      <c r="Q1432" s="28">
        <v>0.304810737762133</v>
      </c>
      <c r="R1432" s="28">
        <v>0.2647660552424</v>
      </c>
      <c r="S1432" s="68" t="s">
        <v>18</v>
      </c>
      <c r="T1432" s="17">
        <f t="shared" si="77"/>
        <v>0.284788396502267</v>
      </c>
    </row>
    <row r="1433" spans="1:20">
      <c r="A1433" s="10">
        <v>11</v>
      </c>
      <c r="B1433" s="37">
        <v>2</v>
      </c>
      <c r="C1433" s="5">
        <v>2019</v>
      </c>
      <c r="D1433" s="51">
        <v>43507</v>
      </c>
      <c r="E1433" s="30" t="s">
        <v>21</v>
      </c>
      <c r="F1433">
        <v>45</v>
      </c>
      <c r="G1433" t="s">
        <v>17</v>
      </c>
      <c r="H1433">
        <v>1432</v>
      </c>
      <c r="I1433" s="42">
        <v>-1.34875</v>
      </c>
      <c r="J1433" s="42">
        <v>-1.3065</v>
      </c>
      <c r="K1433" s="71">
        <v>-1.29366666666667</v>
      </c>
      <c r="L1433" s="17">
        <f t="shared" si="78"/>
        <v>-1.31630555555556</v>
      </c>
      <c r="M1433" s="42">
        <v>27.17325</v>
      </c>
      <c r="N1433" s="42">
        <v>27.1995</v>
      </c>
      <c r="O1433" s="71">
        <v>27.206</v>
      </c>
      <c r="P1433" s="17">
        <f t="shared" si="76"/>
        <v>27.1929166666667</v>
      </c>
      <c r="Q1433" s="30" t="s">
        <v>18</v>
      </c>
      <c r="R1433" s="30" t="s">
        <v>18</v>
      </c>
      <c r="S1433" s="30" t="s">
        <v>18</v>
      </c>
      <c r="T1433" s="17" t="e">
        <f t="shared" si="77"/>
        <v>#DIV/0!</v>
      </c>
    </row>
    <row r="1434" spans="1:20">
      <c r="A1434" s="10">
        <v>14</v>
      </c>
      <c r="B1434" s="37">
        <v>3</v>
      </c>
      <c r="C1434" s="5">
        <v>2019</v>
      </c>
      <c r="D1434" s="51">
        <v>43538</v>
      </c>
      <c r="E1434" s="30" t="s">
        <v>21</v>
      </c>
      <c r="F1434">
        <v>45</v>
      </c>
      <c r="G1434" t="s">
        <v>17</v>
      </c>
      <c r="H1434">
        <v>1433</v>
      </c>
      <c r="I1434" s="42">
        <v>-1.3415</v>
      </c>
      <c r="J1434" s="42">
        <v>-0.432</v>
      </c>
      <c r="K1434" s="71">
        <v>-0.396666666666667</v>
      </c>
      <c r="L1434" s="17">
        <f t="shared" si="78"/>
        <v>-0.723388888888889</v>
      </c>
      <c r="M1434" s="42">
        <v>27.227</v>
      </c>
      <c r="N1434" s="42">
        <v>27.626</v>
      </c>
      <c r="O1434" s="71">
        <v>27.6353333333333</v>
      </c>
      <c r="P1434" s="17">
        <f t="shared" si="76"/>
        <v>27.4961111111111</v>
      </c>
      <c r="Q1434" s="30" t="s">
        <v>18</v>
      </c>
      <c r="R1434" s="30" t="s">
        <v>18</v>
      </c>
      <c r="S1434" s="30" t="s">
        <v>18</v>
      </c>
      <c r="T1434" s="17" t="e">
        <f t="shared" si="77"/>
        <v>#DIV/0!</v>
      </c>
    </row>
    <row r="1435" spans="1:20">
      <c r="A1435" s="10">
        <v>22</v>
      </c>
      <c r="B1435" s="37">
        <v>3</v>
      </c>
      <c r="C1435" s="5">
        <v>2019</v>
      </c>
      <c r="D1435" s="51">
        <v>43546</v>
      </c>
      <c r="E1435" s="30" t="s">
        <v>21</v>
      </c>
      <c r="F1435">
        <v>45</v>
      </c>
      <c r="G1435" t="s">
        <v>17</v>
      </c>
      <c r="H1435">
        <v>1434</v>
      </c>
      <c r="I1435" s="42">
        <v>-0.608333333333333</v>
      </c>
      <c r="J1435" s="42">
        <v>-0.17175</v>
      </c>
      <c r="K1435" s="71">
        <v>-0.1552</v>
      </c>
      <c r="L1435" s="17">
        <f t="shared" si="78"/>
        <v>-0.311761111111111</v>
      </c>
      <c r="M1435" s="42">
        <v>27.5743333333333</v>
      </c>
      <c r="N1435" s="42">
        <v>27.805</v>
      </c>
      <c r="O1435" s="71">
        <v>27.8162</v>
      </c>
      <c r="P1435" s="17">
        <f t="shared" si="76"/>
        <v>27.7318444444444</v>
      </c>
      <c r="Q1435" s="28">
        <v>0.1597451485096</v>
      </c>
      <c r="R1435" s="28">
        <v>0.16392106585136</v>
      </c>
      <c r="S1435" s="68" t="s">
        <v>18</v>
      </c>
      <c r="T1435" s="17">
        <f t="shared" si="77"/>
        <v>0.16183310718048</v>
      </c>
    </row>
    <row r="1436" spans="1:20">
      <c r="A1436" s="10">
        <v>30</v>
      </c>
      <c r="B1436" s="37">
        <v>3</v>
      </c>
      <c r="C1436" s="5">
        <v>2019</v>
      </c>
      <c r="D1436" s="51">
        <v>43554</v>
      </c>
      <c r="E1436" s="30" t="s">
        <v>21</v>
      </c>
      <c r="F1436">
        <v>45</v>
      </c>
      <c r="G1436" t="s">
        <v>17</v>
      </c>
      <c r="H1436">
        <v>1435</v>
      </c>
      <c r="I1436" s="42">
        <v>-1.1035</v>
      </c>
      <c r="J1436" s="42">
        <v>-0.308</v>
      </c>
      <c r="K1436" s="71">
        <v>-0.272</v>
      </c>
      <c r="L1436" s="17">
        <f t="shared" si="78"/>
        <v>-0.561166666666667</v>
      </c>
      <c r="M1436" s="42">
        <v>27.3945</v>
      </c>
      <c r="N1436" s="42">
        <v>27.7505</v>
      </c>
      <c r="O1436" s="71">
        <v>27.785</v>
      </c>
      <c r="P1436" s="17">
        <f t="shared" si="76"/>
        <v>27.6433333333333</v>
      </c>
      <c r="Q1436" s="28">
        <v>0.126359033723733</v>
      </c>
      <c r="R1436" s="28">
        <v>0.155407200996267</v>
      </c>
      <c r="S1436" s="68">
        <v>0.1624232699776</v>
      </c>
      <c r="T1436" s="17">
        <f t="shared" si="77"/>
        <v>0.148063168232533</v>
      </c>
    </row>
    <row r="1437" spans="1:20">
      <c r="A1437" s="10">
        <v>10</v>
      </c>
      <c r="B1437" s="37">
        <v>4</v>
      </c>
      <c r="C1437" s="5">
        <v>2019</v>
      </c>
      <c r="D1437" s="51">
        <v>43565</v>
      </c>
      <c r="E1437" s="30" t="s">
        <v>21</v>
      </c>
      <c r="F1437">
        <v>45</v>
      </c>
      <c r="G1437" t="s">
        <v>17</v>
      </c>
      <c r="H1437">
        <v>1436</v>
      </c>
      <c r="I1437" s="42">
        <v>-0.283333333333333</v>
      </c>
      <c r="J1437" s="42">
        <v>-0.1565</v>
      </c>
      <c r="K1437" s="71">
        <v>-0.1552</v>
      </c>
      <c r="L1437" s="17">
        <f t="shared" si="78"/>
        <v>-0.198344444444444</v>
      </c>
      <c r="M1437" s="42">
        <v>27.9466666666667</v>
      </c>
      <c r="N1437" s="42">
        <v>28.18825</v>
      </c>
      <c r="O1437" s="71">
        <v>28.198</v>
      </c>
      <c r="P1437" s="17">
        <f t="shared" si="76"/>
        <v>28.1109722222222</v>
      </c>
      <c r="Q1437" s="28">
        <v>0.151360939816</v>
      </c>
      <c r="R1437" s="28">
        <v>0.1608444396416</v>
      </c>
      <c r="S1437" s="68">
        <v>0.1547440709</v>
      </c>
      <c r="T1437" s="17">
        <f t="shared" si="77"/>
        <v>0.155649816785867</v>
      </c>
    </row>
    <row r="1438" spans="1:20">
      <c r="A1438" s="10">
        <v>18</v>
      </c>
      <c r="B1438" s="37">
        <v>4</v>
      </c>
      <c r="C1438" s="5">
        <v>2019</v>
      </c>
      <c r="D1438" s="51">
        <v>43573</v>
      </c>
      <c r="E1438" s="30" t="s">
        <v>21</v>
      </c>
      <c r="F1438">
        <v>45</v>
      </c>
      <c r="G1438" t="s">
        <v>17</v>
      </c>
      <c r="H1438">
        <v>1437</v>
      </c>
      <c r="I1438" s="42">
        <v>-0.876</v>
      </c>
      <c r="J1438" s="42">
        <v>-0.236285714285714</v>
      </c>
      <c r="K1438" s="71" t="s">
        <v>18</v>
      </c>
      <c r="L1438" s="17">
        <f t="shared" si="78"/>
        <v>-0.556142857142857</v>
      </c>
      <c r="M1438" s="42">
        <v>27.2557142857143</v>
      </c>
      <c r="N1438" s="42">
        <v>28.0371428571429</v>
      </c>
      <c r="O1438" s="71" t="s">
        <v>18</v>
      </c>
      <c r="P1438" s="17">
        <f t="shared" si="76"/>
        <v>27.6464285714286</v>
      </c>
      <c r="Q1438" s="28">
        <v>0.145075018719467</v>
      </c>
      <c r="R1438" s="28">
        <v>0.1734459695936</v>
      </c>
      <c r="S1438" s="68">
        <v>0.1962789583848</v>
      </c>
      <c r="T1438" s="17">
        <f t="shared" si="77"/>
        <v>0.171599982232622</v>
      </c>
    </row>
    <row r="1439" spans="1:20">
      <c r="A1439" s="10">
        <v>14</v>
      </c>
      <c r="B1439" s="37">
        <v>5</v>
      </c>
      <c r="C1439" s="5">
        <v>2019</v>
      </c>
      <c r="D1439" s="51">
        <v>43599</v>
      </c>
      <c r="E1439" s="30" t="s">
        <v>21</v>
      </c>
      <c r="F1439">
        <v>45</v>
      </c>
      <c r="G1439" t="s">
        <v>17</v>
      </c>
      <c r="H1439">
        <v>1438</v>
      </c>
      <c r="I1439" s="42">
        <v>0.057</v>
      </c>
      <c r="J1439" s="42">
        <v>-0.297666666666667</v>
      </c>
      <c r="K1439" s="71" t="s">
        <v>18</v>
      </c>
      <c r="L1439" s="17">
        <f t="shared" si="78"/>
        <v>-0.120333333333334</v>
      </c>
      <c r="M1439" s="42">
        <v>27.113</v>
      </c>
      <c r="N1439" s="42">
        <v>27.611</v>
      </c>
      <c r="O1439" s="71" t="s">
        <v>18</v>
      </c>
      <c r="P1439" s="17">
        <f t="shared" si="76"/>
        <v>27.362</v>
      </c>
      <c r="Q1439" s="28">
        <v>1.2198161525584</v>
      </c>
      <c r="R1439" s="28">
        <v>0.3801958986344</v>
      </c>
      <c r="S1439" s="68" t="s">
        <v>18</v>
      </c>
      <c r="T1439" s="17">
        <f t="shared" si="77"/>
        <v>0.8000060255964</v>
      </c>
    </row>
    <row r="1440" spans="1:20">
      <c r="A1440" s="10">
        <v>21</v>
      </c>
      <c r="B1440" s="37">
        <v>5</v>
      </c>
      <c r="C1440" s="5">
        <v>2019</v>
      </c>
      <c r="D1440" s="51">
        <v>43606</v>
      </c>
      <c r="E1440" s="30" t="s">
        <v>21</v>
      </c>
      <c r="F1440">
        <v>45</v>
      </c>
      <c r="G1440" t="s">
        <v>17</v>
      </c>
      <c r="H1440">
        <v>1439</v>
      </c>
      <c r="I1440" s="42">
        <v>0.0996666666666667</v>
      </c>
      <c r="J1440" s="42">
        <v>-0.267</v>
      </c>
      <c r="K1440" s="71">
        <v>-0.2824</v>
      </c>
      <c r="L1440" s="17">
        <f t="shared" si="78"/>
        <v>-0.149911111111111</v>
      </c>
      <c r="M1440" s="42">
        <v>27.1993333333333</v>
      </c>
      <c r="N1440" s="42">
        <v>27.7634</v>
      </c>
      <c r="O1440" s="71">
        <v>27.8244</v>
      </c>
      <c r="P1440" s="17">
        <f t="shared" si="76"/>
        <v>27.5957111111111</v>
      </c>
      <c r="Q1440" s="28">
        <v>0.892479813466933</v>
      </c>
      <c r="R1440" s="28">
        <v>0.413624061028</v>
      </c>
      <c r="S1440" s="68" t="s">
        <v>18</v>
      </c>
      <c r="T1440" s="17">
        <f t="shared" si="77"/>
        <v>0.653051937247466</v>
      </c>
    </row>
    <row r="1441" spans="1:20">
      <c r="A1441" s="10">
        <v>2</v>
      </c>
      <c r="B1441" s="37">
        <v>6</v>
      </c>
      <c r="C1441" s="5">
        <v>2019</v>
      </c>
      <c r="D1441" s="51">
        <v>43618</v>
      </c>
      <c r="E1441" s="30" t="s">
        <v>21</v>
      </c>
      <c r="F1441">
        <v>45</v>
      </c>
      <c r="G1441" t="s">
        <v>17</v>
      </c>
      <c r="H1441">
        <v>1440</v>
      </c>
      <c r="I1441" s="42">
        <v>0.77175</v>
      </c>
      <c r="J1441" s="42">
        <v>-0.20725</v>
      </c>
      <c r="K1441" s="71">
        <v>-0.2105</v>
      </c>
      <c r="L1441" s="17">
        <f t="shared" si="78"/>
        <v>0.118</v>
      </c>
      <c r="M1441" s="42">
        <v>27.18325</v>
      </c>
      <c r="N1441" s="42">
        <v>27.69425</v>
      </c>
      <c r="O1441" s="71">
        <v>27.6915</v>
      </c>
      <c r="P1441" s="17">
        <f t="shared" si="76"/>
        <v>27.523</v>
      </c>
      <c r="Q1441" s="28">
        <v>1.6069259848392</v>
      </c>
      <c r="R1441" s="28">
        <v>0.8098978602784</v>
      </c>
      <c r="S1441" s="68">
        <v>0.626999139232</v>
      </c>
      <c r="T1441" s="17">
        <f t="shared" si="77"/>
        <v>1.01460766144987</v>
      </c>
    </row>
    <row r="1442" spans="1:20">
      <c r="A1442" s="10">
        <v>10</v>
      </c>
      <c r="B1442" s="37">
        <v>6</v>
      </c>
      <c r="C1442" s="5">
        <v>2019</v>
      </c>
      <c r="D1442" s="51">
        <v>43626</v>
      </c>
      <c r="E1442" s="30" t="s">
        <v>21</v>
      </c>
      <c r="F1442">
        <v>45</v>
      </c>
      <c r="G1442" t="s">
        <v>17</v>
      </c>
      <c r="H1442">
        <v>1441</v>
      </c>
      <c r="I1442" s="42">
        <v>0.895666666666667</v>
      </c>
      <c r="J1442" s="42">
        <v>0.12475</v>
      </c>
      <c r="K1442" s="71">
        <v>0.093</v>
      </c>
      <c r="L1442" s="17">
        <f t="shared" si="78"/>
        <v>0.371138888888889</v>
      </c>
      <c r="M1442" s="42">
        <v>27.1713333333333</v>
      </c>
      <c r="N1442" s="42">
        <v>27.5625</v>
      </c>
      <c r="O1442" s="71">
        <v>27.618625</v>
      </c>
      <c r="P1442" s="17">
        <f t="shared" si="76"/>
        <v>27.4508194444444</v>
      </c>
      <c r="Q1442" s="28">
        <v>0.4091413456064</v>
      </c>
      <c r="R1442" s="28">
        <v>0.6745343770368</v>
      </c>
      <c r="S1442" s="68" t="s">
        <v>18</v>
      </c>
      <c r="T1442" s="17">
        <f t="shared" si="77"/>
        <v>0.5418378613216</v>
      </c>
    </row>
    <row r="1443" spans="1:20">
      <c r="A1443" s="10">
        <v>18</v>
      </c>
      <c r="B1443" s="37">
        <v>6</v>
      </c>
      <c r="C1443" s="5">
        <v>2019</v>
      </c>
      <c r="D1443" s="51">
        <v>43634</v>
      </c>
      <c r="E1443" s="30" t="s">
        <v>21</v>
      </c>
      <c r="F1443">
        <v>45</v>
      </c>
      <c r="G1443" t="s">
        <v>17</v>
      </c>
      <c r="H1443">
        <v>1442</v>
      </c>
      <c r="I1443" s="42">
        <v>1.32975</v>
      </c>
      <c r="J1443" s="42">
        <v>0.16925</v>
      </c>
      <c r="K1443" s="71">
        <v>0.11075</v>
      </c>
      <c r="L1443" s="17">
        <f t="shared" si="78"/>
        <v>0.536583333333333</v>
      </c>
      <c r="M1443" s="42">
        <v>27.12975</v>
      </c>
      <c r="N1443" s="42">
        <v>27.6555</v>
      </c>
      <c r="O1443" s="71">
        <v>27.683</v>
      </c>
      <c r="P1443" s="17">
        <f t="shared" si="76"/>
        <v>27.4894166666667</v>
      </c>
      <c r="Q1443" s="28">
        <v>0.375780961971</v>
      </c>
      <c r="R1443" s="28">
        <v>0.2966809079872</v>
      </c>
      <c r="S1443" s="68" t="s">
        <v>18</v>
      </c>
      <c r="T1443" s="17">
        <f t="shared" si="77"/>
        <v>0.3362309349791</v>
      </c>
    </row>
    <row r="1444" spans="1:20">
      <c r="A1444" s="10">
        <v>29</v>
      </c>
      <c r="B1444" s="37">
        <v>6</v>
      </c>
      <c r="C1444" s="5">
        <v>2019</v>
      </c>
      <c r="D1444" s="51">
        <v>43645</v>
      </c>
      <c r="E1444" s="30" t="s">
        <v>21</v>
      </c>
      <c r="F1444">
        <v>45</v>
      </c>
      <c r="G1444" t="s">
        <v>17</v>
      </c>
      <c r="H1444">
        <v>1443</v>
      </c>
      <c r="I1444" s="42">
        <v>3.24325</v>
      </c>
      <c r="J1444" s="42">
        <v>0.4795</v>
      </c>
      <c r="K1444" s="71">
        <v>0.3945</v>
      </c>
      <c r="L1444" s="17">
        <f t="shared" si="78"/>
        <v>1.37241666666667</v>
      </c>
      <c r="M1444" s="42">
        <v>26.5505</v>
      </c>
      <c r="N1444" s="42">
        <v>27.496</v>
      </c>
      <c r="O1444" s="71">
        <v>27.53275</v>
      </c>
      <c r="P1444" s="17">
        <f t="shared" si="76"/>
        <v>27.1930833333333</v>
      </c>
      <c r="Q1444" s="28">
        <v>0.2916142521648</v>
      </c>
      <c r="R1444" s="28">
        <v>0.237792813451733</v>
      </c>
      <c r="S1444" s="68">
        <v>0.2484258805216</v>
      </c>
      <c r="T1444" s="17">
        <f t="shared" si="77"/>
        <v>0.259277648712711</v>
      </c>
    </row>
    <row r="1445" spans="1:20">
      <c r="A1445" s="10">
        <v>9</v>
      </c>
      <c r="B1445" s="37">
        <v>7</v>
      </c>
      <c r="C1445" s="5">
        <v>2019</v>
      </c>
      <c r="D1445" s="51">
        <v>43655</v>
      </c>
      <c r="E1445" s="30" t="s">
        <v>21</v>
      </c>
      <c r="F1445">
        <v>45</v>
      </c>
      <c r="G1445" t="s">
        <v>17</v>
      </c>
      <c r="H1445">
        <v>1444</v>
      </c>
      <c r="I1445" s="42">
        <v>1.80675</v>
      </c>
      <c r="J1445" s="42">
        <v>0.916</v>
      </c>
      <c r="K1445" s="71">
        <v>0.83575</v>
      </c>
      <c r="L1445" s="17">
        <f t="shared" si="78"/>
        <v>1.18616666666667</v>
      </c>
      <c r="M1445" s="42">
        <v>27.04575</v>
      </c>
      <c r="N1445" s="42">
        <v>27.313</v>
      </c>
      <c r="O1445" s="71">
        <v>27.387</v>
      </c>
      <c r="P1445" s="17">
        <f t="shared" si="76"/>
        <v>27.2485833333333</v>
      </c>
      <c r="Q1445" s="28">
        <v>0.242738661508978</v>
      </c>
      <c r="R1445" s="28">
        <v>0.215046370495467</v>
      </c>
      <c r="S1445" s="68">
        <v>0.244402397354133</v>
      </c>
      <c r="T1445" s="17">
        <f t="shared" si="77"/>
        <v>0.234062476452859</v>
      </c>
    </row>
    <row r="1446" spans="1:20">
      <c r="A1446" s="10">
        <v>20</v>
      </c>
      <c r="B1446" s="37">
        <v>7</v>
      </c>
      <c r="C1446" s="5">
        <v>2019</v>
      </c>
      <c r="D1446" s="51">
        <v>43666</v>
      </c>
      <c r="E1446" s="30" t="s">
        <v>21</v>
      </c>
      <c r="F1446">
        <v>45</v>
      </c>
      <c r="G1446" t="s">
        <v>17</v>
      </c>
      <c r="H1446">
        <v>1445</v>
      </c>
      <c r="I1446" s="42">
        <v>3.694</v>
      </c>
      <c r="J1446" s="42">
        <v>1.5885</v>
      </c>
      <c r="K1446" s="71">
        <v>1.52975</v>
      </c>
      <c r="L1446" s="17">
        <f t="shared" si="78"/>
        <v>2.27075</v>
      </c>
      <c r="M1446" s="42">
        <v>26.6485</v>
      </c>
      <c r="N1446" s="42">
        <v>27.15025</v>
      </c>
      <c r="O1446" s="71">
        <v>27.2075</v>
      </c>
      <c r="P1446" s="17">
        <f t="shared" si="76"/>
        <v>27.0020833333333</v>
      </c>
      <c r="Q1446" s="28">
        <v>0.277652268118667</v>
      </c>
      <c r="R1446" s="28">
        <v>0.2427391016976</v>
      </c>
      <c r="S1446" s="68">
        <v>0.317099642033067</v>
      </c>
      <c r="T1446" s="17">
        <f t="shared" si="77"/>
        <v>0.279163670616445</v>
      </c>
    </row>
    <row r="1447" spans="1:20">
      <c r="A1447" s="10">
        <v>1</v>
      </c>
      <c r="B1447" s="37">
        <v>8</v>
      </c>
      <c r="C1447" s="5">
        <v>2019</v>
      </c>
      <c r="D1447" s="51">
        <v>43678</v>
      </c>
      <c r="E1447" s="30" t="s">
        <v>21</v>
      </c>
      <c r="F1447">
        <v>45</v>
      </c>
      <c r="G1447" t="s">
        <v>17</v>
      </c>
      <c r="H1447">
        <v>1446</v>
      </c>
      <c r="I1447" s="42">
        <v>7.38533333333333</v>
      </c>
      <c r="J1447" s="42">
        <v>0.572</v>
      </c>
      <c r="K1447" s="71">
        <v>0.4205</v>
      </c>
      <c r="L1447" s="17">
        <f t="shared" si="78"/>
        <v>2.79261111111111</v>
      </c>
      <c r="M1447" s="42">
        <v>25.405</v>
      </c>
      <c r="N1447" s="42">
        <v>27.767</v>
      </c>
      <c r="O1447" s="71">
        <v>27.821</v>
      </c>
      <c r="P1447" s="17">
        <f t="shared" si="76"/>
        <v>26.9976666666667</v>
      </c>
      <c r="Q1447" s="28">
        <v>0.3093925712656</v>
      </c>
      <c r="R1447" s="28">
        <v>0.2639801711504</v>
      </c>
      <c r="S1447" s="68">
        <v>0.208313421652</v>
      </c>
      <c r="T1447" s="17">
        <f t="shared" si="77"/>
        <v>0.260562054689333</v>
      </c>
    </row>
    <row r="1448" spans="1:20">
      <c r="A1448" s="10">
        <v>10</v>
      </c>
      <c r="B1448" s="37">
        <v>8</v>
      </c>
      <c r="C1448" s="5">
        <v>2019</v>
      </c>
      <c r="D1448" s="51">
        <v>43687</v>
      </c>
      <c r="E1448" s="30" t="s">
        <v>21</v>
      </c>
      <c r="F1448">
        <v>45</v>
      </c>
      <c r="G1448" t="s">
        <v>17</v>
      </c>
      <c r="H1448">
        <v>1447</v>
      </c>
      <c r="I1448" s="42">
        <v>3.09575</v>
      </c>
      <c r="J1448" s="42">
        <v>0.84225</v>
      </c>
      <c r="K1448" s="71">
        <v>0.81775</v>
      </c>
      <c r="L1448" s="17">
        <f t="shared" si="78"/>
        <v>1.58525</v>
      </c>
      <c r="M1448" s="42">
        <v>26.9345</v>
      </c>
      <c r="N1448" s="42">
        <v>27.65575</v>
      </c>
      <c r="O1448" s="71">
        <v>27.65325</v>
      </c>
      <c r="P1448" s="17">
        <f t="shared" si="76"/>
        <v>27.4145</v>
      </c>
      <c r="Q1448" s="28">
        <v>0.2383888299624</v>
      </c>
      <c r="R1448" s="28">
        <v>0.1757205944432</v>
      </c>
      <c r="S1448" s="68">
        <v>0.191654600185067</v>
      </c>
      <c r="T1448" s="17">
        <f t="shared" si="77"/>
        <v>0.201921341530222</v>
      </c>
    </row>
    <row r="1449" spans="1:20">
      <c r="A1449" s="10">
        <v>20</v>
      </c>
      <c r="B1449" s="37">
        <v>8</v>
      </c>
      <c r="C1449" s="5">
        <v>2019</v>
      </c>
      <c r="D1449" s="51">
        <v>43697</v>
      </c>
      <c r="E1449" s="30" t="s">
        <v>21</v>
      </c>
      <c r="F1449">
        <v>45</v>
      </c>
      <c r="G1449" t="s">
        <v>17</v>
      </c>
      <c r="H1449">
        <v>1448</v>
      </c>
      <c r="I1449" s="42">
        <v>5.15575</v>
      </c>
      <c r="J1449" s="42">
        <v>2.0965</v>
      </c>
      <c r="K1449" s="71">
        <v>1.926</v>
      </c>
      <c r="L1449" s="17">
        <f t="shared" si="78"/>
        <v>3.05941666666667</v>
      </c>
      <c r="M1449" s="42">
        <v>26.55275</v>
      </c>
      <c r="N1449" s="42">
        <v>27.28</v>
      </c>
      <c r="O1449" s="71">
        <v>27.32525</v>
      </c>
      <c r="P1449" s="17">
        <f t="shared" si="76"/>
        <v>27.0526666666667</v>
      </c>
      <c r="Q1449" s="28">
        <v>0.2742209061288</v>
      </c>
      <c r="R1449" s="28">
        <v>0.2056957035504</v>
      </c>
      <c r="S1449" s="68">
        <v>0.1976408056504</v>
      </c>
      <c r="T1449" s="17">
        <f t="shared" si="77"/>
        <v>0.225852471776533</v>
      </c>
    </row>
    <row r="1450" spans="1:20">
      <c r="A1450" s="10">
        <v>31</v>
      </c>
      <c r="B1450" s="37">
        <v>8</v>
      </c>
      <c r="C1450" s="5">
        <v>2019</v>
      </c>
      <c r="D1450" s="51">
        <v>43708</v>
      </c>
      <c r="E1450" s="30" t="s">
        <v>21</v>
      </c>
      <c r="F1450">
        <v>45</v>
      </c>
      <c r="G1450" t="s">
        <v>17</v>
      </c>
      <c r="H1450">
        <v>1449</v>
      </c>
      <c r="I1450" s="42">
        <v>3.286</v>
      </c>
      <c r="J1450" s="42">
        <v>1.8895</v>
      </c>
      <c r="K1450" s="71">
        <v>1.85175</v>
      </c>
      <c r="L1450" s="17">
        <f t="shared" si="78"/>
        <v>2.34241666666667</v>
      </c>
      <c r="M1450" s="42">
        <v>27.0135</v>
      </c>
      <c r="N1450" s="42">
        <v>27.386</v>
      </c>
      <c r="O1450" s="71">
        <v>27.38575</v>
      </c>
      <c r="P1450" s="17">
        <f t="shared" si="76"/>
        <v>27.26175</v>
      </c>
      <c r="Q1450" s="28">
        <v>0.226575227568667</v>
      </c>
      <c r="R1450" s="28">
        <v>0.191092764064</v>
      </c>
      <c r="S1450" s="68">
        <v>0.2092428963808</v>
      </c>
      <c r="T1450" s="17">
        <f t="shared" si="77"/>
        <v>0.208970296004489</v>
      </c>
    </row>
    <row r="1451" spans="1:20">
      <c r="A1451" s="10">
        <v>10</v>
      </c>
      <c r="B1451" s="37">
        <v>9</v>
      </c>
      <c r="C1451" s="5">
        <v>2019</v>
      </c>
      <c r="D1451" s="51">
        <v>43718</v>
      </c>
      <c r="E1451" s="30" t="s">
        <v>21</v>
      </c>
      <c r="F1451">
        <v>45</v>
      </c>
      <c r="G1451" t="s">
        <v>17</v>
      </c>
      <c r="H1451">
        <v>1450</v>
      </c>
      <c r="I1451" s="42">
        <v>8.339</v>
      </c>
      <c r="J1451" s="42">
        <v>3.80375</v>
      </c>
      <c r="K1451" s="79" t="s">
        <v>18</v>
      </c>
      <c r="L1451" s="17">
        <f t="shared" si="78"/>
        <v>6.071375</v>
      </c>
      <c r="M1451" s="42">
        <v>25.82</v>
      </c>
      <c r="N1451" s="42">
        <v>26.88</v>
      </c>
      <c r="O1451" s="71" t="s">
        <v>18</v>
      </c>
      <c r="P1451" s="17">
        <f t="shared" si="76"/>
        <v>26.35</v>
      </c>
      <c r="Q1451" s="28">
        <v>0.400031022952</v>
      </c>
      <c r="R1451" s="28">
        <v>0.2410457164624</v>
      </c>
      <c r="S1451" s="68" t="s">
        <v>18</v>
      </c>
      <c r="T1451" s="17">
        <f t="shared" si="77"/>
        <v>0.3205383697072</v>
      </c>
    </row>
    <row r="1452" spans="1:20">
      <c r="A1452" s="10">
        <v>21</v>
      </c>
      <c r="B1452" s="37">
        <v>9</v>
      </c>
      <c r="C1452" s="5">
        <v>2019</v>
      </c>
      <c r="D1452" s="51">
        <v>43729</v>
      </c>
      <c r="E1452" s="30" t="s">
        <v>21</v>
      </c>
      <c r="F1452">
        <v>45</v>
      </c>
      <c r="G1452" t="s">
        <v>17</v>
      </c>
      <c r="H1452">
        <v>1451</v>
      </c>
      <c r="I1452" s="42">
        <v>9.97525</v>
      </c>
      <c r="J1452" s="42">
        <v>2.99025</v>
      </c>
      <c r="K1452" s="71">
        <v>2.67175</v>
      </c>
      <c r="L1452" s="17">
        <f t="shared" si="78"/>
        <v>5.21241666666667</v>
      </c>
      <c r="M1452" s="42">
        <v>25.53875</v>
      </c>
      <c r="N1452" s="42">
        <v>27.11475</v>
      </c>
      <c r="O1452" s="71">
        <v>27.2185</v>
      </c>
      <c r="P1452" s="17">
        <f t="shared" si="76"/>
        <v>26.624</v>
      </c>
      <c r="Q1452" s="28">
        <v>1.1422445797966</v>
      </c>
      <c r="R1452" s="28">
        <v>0.2276438135136</v>
      </c>
      <c r="S1452" s="68">
        <v>0.248910816136</v>
      </c>
      <c r="T1452" s="17">
        <f t="shared" si="77"/>
        <v>0.539599736482067</v>
      </c>
    </row>
    <row r="1453" spans="1:20">
      <c r="A1453" s="10">
        <v>3</v>
      </c>
      <c r="B1453" s="37">
        <v>10</v>
      </c>
      <c r="C1453" s="5">
        <v>2019</v>
      </c>
      <c r="D1453" s="51">
        <v>43741</v>
      </c>
      <c r="E1453" s="30" t="s">
        <v>21</v>
      </c>
      <c r="F1453">
        <v>45</v>
      </c>
      <c r="G1453" t="s">
        <v>17</v>
      </c>
      <c r="H1453">
        <v>1452</v>
      </c>
      <c r="I1453" s="42">
        <v>7.2174</v>
      </c>
      <c r="J1453" s="42">
        <v>1.9724</v>
      </c>
      <c r="K1453" s="71">
        <v>1.95675</v>
      </c>
      <c r="L1453" s="17">
        <f t="shared" si="78"/>
        <v>3.71551666666667</v>
      </c>
      <c r="M1453" s="42">
        <v>25.7542</v>
      </c>
      <c r="N1453" s="42">
        <v>27.4554</v>
      </c>
      <c r="O1453" s="71">
        <v>27.45675</v>
      </c>
      <c r="P1453" s="17">
        <f t="shared" si="76"/>
        <v>26.8887833333333</v>
      </c>
      <c r="Q1453" s="28">
        <f t="shared" ref="Q1453:S1453" si="79">AVERAGE(Q1434,Q1449)</f>
        <v>0.2742209061288</v>
      </c>
      <c r="R1453" s="28">
        <f t="shared" si="79"/>
        <v>0.2056957035504</v>
      </c>
      <c r="S1453" s="28">
        <f t="shared" si="79"/>
        <v>0.1976408056504</v>
      </c>
      <c r="T1453" s="17">
        <f t="shared" si="77"/>
        <v>0.225852471776533</v>
      </c>
    </row>
    <row r="1454" spans="1:20">
      <c r="A1454" s="10">
        <v>10</v>
      </c>
      <c r="B1454" s="37">
        <v>10</v>
      </c>
      <c r="C1454" s="5">
        <v>2019</v>
      </c>
      <c r="D1454" s="51">
        <v>43748</v>
      </c>
      <c r="E1454" s="30" t="s">
        <v>21</v>
      </c>
      <c r="F1454">
        <v>45</v>
      </c>
      <c r="G1454" t="s">
        <v>17</v>
      </c>
      <c r="H1454">
        <v>1453</v>
      </c>
      <c r="I1454" s="42">
        <v>6.24125</v>
      </c>
      <c r="J1454" s="42">
        <v>2.69475</v>
      </c>
      <c r="K1454" s="71">
        <v>2.53175</v>
      </c>
      <c r="L1454" s="17">
        <f t="shared" si="78"/>
        <v>3.82258333333333</v>
      </c>
      <c r="M1454" s="42">
        <v>25.82775</v>
      </c>
      <c r="N1454" s="42">
        <v>27.19925</v>
      </c>
      <c r="O1454" s="71">
        <v>27.2945</v>
      </c>
      <c r="P1454" s="17">
        <f t="shared" si="76"/>
        <v>26.7738333333333</v>
      </c>
      <c r="Q1454" s="28">
        <v>0.5289224032376</v>
      </c>
      <c r="R1454" s="28">
        <v>0.2754329649696</v>
      </c>
      <c r="S1454" s="68">
        <v>0.2356389303776</v>
      </c>
      <c r="T1454" s="17">
        <f t="shared" si="77"/>
        <v>0.346664766194933</v>
      </c>
    </row>
    <row r="1455" spans="1:20">
      <c r="A1455" s="10">
        <v>21</v>
      </c>
      <c r="B1455" s="37">
        <v>10</v>
      </c>
      <c r="C1455" s="5">
        <v>2019</v>
      </c>
      <c r="D1455" s="51">
        <v>43759</v>
      </c>
      <c r="E1455" s="30" t="s">
        <v>21</v>
      </c>
      <c r="F1455">
        <v>45</v>
      </c>
      <c r="G1455" t="s">
        <v>17</v>
      </c>
      <c r="H1455">
        <v>1454</v>
      </c>
      <c r="I1455" s="42">
        <v>5.27025</v>
      </c>
      <c r="J1455" s="42">
        <v>3.61875</v>
      </c>
      <c r="K1455" s="42">
        <v>3.5795</v>
      </c>
      <c r="L1455" s="17">
        <f t="shared" si="78"/>
        <v>4.15616666666667</v>
      </c>
      <c r="M1455" s="42">
        <v>25.934</v>
      </c>
      <c r="N1455" s="42">
        <v>26.89725</v>
      </c>
      <c r="O1455" s="42">
        <v>26.91</v>
      </c>
      <c r="P1455" s="17">
        <f t="shared" si="76"/>
        <v>26.5804166666667</v>
      </c>
      <c r="Q1455" s="28">
        <v>0.3765949323776</v>
      </c>
      <c r="R1455" s="28">
        <v>0.2822969600296</v>
      </c>
      <c r="S1455" s="68">
        <v>0.2882357611296</v>
      </c>
      <c r="T1455" s="17">
        <f t="shared" si="77"/>
        <v>0.3157092178456</v>
      </c>
    </row>
    <row r="1456" spans="1:20">
      <c r="A1456" s="10">
        <v>29</v>
      </c>
      <c r="B1456" s="37">
        <v>10</v>
      </c>
      <c r="C1456" s="5">
        <v>2019</v>
      </c>
      <c r="D1456" s="51">
        <v>43767</v>
      </c>
      <c r="E1456" s="30" t="s">
        <v>21</v>
      </c>
      <c r="F1456">
        <v>45</v>
      </c>
      <c r="G1456" t="s">
        <v>17</v>
      </c>
      <c r="H1456">
        <v>1455</v>
      </c>
      <c r="I1456" s="42">
        <v>4.473</v>
      </c>
      <c r="J1456" s="42">
        <v>4.221</v>
      </c>
      <c r="K1456" s="42">
        <v>4.205</v>
      </c>
      <c r="L1456" s="17">
        <f t="shared" si="78"/>
        <v>4.29966666666667</v>
      </c>
      <c r="M1456" s="42">
        <v>25.94675</v>
      </c>
      <c r="N1456" s="42">
        <v>26.60625</v>
      </c>
      <c r="O1456" s="42">
        <v>26.6165</v>
      </c>
      <c r="P1456" s="17">
        <f t="shared" si="76"/>
        <v>26.3898333333333</v>
      </c>
      <c r="Q1456" s="28">
        <v>0.3417692864848</v>
      </c>
      <c r="R1456" s="28">
        <v>0.328690514804</v>
      </c>
      <c r="S1456" s="68">
        <v>0.3574113238248</v>
      </c>
      <c r="T1456" s="17">
        <f t="shared" si="77"/>
        <v>0.3426237083712</v>
      </c>
    </row>
    <row r="1457" spans="1:20">
      <c r="A1457" s="80">
        <v>18</v>
      </c>
      <c r="B1457" s="81">
        <v>7</v>
      </c>
      <c r="C1457" s="82">
        <v>2012</v>
      </c>
      <c r="D1457" s="83">
        <v>41108</v>
      </c>
      <c r="E1457" s="30" t="s">
        <v>16</v>
      </c>
      <c r="F1457">
        <v>5</v>
      </c>
      <c r="G1457" t="s">
        <v>22</v>
      </c>
      <c r="H1457">
        <v>1456</v>
      </c>
      <c r="I1457" s="42">
        <v>12.9351666666667</v>
      </c>
      <c r="J1457" t="s">
        <v>18</v>
      </c>
      <c r="K1457" t="s">
        <v>18</v>
      </c>
      <c r="L1457" s="17">
        <f t="shared" si="78"/>
        <v>12.9351666666667</v>
      </c>
      <c r="M1457" s="42">
        <v>25.2721111111111</v>
      </c>
      <c r="N1457" t="s">
        <v>18</v>
      </c>
      <c r="O1457" t="s">
        <v>18</v>
      </c>
      <c r="P1457" s="17">
        <f t="shared" si="76"/>
        <v>25.2721111111111</v>
      </c>
      <c r="Q1457" s="42">
        <v>1.33563962764</v>
      </c>
      <c r="R1457" t="s">
        <v>18</v>
      </c>
      <c r="S1457" t="s">
        <v>18</v>
      </c>
      <c r="T1457" s="17">
        <f t="shared" si="77"/>
        <v>1.33563962764</v>
      </c>
    </row>
    <row r="1458" spans="1:20">
      <c r="A1458" s="1">
        <v>20</v>
      </c>
      <c r="B1458" s="84">
        <v>8</v>
      </c>
      <c r="C1458" s="85">
        <v>2012</v>
      </c>
      <c r="D1458" s="86">
        <v>41141</v>
      </c>
      <c r="E1458" s="30" t="s">
        <v>16</v>
      </c>
      <c r="F1458">
        <v>5</v>
      </c>
      <c r="G1458" t="s">
        <v>22</v>
      </c>
      <c r="H1458">
        <v>1457</v>
      </c>
      <c r="I1458" s="42">
        <v>12.3821111111111</v>
      </c>
      <c r="J1458" t="s">
        <v>18</v>
      </c>
      <c r="K1458" t="s">
        <v>18</v>
      </c>
      <c r="L1458" s="17">
        <f t="shared" si="78"/>
        <v>12.3821111111111</v>
      </c>
      <c r="M1458" s="42">
        <v>25.2922777777778</v>
      </c>
      <c r="N1458" t="s">
        <v>18</v>
      </c>
      <c r="O1458" t="s">
        <v>18</v>
      </c>
      <c r="P1458" s="17">
        <f t="shared" si="76"/>
        <v>25.2922777777778</v>
      </c>
      <c r="Q1458" s="42">
        <v>0.916834102252444</v>
      </c>
      <c r="R1458" t="s">
        <v>18</v>
      </c>
      <c r="S1458" t="s">
        <v>18</v>
      </c>
      <c r="T1458" s="17">
        <f t="shared" si="77"/>
        <v>0.916834102252444</v>
      </c>
    </row>
    <row r="1459" spans="1:20">
      <c r="A1459" s="1">
        <v>19</v>
      </c>
      <c r="B1459" s="84">
        <v>9</v>
      </c>
      <c r="C1459" s="85">
        <v>2012</v>
      </c>
      <c r="D1459" s="86">
        <v>41171</v>
      </c>
      <c r="E1459" s="30" t="s">
        <v>16</v>
      </c>
      <c r="F1459">
        <v>5</v>
      </c>
      <c r="G1459" t="s">
        <v>22</v>
      </c>
      <c r="H1459">
        <v>1458</v>
      </c>
      <c r="I1459" s="42">
        <v>10.6431111111111</v>
      </c>
      <c r="J1459" t="s">
        <v>18</v>
      </c>
      <c r="K1459" t="s">
        <v>18</v>
      </c>
      <c r="L1459" s="17">
        <f t="shared" si="78"/>
        <v>10.6431111111111</v>
      </c>
      <c r="M1459" s="42">
        <v>25.5076666666667</v>
      </c>
      <c r="N1459" t="s">
        <v>18</v>
      </c>
      <c r="O1459" t="s">
        <v>18</v>
      </c>
      <c r="P1459" s="17">
        <f t="shared" si="76"/>
        <v>25.5076666666667</v>
      </c>
      <c r="Q1459" s="42">
        <v>1.14834718747467</v>
      </c>
      <c r="R1459" t="s">
        <v>18</v>
      </c>
      <c r="S1459" t="s">
        <v>18</v>
      </c>
      <c r="T1459" s="17">
        <f t="shared" si="77"/>
        <v>1.14834718747467</v>
      </c>
    </row>
    <row r="1460" spans="1:20">
      <c r="A1460" s="1">
        <v>10</v>
      </c>
      <c r="B1460" s="84">
        <v>10</v>
      </c>
      <c r="C1460" s="85">
        <v>2012</v>
      </c>
      <c r="D1460" s="86">
        <v>41192</v>
      </c>
      <c r="E1460" s="30" t="s">
        <v>16</v>
      </c>
      <c r="F1460">
        <v>5</v>
      </c>
      <c r="G1460" t="s">
        <v>22</v>
      </c>
      <c r="H1460">
        <v>1459</v>
      </c>
      <c r="I1460" s="42">
        <v>8.39772222222222</v>
      </c>
      <c r="J1460" t="s">
        <v>18</v>
      </c>
      <c r="K1460" t="s">
        <v>18</v>
      </c>
      <c r="L1460" s="17">
        <f t="shared" si="78"/>
        <v>8.39772222222222</v>
      </c>
      <c r="M1460" s="42">
        <v>25.2036666666667</v>
      </c>
      <c r="N1460" t="s">
        <v>18</v>
      </c>
      <c r="O1460" t="s">
        <v>18</v>
      </c>
      <c r="P1460" s="17">
        <f t="shared" si="76"/>
        <v>25.2036666666667</v>
      </c>
      <c r="Q1460" s="42">
        <v>0.689521743550222</v>
      </c>
      <c r="R1460" t="s">
        <v>18</v>
      </c>
      <c r="S1460" t="s">
        <v>18</v>
      </c>
      <c r="T1460" s="17">
        <f t="shared" si="77"/>
        <v>0.689521743550222</v>
      </c>
    </row>
    <row r="1461" spans="1:20">
      <c r="A1461" s="1">
        <v>19</v>
      </c>
      <c r="B1461" s="84">
        <v>6</v>
      </c>
      <c r="C1461" s="85">
        <v>2013</v>
      </c>
      <c r="D1461" s="86">
        <v>41444</v>
      </c>
      <c r="E1461" s="30" t="s">
        <v>16</v>
      </c>
      <c r="F1461">
        <v>5</v>
      </c>
      <c r="G1461" t="s">
        <v>22</v>
      </c>
      <c r="H1461">
        <v>1460</v>
      </c>
      <c r="I1461" s="42">
        <v>11.3673333333333</v>
      </c>
      <c r="J1461" t="s">
        <v>18</v>
      </c>
      <c r="K1461" t="s">
        <v>18</v>
      </c>
      <c r="L1461" s="17">
        <f t="shared" si="78"/>
        <v>11.3673333333333</v>
      </c>
      <c r="M1461" s="42">
        <v>24.1664444444444</v>
      </c>
      <c r="N1461" t="s">
        <v>18</v>
      </c>
      <c r="O1461" t="s">
        <v>18</v>
      </c>
      <c r="P1461" s="17">
        <f t="shared" si="76"/>
        <v>24.1664444444444</v>
      </c>
      <c r="Q1461" s="42">
        <v>1.16625225056533</v>
      </c>
      <c r="R1461" t="s">
        <v>18</v>
      </c>
      <c r="S1461" t="s">
        <v>18</v>
      </c>
      <c r="T1461" s="17">
        <f t="shared" si="77"/>
        <v>1.16625225056533</v>
      </c>
    </row>
    <row r="1462" spans="1:20">
      <c r="A1462" s="1">
        <v>9</v>
      </c>
      <c r="B1462" s="84">
        <v>11</v>
      </c>
      <c r="C1462" s="85">
        <v>2013</v>
      </c>
      <c r="D1462" s="86">
        <v>41587</v>
      </c>
      <c r="E1462" s="30" t="s">
        <v>16</v>
      </c>
      <c r="F1462">
        <v>5</v>
      </c>
      <c r="G1462" t="s">
        <v>22</v>
      </c>
      <c r="H1462">
        <v>1461</v>
      </c>
      <c r="I1462" s="42">
        <v>3.21116666666667</v>
      </c>
      <c r="J1462" t="s">
        <v>18</v>
      </c>
      <c r="K1462" t="s">
        <v>18</v>
      </c>
      <c r="L1462" s="17">
        <f t="shared" si="78"/>
        <v>3.21116666666667</v>
      </c>
      <c r="M1462" s="42">
        <v>27.1456666666667</v>
      </c>
      <c r="N1462" t="s">
        <v>18</v>
      </c>
      <c r="O1462" t="s">
        <v>18</v>
      </c>
      <c r="P1462" s="17">
        <f t="shared" si="76"/>
        <v>27.1456666666667</v>
      </c>
      <c r="Q1462" s="42">
        <v>0.359895032408</v>
      </c>
      <c r="R1462" t="s">
        <v>18</v>
      </c>
      <c r="S1462" t="s">
        <v>18</v>
      </c>
      <c r="T1462" s="17">
        <f t="shared" si="77"/>
        <v>0.359895032408</v>
      </c>
    </row>
    <row r="1463" spans="1:20">
      <c r="A1463" s="1">
        <v>21</v>
      </c>
      <c r="B1463" s="84">
        <v>8</v>
      </c>
      <c r="C1463" s="85">
        <v>2014</v>
      </c>
      <c r="D1463" s="86">
        <v>41872</v>
      </c>
      <c r="E1463" s="30" t="s">
        <v>16</v>
      </c>
      <c r="F1463">
        <v>5</v>
      </c>
      <c r="G1463" t="s">
        <v>22</v>
      </c>
      <c r="H1463">
        <v>1462</v>
      </c>
      <c r="I1463" s="42">
        <v>13.9918333333333</v>
      </c>
      <c r="J1463" t="s">
        <v>18</v>
      </c>
      <c r="K1463" t="s">
        <v>18</v>
      </c>
      <c r="L1463" s="17">
        <f t="shared" si="78"/>
        <v>13.9918333333333</v>
      </c>
      <c r="M1463" s="42">
        <v>24.4496666666667</v>
      </c>
      <c r="N1463" t="s">
        <v>18</v>
      </c>
      <c r="O1463" t="s">
        <v>18</v>
      </c>
      <c r="P1463" s="17">
        <f t="shared" si="76"/>
        <v>24.4496666666667</v>
      </c>
      <c r="Q1463" s="42">
        <v>0.96182427382</v>
      </c>
      <c r="R1463" t="s">
        <v>18</v>
      </c>
      <c r="S1463" t="s">
        <v>18</v>
      </c>
      <c r="T1463" s="17">
        <f t="shared" si="77"/>
        <v>0.96182427382</v>
      </c>
    </row>
    <row r="1464" spans="1:20">
      <c r="A1464" s="1">
        <v>18</v>
      </c>
      <c r="B1464" s="84">
        <v>10</v>
      </c>
      <c r="C1464" s="85">
        <v>2014</v>
      </c>
      <c r="D1464" s="86">
        <v>41930</v>
      </c>
      <c r="E1464" s="30" t="s">
        <v>16</v>
      </c>
      <c r="F1464">
        <v>5</v>
      </c>
      <c r="G1464" t="s">
        <v>22</v>
      </c>
      <c r="H1464">
        <v>1463</v>
      </c>
      <c r="I1464" s="42">
        <v>4.9135</v>
      </c>
      <c r="J1464" t="s">
        <v>18</v>
      </c>
      <c r="K1464" t="s">
        <v>18</v>
      </c>
      <c r="L1464" s="17">
        <f t="shared" si="78"/>
        <v>4.9135</v>
      </c>
      <c r="M1464" s="42">
        <v>26.1216666666667</v>
      </c>
      <c r="N1464" t="s">
        <v>18</v>
      </c>
      <c r="O1464" t="s">
        <v>18</v>
      </c>
      <c r="P1464" s="17">
        <f t="shared" si="76"/>
        <v>26.1216666666667</v>
      </c>
      <c r="Q1464" s="42">
        <v>0.509904533825333</v>
      </c>
      <c r="R1464" t="s">
        <v>18</v>
      </c>
      <c r="S1464" t="s">
        <v>18</v>
      </c>
      <c r="T1464" s="17">
        <f t="shared" si="77"/>
        <v>0.509904533825333</v>
      </c>
    </row>
    <row r="1465" spans="1:20">
      <c r="A1465" s="1">
        <v>17</v>
      </c>
      <c r="B1465" s="84">
        <v>11</v>
      </c>
      <c r="C1465" s="85">
        <v>2014</v>
      </c>
      <c r="D1465" s="86">
        <v>41960</v>
      </c>
      <c r="E1465" s="30" t="s">
        <v>16</v>
      </c>
      <c r="F1465">
        <v>5</v>
      </c>
      <c r="G1465" t="s">
        <v>22</v>
      </c>
      <c r="H1465">
        <v>1464</v>
      </c>
      <c r="I1465" s="42">
        <v>0.570777777777778</v>
      </c>
      <c r="J1465" t="s">
        <v>18</v>
      </c>
      <c r="K1465" t="s">
        <v>18</v>
      </c>
      <c r="L1465" s="17">
        <f t="shared" si="78"/>
        <v>0.570777777777778</v>
      </c>
      <c r="M1465" s="42">
        <v>26.5068333333333</v>
      </c>
      <c r="N1465" t="s">
        <v>18</v>
      </c>
      <c r="O1465" t="s">
        <v>18</v>
      </c>
      <c r="P1465" s="17">
        <f t="shared" si="76"/>
        <v>26.5068333333333</v>
      </c>
      <c r="Q1465" s="42">
        <v>0.280471969644444</v>
      </c>
      <c r="R1465" t="s">
        <v>18</v>
      </c>
      <c r="S1465" t="s">
        <v>18</v>
      </c>
      <c r="T1465" s="17">
        <f t="shared" si="77"/>
        <v>0.280471969644444</v>
      </c>
    </row>
    <row r="1466" spans="1:20">
      <c r="A1466" s="1">
        <v>20</v>
      </c>
      <c r="B1466" s="84">
        <v>6</v>
      </c>
      <c r="C1466" s="85">
        <v>2015</v>
      </c>
      <c r="D1466" s="86">
        <v>42175</v>
      </c>
      <c r="E1466" s="30" t="s">
        <v>16</v>
      </c>
      <c r="F1466">
        <v>5</v>
      </c>
      <c r="G1466" t="s">
        <v>22</v>
      </c>
      <c r="H1466">
        <v>1465</v>
      </c>
      <c r="I1466" s="42">
        <v>7.775</v>
      </c>
      <c r="J1466" t="s">
        <v>18</v>
      </c>
      <c r="K1466" t="s">
        <v>18</v>
      </c>
      <c r="L1466" s="17">
        <f t="shared" si="78"/>
        <v>7.775</v>
      </c>
      <c r="M1466" s="42">
        <v>25.0385833333333</v>
      </c>
      <c r="N1466" t="s">
        <v>18</v>
      </c>
      <c r="O1466" t="s">
        <v>18</v>
      </c>
      <c r="P1466" s="17">
        <f t="shared" si="76"/>
        <v>25.0385833333333</v>
      </c>
      <c r="Q1466" s="42">
        <v>1.17254964094133</v>
      </c>
      <c r="R1466" t="s">
        <v>18</v>
      </c>
      <c r="S1466" t="s">
        <v>18</v>
      </c>
      <c r="T1466" s="17">
        <f t="shared" si="77"/>
        <v>1.17254964094133</v>
      </c>
    </row>
    <row r="1467" spans="1:20">
      <c r="A1467" s="1">
        <v>20</v>
      </c>
      <c r="B1467" s="84">
        <v>7</v>
      </c>
      <c r="C1467" s="85">
        <v>2015</v>
      </c>
      <c r="D1467" s="86">
        <v>42205</v>
      </c>
      <c r="E1467" s="30" t="s">
        <v>16</v>
      </c>
      <c r="F1467">
        <v>5</v>
      </c>
      <c r="G1467" t="s">
        <v>22</v>
      </c>
      <c r="H1467">
        <v>1466</v>
      </c>
      <c r="I1467" s="42">
        <v>12.6575</v>
      </c>
      <c r="J1467" t="s">
        <v>18</v>
      </c>
      <c r="K1467" t="s">
        <v>18</v>
      </c>
      <c r="L1467" s="17">
        <f t="shared" si="78"/>
        <v>12.6575</v>
      </c>
      <c r="M1467" s="42">
        <v>25.6876666666667</v>
      </c>
      <c r="N1467" t="s">
        <v>18</v>
      </c>
      <c r="O1467" t="s">
        <v>18</v>
      </c>
      <c r="P1467" s="17">
        <f t="shared" si="76"/>
        <v>25.6876666666667</v>
      </c>
      <c r="Q1467" s="42">
        <v>0.456870585032</v>
      </c>
      <c r="R1467" t="s">
        <v>18</v>
      </c>
      <c r="S1467" t="s">
        <v>18</v>
      </c>
      <c r="T1467" s="17">
        <f t="shared" si="77"/>
        <v>0.456870585032</v>
      </c>
    </row>
    <row r="1468" spans="1:20">
      <c r="A1468" s="1">
        <v>19</v>
      </c>
      <c r="B1468" s="84">
        <v>8</v>
      </c>
      <c r="C1468" s="85">
        <v>2015</v>
      </c>
      <c r="D1468" s="86">
        <v>42235</v>
      </c>
      <c r="E1468" s="30" t="s">
        <v>16</v>
      </c>
      <c r="F1468">
        <v>5</v>
      </c>
      <c r="G1468" t="s">
        <v>22</v>
      </c>
      <c r="H1468">
        <v>1467</v>
      </c>
      <c r="I1468" s="42">
        <v>12.587</v>
      </c>
      <c r="J1468" t="s">
        <v>18</v>
      </c>
      <c r="K1468" t="s">
        <v>18</v>
      </c>
      <c r="L1468" s="17">
        <f t="shared" si="78"/>
        <v>12.587</v>
      </c>
      <c r="M1468" s="42">
        <v>25.4466</v>
      </c>
      <c r="N1468" t="s">
        <v>18</v>
      </c>
      <c r="O1468" t="s">
        <v>18</v>
      </c>
      <c r="P1468" s="17">
        <f t="shared" si="76"/>
        <v>25.4466</v>
      </c>
      <c r="Q1468" s="42">
        <v>0.7466336895728</v>
      </c>
      <c r="R1468" t="s">
        <v>18</v>
      </c>
      <c r="S1468" t="s">
        <v>18</v>
      </c>
      <c r="T1468" s="17">
        <f t="shared" si="77"/>
        <v>0.7466336895728</v>
      </c>
    </row>
    <row r="1469" spans="1:20">
      <c r="A1469" s="1">
        <v>21</v>
      </c>
      <c r="B1469" s="84">
        <v>9</v>
      </c>
      <c r="C1469" s="85">
        <v>2015</v>
      </c>
      <c r="D1469" s="86">
        <v>42268</v>
      </c>
      <c r="E1469" s="30" t="s">
        <v>16</v>
      </c>
      <c r="F1469">
        <v>5</v>
      </c>
      <c r="G1469" t="s">
        <v>22</v>
      </c>
      <c r="H1469">
        <v>1468</v>
      </c>
      <c r="I1469" s="42">
        <v>11.3157333333333</v>
      </c>
      <c r="J1469" t="s">
        <v>18</v>
      </c>
      <c r="K1469" t="s">
        <v>18</v>
      </c>
      <c r="L1469" s="17">
        <f t="shared" si="78"/>
        <v>11.3157333333333</v>
      </c>
      <c r="M1469" s="42">
        <v>25.7036666666667</v>
      </c>
      <c r="N1469" t="s">
        <v>18</v>
      </c>
      <c r="O1469" t="s">
        <v>18</v>
      </c>
      <c r="P1469" s="17">
        <f t="shared" si="76"/>
        <v>25.7036666666667</v>
      </c>
      <c r="Q1469" s="42">
        <v>0.797490657348267</v>
      </c>
      <c r="R1469" t="s">
        <v>18</v>
      </c>
      <c r="S1469" t="s">
        <v>18</v>
      </c>
      <c r="T1469" s="17">
        <f t="shared" si="77"/>
        <v>0.797490657348267</v>
      </c>
    </row>
    <row r="1470" spans="1:20">
      <c r="A1470" s="1">
        <v>20</v>
      </c>
      <c r="B1470" s="84">
        <v>10</v>
      </c>
      <c r="C1470" s="85">
        <v>2015</v>
      </c>
      <c r="D1470" s="86">
        <v>42297</v>
      </c>
      <c r="E1470" s="30" t="s">
        <v>16</v>
      </c>
      <c r="F1470">
        <v>5</v>
      </c>
      <c r="G1470" t="s">
        <v>22</v>
      </c>
      <c r="H1470">
        <v>1469</v>
      </c>
      <c r="I1470" s="42">
        <v>5.58683333333333</v>
      </c>
      <c r="J1470" t="s">
        <v>18</v>
      </c>
      <c r="K1470" t="s">
        <v>18</v>
      </c>
      <c r="L1470" s="17">
        <f t="shared" si="78"/>
        <v>5.58683333333333</v>
      </c>
      <c r="M1470" s="42">
        <v>25.3333333333333</v>
      </c>
      <c r="N1470" t="s">
        <v>18</v>
      </c>
      <c r="O1470" t="s">
        <v>18</v>
      </c>
      <c r="P1470" s="17">
        <f t="shared" si="76"/>
        <v>25.3333333333333</v>
      </c>
      <c r="Q1470" s="42">
        <v>0.870950409550933</v>
      </c>
      <c r="R1470" t="s">
        <v>18</v>
      </c>
      <c r="S1470" t="s">
        <v>18</v>
      </c>
      <c r="T1470" s="17">
        <f t="shared" si="77"/>
        <v>0.870950409550933</v>
      </c>
    </row>
    <row r="1471" spans="1:20">
      <c r="A1471" s="1">
        <v>14</v>
      </c>
      <c r="B1471" s="84">
        <v>8</v>
      </c>
      <c r="C1471" s="85">
        <v>2016</v>
      </c>
      <c r="D1471" s="86">
        <v>42596</v>
      </c>
      <c r="E1471" s="30" t="s">
        <v>16</v>
      </c>
      <c r="F1471">
        <v>5</v>
      </c>
      <c r="G1471" t="s">
        <v>22</v>
      </c>
      <c r="H1471">
        <v>1470</v>
      </c>
      <c r="I1471" s="42">
        <v>14.6113333333333</v>
      </c>
      <c r="J1471" t="s">
        <v>18</v>
      </c>
      <c r="K1471" t="s">
        <v>18</v>
      </c>
      <c r="L1471" s="17">
        <f t="shared" si="78"/>
        <v>14.6113333333333</v>
      </c>
      <c r="M1471" s="42">
        <v>24.984</v>
      </c>
      <c r="N1471" t="s">
        <v>18</v>
      </c>
      <c r="O1471" t="s">
        <v>18</v>
      </c>
      <c r="P1471" s="17">
        <f t="shared" si="76"/>
        <v>24.984</v>
      </c>
      <c r="Q1471" s="42">
        <v>1.03253853570507</v>
      </c>
      <c r="R1471" t="s">
        <v>18</v>
      </c>
      <c r="S1471" t="s">
        <v>18</v>
      </c>
      <c r="T1471" s="17">
        <f t="shared" si="77"/>
        <v>1.03253853570507</v>
      </c>
    </row>
    <row r="1472" spans="1:20">
      <c r="A1472" s="1">
        <v>20</v>
      </c>
      <c r="B1472" s="84">
        <v>9</v>
      </c>
      <c r="C1472" s="85">
        <v>2016</v>
      </c>
      <c r="D1472" s="86">
        <v>42633</v>
      </c>
      <c r="E1472" s="30" t="s">
        <v>16</v>
      </c>
      <c r="F1472">
        <v>5</v>
      </c>
      <c r="G1472" t="s">
        <v>22</v>
      </c>
      <c r="H1472">
        <v>1471</v>
      </c>
      <c r="I1472" s="42">
        <v>8.854</v>
      </c>
      <c r="J1472" t="s">
        <v>18</v>
      </c>
      <c r="K1472" t="s">
        <v>18</v>
      </c>
      <c r="L1472" s="17">
        <f t="shared" si="78"/>
        <v>8.854</v>
      </c>
      <c r="M1472" s="42">
        <v>25.7726666666667</v>
      </c>
      <c r="N1472" t="s">
        <v>18</v>
      </c>
      <c r="O1472" t="s">
        <v>18</v>
      </c>
      <c r="P1472" s="17">
        <f t="shared" si="76"/>
        <v>25.7726666666667</v>
      </c>
      <c r="Q1472" s="42">
        <v>1.1513436762272</v>
      </c>
      <c r="R1472" t="s">
        <v>18</v>
      </c>
      <c r="S1472" t="s">
        <v>18</v>
      </c>
      <c r="T1472" s="17">
        <f t="shared" si="77"/>
        <v>1.1513436762272</v>
      </c>
    </row>
    <row r="1473" spans="1:20">
      <c r="A1473" s="1">
        <v>13</v>
      </c>
      <c r="B1473" s="84">
        <v>11</v>
      </c>
      <c r="C1473" s="85">
        <v>2016</v>
      </c>
      <c r="D1473" s="86">
        <v>42687</v>
      </c>
      <c r="E1473" s="30" t="s">
        <v>16</v>
      </c>
      <c r="F1473">
        <v>5</v>
      </c>
      <c r="G1473" t="s">
        <v>22</v>
      </c>
      <c r="H1473">
        <v>1472</v>
      </c>
      <c r="I1473" s="42">
        <v>3.35783333333333</v>
      </c>
      <c r="J1473" t="s">
        <v>18</v>
      </c>
      <c r="K1473" t="s">
        <v>18</v>
      </c>
      <c r="L1473" s="17">
        <f t="shared" si="78"/>
        <v>3.35783333333333</v>
      </c>
      <c r="M1473" s="42">
        <v>26.0955</v>
      </c>
      <c r="N1473" t="s">
        <v>18</v>
      </c>
      <c r="O1473" t="s">
        <v>18</v>
      </c>
      <c r="P1473" s="17">
        <f t="shared" si="76"/>
        <v>26.0955</v>
      </c>
      <c r="Q1473" s="42">
        <v>0.379104126534222</v>
      </c>
      <c r="R1473" t="s">
        <v>18</v>
      </c>
      <c r="S1473" t="s">
        <v>18</v>
      </c>
      <c r="T1473" s="17">
        <f t="shared" si="77"/>
        <v>0.379104126534222</v>
      </c>
    </row>
    <row r="1474" spans="1:20">
      <c r="A1474" s="1">
        <v>20</v>
      </c>
      <c r="B1474" s="84">
        <v>5</v>
      </c>
      <c r="C1474" s="85">
        <v>2017</v>
      </c>
      <c r="D1474" s="86">
        <v>42875</v>
      </c>
      <c r="E1474" s="30" t="s">
        <v>16</v>
      </c>
      <c r="F1474">
        <v>5</v>
      </c>
      <c r="G1474" t="s">
        <v>22</v>
      </c>
      <c r="H1474">
        <v>1473</v>
      </c>
      <c r="I1474" s="42">
        <v>2.09831818181818</v>
      </c>
      <c r="J1474" t="s">
        <v>18</v>
      </c>
      <c r="K1474" t="s">
        <v>18</v>
      </c>
      <c r="L1474" s="17">
        <f t="shared" si="78"/>
        <v>2.09831818181818</v>
      </c>
      <c r="M1474" s="42">
        <v>27.0313484848485</v>
      </c>
      <c r="N1474" t="s">
        <v>18</v>
      </c>
      <c r="O1474" t="s">
        <v>18</v>
      </c>
      <c r="P1474" s="17">
        <f t="shared" ref="P1474:P1537" si="80">AVERAGE(M1474:O1474)</f>
        <v>27.0313484848485</v>
      </c>
      <c r="Q1474" s="42">
        <v>1.76807354057107</v>
      </c>
      <c r="R1474" t="s">
        <v>18</v>
      </c>
      <c r="S1474" t="s">
        <v>18</v>
      </c>
      <c r="T1474" s="17">
        <f t="shared" ref="T1474:T1537" si="81">AVERAGE(Q1474:S1474)</f>
        <v>1.76807354057107</v>
      </c>
    </row>
    <row r="1475" spans="1:20">
      <c r="A1475" s="1">
        <v>21</v>
      </c>
      <c r="B1475" s="84">
        <v>6</v>
      </c>
      <c r="C1475" s="85">
        <v>2017</v>
      </c>
      <c r="D1475" s="86">
        <v>42907</v>
      </c>
      <c r="E1475" s="30" t="s">
        <v>16</v>
      </c>
      <c r="F1475">
        <v>5</v>
      </c>
      <c r="G1475" t="s">
        <v>22</v>
      </c>
      <c r="H1475">
        <v>1474</v>
      </c>
      <c r="I1475" s="42">
        <v>7.82741111111111</v>
      </c>
      <c r="J1475" t="s">
        <v>18</v>
      </c>
      <c r="K1475" t="s">
        <v>18</v>
      </c>
      <c r="L1475" s="17">
        <f t="shared" ref="L1475:L1538" si="82">AVERAGE(I1475:K1475)</f>
        <v>7.82741111111111</v>
      </c>
      <c r="M1475" s="42">
        <v>23.3217777777778</v>
      </c>
      <c r="N1475" t="s">
        <v>18</v>
      </c>
      <c r="O1475" t="s">
        <v>18</v>
      </c>
      <c r="P1475" s="17">
        <f t="shared" si="80"/>
        <v>23.3217777777778</v>
      </c>
      <c r="Q1475" s="42">
        <v>1.31824956957413</v>
      </c>
      <c r="R1475" t="s">
        <v>18</v>
      </c>
      <c r="S1475" t="s">
        <v>18</v>
      </c>
      <c r="T1475" s="17">
        <f t="shared" si="81"/>
        <v>1.31824956957413</v>
      </c>
    </row>
    <row r="1476" spans="1:20">
      <c r="A1476" s="1">
        <v>18</v>
      </c>
      <c r="B1476" s="84">
        <v>7</v>
      </c>
      <c r="C1476" s="85">
        <v>2017</v>
      </c>
      <c r="D1476" s="86">
        <v>42934</v>
      </c>
      <c r="E1476" s="30" t="s">
        <v>16</v>
      </c>
      <c r="F1476">
        <v>5</v>
      </c>
      <c r="G1476" t="s">
        <v>22</v>
      </c>
      <c r="H1476">
        <v>1475</v>
      </c>
      <c r="I1476" s="42">
        <v>13.1672</v>
      </c>
      <c r="J1476" t="s">
        <v>18</v>
      </c>
      <c r="K1476" t="s">
        <v>18</v>
      </c>
      <c r="L1476" s="17">
        <f t="shared" si="82"/>
        <v>13.1672</v>
      </c>
      <c r="M1476" s="42">
        <v>23.6029333333333</v>
      </c>
      <c r="N1476" t="s">
        <v>18</v>
      </c>
      <c r="O1476" t="s">
        <v>18</v>
      </c>
      <c r="P1476" s="17">
        <f t="shared" si="80"/>
        <v>23.6029333333333</v>
      </c>
      <c r="Q1476" s="88" t="s">
        <v>18</v>
      </c>
      <c r="R1476" t="s">
        <v>18</v>
      </c>
      <c r="S1476" t="s">
        <v>18</v>
      </c>
      <c r="T1476" s="17" t="e">
        <f t="shared" si="81"/>
        <v>#DIV/0!</v>
      </c>
    </row>
    <row r="1477" spans="1:20">
      <c r="A1477" s="1">
        <v>22</v>
      </c>
      <c r="B1477" s="84">
        <v>8</v>
      </c>
      <c r="C1477" s="85">
        <v>2017</v>
      </c>
      <c r="D1477" s="86">
        <v>42969</v>
      </c>
      <c r="E1477" s="30" t="s">
        <v>16</v>
      </c>
      <c r="F1477">
        <v>5</v>
      </c>
      <c r="G1477" t="s">
        <v>22</v>
      </c>
      <c r="H1477">
        <v>1476</v>
      </c>
      <c r="I1477" s="42">
        <v>14.5112456140351</v>
      </c>
      <c r="J1477" t="s">
        <v>18</v>
      </c>
      <c r="K1477" t="s">
        <v>18</v>
      </c>
      <c r="L1477" s="17">
        <f t="shared" si="82"/>
        <v>14.5112456140351</v>
      </c>
      <c r="M1477" s="42">
        <v>24.4292105263158</v>
      </c>
      <c r="N1477" t="s">
        <v>18</v>
      </c>
      <c r="O1477" t="s">
        <v>18</v>
      </c>
      <c r="P1477" s="17">
        <f t="shared" si="80"/>
        <v>24.4292105263158</v>
      </c>
      <c r="Q1477" s="88" t="s">
        <v>18</v>
      </c>
      <c r="R1477" t="s">
        <v>18</v>
      </c>
      <c r="S1477" t="s">
        <v>18</v>
      </c>
      <c r="T1477" s="17" t="e">
        <f t="shared" si="81"/>
        <v>#DIV/0!</v>
      </c>
    </row>
    <row r="1478" spans="1:20">
      <c r="A1478" s="1">
        <v>20</v>
      </c>
      <c r="B1478" s="84">
        <v>9</v>
      </c>
      <c r="C1478" s="85">
        <v>2017</v>
      </c>
      <c r="D1478" s="86">
        <v>42998</v>
      </c>
      <c r="E1478" s="30" t="s">
        <v>16</v>
      </c>
      <c r="F1478">
        <v>5</v>
      </c>
      <c r="G1478" t="s">
        <v>22</v>
      </c>
      <c r="H1478">
        <v>1477</v>
      </c>
      <c r="I1478" s="42">
        <v>8.63633333333333</v>
      </c>
      <c r="J1478" t="s">
        <v>18</v>
      </c>
      <c r="K1478" t="s">
        <v>18</v>
      </c>
      <c r="L1478" s="17">
        <f t="shared" si="82"/>
        <v>8.63633333333333</v>
      </c>
      <c r="M1478" s="42">
        <v>25.1785</v>
      </c>
      <c r="N1478" t="s">
        <v>18</v>
      </c>
      <c r="O1478" t="s">
        <v>18</v>
      </c>
      <c r="P1478" s="17">
        <f t="shared" si="80"/>
        <v>25.1785</v>
      </c>
      <c r="Q1478" s="42">
        <v>0.663617638386933</v>
      </c>
      <c r="R1478" t="s">
        <v>18</v>
      </c>
      <c r="S1478" t="s">
        <v>18</v>
      </c>
      <c r="T1478" s="17">
        <f t="shared" si="81"/>
        <v>0.663617638386933</v>
      </c>
    </row>
    <row r="1479" spans="1:20">
      <c r="A1479" s="1">
        <v>22</v>
      </c>
      <c r="B1479" s="84">
        <v>10</v>
      </c>
      <c r="C1479" s="85">
        <v>2017</v>
      </c>
      <c r="D1479" s="86">
        <v>43030</v>
      </c>
      <c r="E1479" s="30" t="s">
        <v>16</v>
      </c>
      <c r="F1479">
        <v>5</v>
      </c>
      <c r="G1479" t="s">
        <v>22</v>
      </c>
      <c r="H1479">
        <v>1478</v>
      </c>
      <c r="I1479" s="42">
        <v>5.86480952380952</v>
      </c>
      <c r="J1479" t="s">
        <v>18</v>
      </c>
      <c r="K1479" t="s">
        <v>18</v>
      </c>
      <c r="L1479" s="17">
        <f t="shared" si="82"/>
        <v>5.86480952380952</v>
      </c>
      <c r="M1479" s="42">
        <v>23.6326666666667</v>
      </c>
      <c r="N1479" t="s">
        <v>18</v>
      </c>
      <c r="O1479" t="s">
        <v>18</v>
      </c>
      <c r="P1479" s="17">
        <f t="shared" si="80"/>
        <v>23.6326666666667</v>
      </c>
      <c r="Q1479" s="42">
        <v>0.620293330536</v>
      </c>
      <c r="R1479" t="s">
        <v>18</v>
      </c>
      <c r="S1479" t="s">
        <v>18</v>
      </c>
      <c r="T1479" s="17">
        <f t="shared" si="81"/>
        <v>0.620293330536</v>
      </c>
    </row>
    <row r="1480" spans="1:20">
      <c r="A1480" s="1">
        <v>14</v>
      </c>
      <c r="B1480" s="84">
        <v>11</v>
      </c>
      <c r="C1480" s="85">
        <v>2017</v>
      </c>
      <c r="D1480" s="86">
        <v>43053</v>
      </c>
      <c r="E1480" s="30" t="s">
        <v>16</v>
      </c>
      <c r="F1480">
        <v>5</v>
      </c>
      <c r="G1480" t="s">
        <v>22</v>
      </c>
      <c r="H1480">
        <v>1479</v>
      </c>
      <c r="I1480" s="42">
        <v>3.40914069264069</v>
      </c>
      <c r="J1480" t="s">
        <v>18</v>
      </c>
      <c r="K1480" t="s">
        <v>18</v>
      </c>
      <c r="L1480" s="17">
        <f t="shared" si="82"/>
        <v>3.40914069264069</v>
      </c>
      <c r="M1480" s="42">
        <v>24.961961038961</v>
      </c>
      <c r="N1480" t="s">
        <v>18</v>
      </c>
      <c r="O1480" t="s">
        <v>18</v>
      </c>
      <c r="P1480" s="17">
        <f t="shared" si="80"/>
        <v>24.961961038961</v>
      </c>
      <c r="Q1480" s="42">
        <v>0.312013428549867</v>
      </c>
      <c r="R1480" t="s">
        <v>18</v>
      </c>
      <c r="S1480" t="s">
        <v>18</v>
      </c>
      <c r="T1480" s="17">
        <f t="shared" si="81"/>
        <v>0.312013428549867</v>
      </c>
    </row>
    <row r="1481" spans="1:20">
      <c r="A1481" s="1">
        <v>25</v>
      </c>
      <c r="B1481" s="84">
        <v>5</v>
      </c>
      <c r="C1481" s="85">
        <v>2018</v>
      </c>
      <c r="D1481" s="86">
        <v>43245</v>
      </c>
      <c r="E1481" s="30" t="s">
        <v>16</v>
      </c>
      <c r="F1481">
        <v>5</v>
      </c>
      <c r="G1481" t="s">
        <v>22</v>
      </c>
      <c r="H1481">
        <v>1480</v>
      </c>
      <c r="I1481" s="42">
        <v>7.8796</v>
      </c>
      <c r="J1481" t="s">
        <v>18</v>
      </c>
      <c r="K1481" t="s">
        <v>18</v>
      </c>
      <c r="L1481" s="17">
        <f t="shared" si="82"/>
        <v>7.8796</v>
      </c>
      <c r="M1481" s="42">
        <v>23.0246380952381</v>
      </c>
      <c r="N1481" t="s">
        <v>18</v>
      </c>
      <c r="O1481" t="s">
        <v>18</v>
      </c>
      <c r="P1481" s="17">
        <f t="shared" si="80"/>
        <v>23.0246380952381</v>
      </c>
      <c r="Q1481" s="42">
        <v>0.920105395083556</v>
      </c>
      <c r="R1481" t="s">
        <v>18</v>
      </c>
      <c r="S1481" t="s">
        <v>18</v>
      </c>
      <c r="T1481" s="17">
        <f t="shared" si="81"/>
        <v>0.920105395083556</v>
      </c>
    </row>
    <row r="1482" spans="1:20">
      <c r="A1482" s="1">
        <v>26</v>
      </c>
      <c r="B1482" s="84">
        <v>6</v>
      </c>
      <c r="C1482" s="85">
        <v>2018</v>
      </c>
      <c r="D1482" s="86">
        <v>43277</v>
      </c>
      <c r="E1482" s="30" t="s">
        <v>16</v>
      </c>
      <c r="F1482">
        <v>5</v>
      </c>
      <c r="G1482" t="s">
        <v>22</v>
      </c>
      <c r="H1482">
        <v>1481</v>
      </c>
      <c r="I1482" s="42">
        <v>8.66228954570334</v>
      </c>
      <c r="J1482" t="s">
        <v>18</v>
      </c>
      <c r="K1482" t="s">
        <v>18</v>
      </c>
      <c r="L1482" s="17">
        <f t="shared" si="82"/>
        <v>8.66228954570334</v>
      </c>
      <c r="M1482" s="42">
        <v>25.9232818828681</v>
      </c>
      <c r="N1482" t="s">
        <v>18</v>
      </c>
      <c r="O1482" t="s">
        <v>18</v>
      </c>
      <c r="P1482" s="17">
        <f t="shared" si="80"/>
        <v>25.9232818828681</v>
      </c>
      <c r="Q1482" s="42">
        <v>0.685363005824178</v>
      </c>
      <c r="R1482" t="s">
        <v>18</v>
      </c>
      <c r="S1482" t="s">
        <v>18</v>
      </c>
      <c r="T1482" s="17">
        <f t="shared" si="81"/>
        <v>0.685363005824178</v>
      </c>
    </row>
    <row r="1483" spans="1:20">
      <c r="A1483" s="1">
        <v>18</v>
      </c>
      <c r="B1483" s="84">
        <v>7</v>
      </c>
      <c r="C1483" s="85">
        <v>2018</v>
      </c>
      <c r="D1483" s="86">
        <v>43299</v>
      </c>
      <c r="E1483" s="30" t="s">
        <v>16</v>
      </c>
      <c r="F1483">
        <v>5</v>
      </c>
      <c r="G1483" t="s">
        <v>22</v>
      </c>
      <c r="H1483">
        <v>1482</v>
      </c>
      <c r="I1483" s="42">
        <v>15.7859583333333</v>
      </c>
      <c r="J1483" t="s">
        <v>18</v>
      </c>
      <c r="K1483" t="s">
        <v>18</v>
      </c>
      <c r="L1483" s="17">
        <f t="shared" si="82"/>
        <v>15.7859583333333</v>
      </c>
      <c r="M1483" s="42">
        <v>25.4445972222222</v>
      </c>
      <c r="N1483" t="s">
        <v>18</v>
      </c>
      <c r="O1483" t="s">
        <v>18</v>
      </c>
      <c r="P1483" s="17">
        <f t="shared" si="80"/>
        <v>25.4445972222222</v>
      </c>
      <c r="Q1483" s="42">
        <v>1.08183424722359</v>
      </c>
      <c r="R1483" t="s">
        <v>18</v>
      </c>
      <c r="S1483" t="s">
        <v>18</v>
      </c>
      <c r="T1483" s="17">
        <f t="shared" si="81"/>
        <v>1.08183424722359</v>
      </c>
    </row>
    <row r="1484" spans="1:20">
      <c r="A1484" s="1">
        <v>21</v>
      </c>
      <c r="B1484" s="84">
        <v>8</v>
      </c>
      <c r="C1484" s="85">
        <v>2018</v>
      </c>
      <c r="D1484" s="86">
        <v>43333</v>
      </c>
      <c r="E1484" s="30" t="s">
        <v>16</v>
      </c>
      <c r="F1484">
        <v>5</v>
      </c>
      <c r="G1484" t="s">
        <v>22</v>
      </c>
      <c r="H1484">
        <v>1483</v>
      </c>
      <c r="I1484" s="42">
        <v>15.46775</v>
      </c>
      <c r="J1484" t="s">
        <v>18</v>
      </c>
      <c r="K1484" t="s">
        <v>18</v>
      </c>
      <c r="L1484" s="17">
        <f t="shared" si="82"/>
        <v>15.46775</v>
      </c>
      <c r="M1484" s="42">
        <v>24.653</v>
      </c>
      <c r="N1484" t="s">
        <v>18</v>
      </c>
      <c r="O1484" t="s">
        <v>18</v>
      </c>
      <c r="P1484" s="17">
        <f t="shared" si="80"/>
        <v>24.653</v>
      </c>
      <c r="Q1484" s="88" t="s">
        <v>18</v>
      </c>
      <c r="R1484" t="s">
        <v>18</v>
      </c>
      <c r="S1484" t="s">
        <v>18</v>
      </c>
      <c r="T1484" s="17" t="e">
        <f t="shared" si="81"/>
        <v>#DIV/0!</v>
      </c>
    </row>
    <row r="1485" spans="1:20">
      <c r="A1485" s="1">
        <v>19</v>
      </c>
      <c r="B1485" s="84">
        <v>9</v>
      </c>
      <c r="C1485" s="85">
        <v>2018</v>
      </c>
      <c r="D1485" s="60">
        <v>43362</v>
      </c>
      <c r="E1485" s="30" t="s">
        <v>16</v>
      </c>
      <c r="F1485">
        <v>5</v>
      </c>
      <c r="G1485" t="s">
        <v>22</v>
      </c>
      <c r="H1485">
        <v>1484</v>
      </c>
      <c r="I1485" s="42">
        <v>12.2642333333333</v>
      </c>
      <c r="J1485" t="s">
        <v>18</v>
      </c>
      <c r="K1485" t="s">
        <v>18</v>
      </c>
      <c r="L1485" s="17">
        <f t="shared" si="82"/>
        <v>12.2642333333333</v>
      </c>
      <c r="M1485" s="42">
        <v>25.01165</v>
      </c>
      <c r="N1485" t="s">
        <v>18</v>
      </c>
      <c r="O1485" t="s">
        <v>18</v>
      </c>
      <c r="P1485" s="17">
        <f t="shared" si="80"/>
        <v>25.01165</v>
      </c>
      <c r="Q1485" s="88" t="s">
        <v>18</v>
      </c>
      <c r="R1485" t="s">
        <v>18</v>
      </c>
      <c r="S1485" t="s">
        <v>18</v>
      </c>
      <c r="T1485" s="17" t="e">
        <f t="shared" si="81"/>
        <v>#DIV/0!</v>
      </c>
    </row>
    <row r="1486" spans="1:20">
      <c r="A1486" s="52">
        <v>3</v>
      </c>
      <c r="B1486" s="84">
        <v>11</v>
      </c>
      <c r="C1486" s="85">
        <v>2018</v>
      </c>
      <c r="D1486" s="60">
        <v>43407</v>
      </c>
      <c r="E1486" s="30" t="s">
        <v>16</v>
      </c>
      <c r="F1486">
        <v>5</v>
      </c>
      <c r="G1486" t="s">
        <v>22</v>
      </c>
      <c r="H1486">
        <v>1485</v>
      </c>
      <c r="I1486" s="42">
        <v>3.5328851010101</v>
      </c>
      <c r="J1486" t="s">
        <v>18</v>
      </c>
      <c r="K1486" t="s">
        <v>18</v>
      </c>
      <c r="L1486" s="17">
        <f t="shared" si="82"/>
        <v>3.5328851010101</v>
      </c>
      <c r="M1486" s="42">
        <v>26.0883535353535</v>
      </c>
      <c r="N1486" t="s">
        <v>18</v>
      </c>
      <c r="O1486" t="s">
        <v>18</v>
      </c>
      <c r="P1486" s="17">
        <f t="shared" si="80"/>
        <v>26.0883535353535</v>
      </c>
      <c r="Q1486" s="42">
        <v>0.521184586534919</v>
      </c>
      <c r="R1486" t="s">
        <v>18</v>
      </c>
      <c r="S1486" t="s">
        <v>18</v>
      </c>
      <c r="T1486" s="17">
        <f t="shared" si="81"/>
        <v>0.521184586534919</v>
      </c>
    </row>
    <row r="1487" spans="1:20">
      <c r="A1487" s="52">
        <v>18</v>
      </c>
      <c r="B1487" s="84">
        <v>6</v>
      </c>
      <c r="C1487" s="85">
        <v>2019</v>
      </c>
      <c r="D1487" s="60">
        <v>43634</v>
      </c>
      <c r="E1487" s="30" t="s">
        <v>16</v>
      </c>
      <c r="F1487">
        <v>5</v>
      </c>
      <c r="G1487" t="s">
        <v>22</v>
      </c>
      <c r="H1487">
        <v>1486</v>
      </c>
      <c r="I1487" s="42">
        <v>9.83688888888889</v>
      </c>
      <c r="J1487" t="s">
        <v>18</v>
      </c>
      <c r="K1487" t="s">
        <v>18</v>
      </c>
      <c r="L1487" s="17">
        <f t="shared" si="82"/>
        <v>9.83688888888889</v>
      </c>
      <c r="M1487" s="42">
        <v>25.1338888888889</v>
      </c>
      <c r="N1487" t="s">
        <v>18</v>
      </c>
      <c r="O1487" t="s">
        <v>18</v>
      </c>
      <c r="P1487" s="17">
        <f t="shared" si="80"/>
        <v>25.1338888888889</v>
      </c>
      <c r="Q1487" s="42">
        <v>0.7278954539192</v>
      </c>
      <c r="R1487" t="s">
        <v>18</v>
      </c>
      <c r="S1487" t="s">
        <v>18</v>
      </c>
      <c r="T1487" s="17">
        <f t="shared" si="81"/>
        <v>0.7278954539192</v>
      </c>
    </row>
    <row r="1488" spans="1:20">
      <c r="A1488" s="52">
        <v>25</v>
      </c>
      <c r="B1488" s="84">
        <v>8</v>
      </c>
      <c r="C1488" s="85">
        <v>2019</v>
      </c>
      <c r="D1488" s="60">
        <v>43702</v>
      </c>
      <c r="E1488" s="30" t="s">
        <v>16</v>
      </c>
      <c r="F1488">
        <v>5</v>
      </c>
      <c r="G1488" t="s">
        <v>22</v>
      </c>
      <c r="H1488">
        <v>1487</v>
      </c>
      <c r="I1488" s="42">
        <v>11.2420555555556</v>
      </c>
      <c r="J1488" t="s">
        <v>18</v>
      </c>
      <c r="K1488" t="s">
        <v>18</v>
      </c>
      <c r="L1488" s="17">
        <f t="shared" si="82"/>
        <v>11.2420555555556</v>
      </c>
      <c r="M1488" s="42">
        <v>25.2691388888889</v>
      </c>
      <c r="N1488" t="s">
        <v>18</v>
      </c>
      <c r="O1488" t="s">
        <v>18</v>
      </c>
      <c r="P1488" s="17">
        <f t="shared" si="80"/>
        <v>25.2691388888889</v>
      </c>
      <c r="Q1488" s="42">
        <v>0.992535781393867</v>
      </c>
      <c r="R1488" t="s">
        <v>18</v>
      </c>
      <c r="S1488" t="s">
        <v>18</v>
      </c>
      <c r="T1488" s="17">
        <f t="shared" si="81"/>
        <v>0.992535781393867</v>
      </c>
    </row>
    <row r="1489" spans="1:20">
      <c r="A1489" s="52">
        <v>17</v>
      </c>
      <c r="B1489" s="84">
        <v>10</v>
      </c>
      <c r="C1489" s="85">
        <v>2019</v>
      </c>
      <c r="D1489" s="60">
        <v>43755</v>
      </c>
      <c r="E1489" s="30" t="s">
        <v>16</v>
      </c>
      <c r="F1489">
        <v>5</v>
      </c>
      <c r="G1489" t="s">
        <v>22</v>
      </c>
      <c r="H1489">
        <v>1488</v>
      </c>
      <c r="I1489" s="42">
        <v>5.35266666666667</v>
      </c>
      <c r="J1489" t="s">
        <v>18</v>
      </c>
      <c r="K1489" t="s">
        <v>18</v>
      </c>
      <c r="L1489" s="17">
        <f t="shared" si="82"/>
        <v>5.35266666666667</v>
      </c>
      <c r="M1489" s="42">
        <v>25.7245833333333</v>
      </c>
      <c r="N1489" t="s">
        <v>18</v>
      </c>
      <c r="O1489" t="s">
        <v>18</v>
      </c>
      <c r="P1489" s="17">
        <f t="shared" si="80"/>
        <v>25.7245833333333</v>
      </c>
      <c r="Q1489" s="42">
        <v>0.5709711394984</v>
      </c>
      <c r="R1489" t="s">
        <v>18</v>
      </c>
      <c r="S1489" t="s">
        <v>18</v>
      </c>
      <c r="T1489" s="17">
        <f t="shared" si="81"/>
        <v>0.5709711394984</v>
      </c>
    </row>
    <row r="1490" spans="1:20">
      <c r="A1490" s="80">
        <v>18</v>
      </c>
      <c r="B1490" s="81">
        <v>7</v>
      </c>
      <c r="C1490" s="82">
        <v>2012</v>
      </c>
      <c r="D1490" s="83">
        <v>41108</v>
      </c>
      <c r="E1490" t="s">
        <v>20</v>
      </c>
      <c r="F1490" s="87" t="s">
        <v>23</v>
      </c>
      <c r="G1490" t="s">
        <v>22</v>
      </c>
      <c r="H1490">
        <v>1489</v>
      </c>
      <c r="I1490" s="42">
        <v>8.418</v>
      </c>
      <c r="J1490" t="s">
        <v>18</v>
      </c>
      <c r="K1490" t="s">
        <v>18</v>
      </c>
      <c r="L1490" s="17">
        <f t="shared" si="82"/>
        <v>8.418</v>
      </c>
      <c r="M1490" s="42">
        <v>26.4898888888889</v>
      </c>
      <c r="N1490" t="s">
        <v>18</v>
      </c>
      <c r="O1490" t="s">
        <v>18</v>
      </c>
      <c r="P1490" s="17">
        <f t="shared" si="80"/>
        <v>26.4898888888889</v>
      </c>
      <c r="Q1490" s="42">
        <v>1.15327632249956</v>
      </c>
      <c r="R1490" t="s">
        <v>18</v>
      </c>
      <c r="S1490" t="s">
        <v>18</v>
      </c>
      <c r="T1490" s="17">
        <f t="shared" si="81"/>
        <v>1.15327632249956</v>
      </c>
    </row>
    <row r="1491" spans="1:20">
      <c r="A1491" s="1">
        <v>20</v>
      </c>
      <c r="B1491" s="84">
        <v>8</v>
      </c>
      <c r="C1491" s="85">
        <v>2012</v>
      </c>
      <c r="D1491" s="86">
        <v>41141</v>
      </c>
      <c r="E1491" t="s">
        <v>20</v>
      </c>
      <c r="F1491" s="87" t="s">
        <v>23</v>
      </c>
      <c r="G1491" t="s">
        <v>22</v>
      </c>
      <c r="H1491">
        <v>1490</v>
      </c>
      <c r="I1491" s="42">
        <v>10.5407777777778</v>
      </c>
      <c r="J1491" t="s">
        <v>18</v>
      </c>
      <c r="K1491" t="s">
        <v>18</v>
      </c>
      <c r="L1491" s="17">
        <f t="shared" si="82"/>
        <v>10.5407777777778</v>
      </c>
      <c r="M1491" s="42">
        <v>26.4533333333333</v>
      </c>
      <c r="N1491" t="s">
        <v>18</v>
      </c>
      <c r="O1491" t="s">
        <v>18</v>
      </c>
      <c r="P1491" s="17">
        <f t="shared" si="80"/>
        <v>26.4533333333333</v>
      </c>
      <c r="Q1491" s="42">
        <v>0.681223253329778</v>
      </c>
      <c r="R1491" t="s">
        <v>18</v>
      </c>
      <c r="S1491" t="s">
        <v>18</v>
      </c>
      <c r="T1491" s="17">
        <f t="shared" si="81"/>
        <v>0.681223253329778</v>
      </c>
    </row>
    <row r="1492" spans="1:20">
      <c r="A1492" s="1">
        <v>19</v>
      </c>
      <c r="B1492" s="84">
        <v>9</v>
      </c>
      <c r="C1492" s="85">
        <v>2012</v>
      </c>
      <c r="D1492" s="86">
        <v>41171</v>
      </c>
      <c r="E1492" t="s">
        <v>20</v>
      </c>
      <c r="F1492" s="87" t="s">
        <v>23</v>
      </c>
      <c r="G1492" t="s">
        <v>22</v>
      </c>
      <c r="H1492">
        <v>1491</v>
      </c>
      <c r="I1492" s="42">
        <v>10.1424444444444</v>
      </c>
      <c r="J1492" t="s">
        <v>18</v>
      </c>
      <c r="K1492" t="s">
        <v>18</v>
      </c>
      <c r="L1492" s="17">
        <f t="shared" si="82"/>
        <v>10.1424444444444</v>
      </c>
      <c r="M1492" s="42">
        <v>26.1278888888889</v>
      </c>
      <c r="N1492" t="s">
        <v>18</v>
      </c>
      <c r="O1492" t="s">
        <v>18</v>
      </c>
      <c r="P1492" s="17">
        <f t="shared" si="80"/>
        <v>26.1278888888889</v>
      </c>
      <c r="Q1492" s="42">
        <v>0.620500673290667</v>
      </c>
      <c r="R1492" t="s">
        <v>18</v>
      </c>
      <c r="S1492" t="s">
        <v>18</v>
      </c>
      <c r="T1492" s="17">
        <f t="shared" si="81"/>
        <v>0.620500673290667</v>
      </c>
    </row>
    <row r="1493" spans="1:20">
      <c r="A1493" s="1">
        <v>10</v>
      </c>
      <c r="B1493" s="84">
        <v>10</v>
      </c>
      <c r="C1493" s="85">
        <v>2012</v>
      </c>
      <c r="D1493" s="86">
        <v>41192</v>
      </c>
      <c r="E1493" t="s">
        <v>20</v>
      </c>
      <c r="F1493" s="87" t="s">
        <v>23</v>
      </c>
      <c r="G1493" t="s">
        <v>22</v>
      </c>
      <c r="H1493">
        <v>1492</v>
      </c>
      <c r="I1493" s="42">
        <v>9.03794444444444</v>
      </c>
      <c r="J1493" t="s">
        <v>18</v>
      </c>
      <c r="K1493" t="s">
        <v>18</v>
      </c>
      <c r="L1493" s="17">
        <f t="shared" si="82"/>
        <v>9.03794444444444</v>
      </c>
      <c r="M1493" s="42">
        <v>26.2408888888889</v>
      </c>
      <c r="N1493" t="s">
        <v>18</v>
      </c>
      <c r="O1493" t="s">
        <v>18</v>
      </c>
      <c r="P1493" s="17">
        <f t="shared" si="80"/>
        <v>26.2408888888889</v>
      </c>
      <c r="Q1493" s="42">
        <v>0.530503063429333</v>
      </c>
      <c r="R1493" t="s">
        <v>18</v>
      </c>
      <c r="S1493" t="s">
        <v>18</v>
      </c>
      <c r="T1493" s="17">
        <f t="shared" si="81"/>
        <v>0.530503063429333</v>
      </c>
    </row>
    <row r="1494" spans="1:20">
      <c r="A1494" s="1">
        <v>19</v>
      </c>
      <c r="B1494" s="84">
        <v>6</v>
      </c>
      <c r="C1494" s="85">
        <v>2013</v>
      </c>
      <c r="D1494" s="86">
        <v>41444</v>
      </c>
      <c r="E1494" t="s">
        <v>20</v>
      </c>
      <c r="F1494" s="87" t="s">
        <v>23</v>
      </c>
      <c r="G1494" t="s">
        <v>22</v>
      </c>
      <c r="H1494">
        <v>1493</v>
      </c>
      <c r="I1494" s="42">
        <v>8.25944444444445</v>
      </c>
      <c r="J1494" t="s">
        <v>18</v>
      </c>
      <c r="K1494" t="s">
        <v>18</v>
      </c>
      <c r="L1494" s="17">
        <f t="shared" si="82"/>
        <v>8.25944444444445</v>
      </c>
      <c r="M1494" s="42">
        <v>25.4995555555556</v>
      </c>
      <c r="N1494" t="s">
        <v>18</v>
      </c>
      <c r="O1494" t="s">
        <v>18</v>
      </c>
      <c r="P1494" s="17">
        <f t="shared" si="80"/>
        <v>25.4995555555556</v>
      </c>
      <c r="Q1494" s="42">
        <v>0.607968964341926</v>
      </c>
      <c r="R1494" t="s">
        <v>18</v>
      </c>
      <c r="S1494" t="s">
        <v>18</v>
      </c>
      <c r="T1494" s="17">
        <f t="shared" si="81"/>
        <v>0.607968964341926</v>
      </c>
    </row>
    <row r="1495" spans="1:20">
      <c r="A1495" s="1">
        <v>9</v>
      </c>
      <c r="B1495" s="84">
        <v>11</v>
      </c>
      <c r="C1495" s="85">
        <v>2013</v>
      </c>
      <c r="D1495" s="86">
        <v>41587</v>
      </c>
      <c r="E1495" t="s">
        <v>20</v>
      </c>
      <c r="F1495" s="87" t="s">
        <v>23</v>
      </c>
      <c r="G1495" t="s">
        <v>22</v>
      </c>
      <c r="H1495">
        <v>1494</v>
      </c>
      <c r="I1495" s="42">
        <v>3.20883333333333</v>
      </c>
      <c r="J1495" t="s">
        <v>18</v>
      </c>
      <c r="K1495" t="s">
        <v>18</v>
      </c>
      <c r="L1495" s="17">
        <f t="shared" si="82"/>
        <v>3.20883333333333</v>
      </c>
      <c r="M1495" s="42">
        <v>27.2695</v>
      </c>
      <c r="N1495" t="s">
        <v>18</v>
      </c>
      <c r="O1495" t="s">
        <v>18</v>
      </c>
      <c r="P1495" s="17">
        <f t="shared" si="80"/>
        <v>27.2695</v>
      </c>
      <c r="Q1495" s="42">
        <v>0.346770071318667</v>
      </c>
      <c r="R1495" t="s">
        <v>18</v>
      </c>
      <c r="S1495" t="s">
        <v>18</v>
      </c>
      <c r="T1495" s="17">
        <f t="shared" si="81"/>
        <v>0.346770071318667</v>
      </c>
    </row>
    <row r="1496" spans="1:20">
      <c r="A1496" s="1">
        <v>21</v>
      </c>
      <c r="B1496" s="84">
        <v>8</v>
      </c>
      <c r="C1496" s="85">
        <v>2014</v>
      </c>
      <c r="D1496" s="86">
        <v>41872</v>
      </c>
      <c r="E1496" t="s">
        <v>20</v>
      </c>
      <c r="F1496" s="87" t="s">
        <v>23</v>
      </c>
      <c r="G1496" t="s">
        <v>22</v>
      </c>
      <c r="H1496">
        <v>1495</v>
      </c>
      <c r="I1496" s="42">
        <v>8.85316666666667</v>
      </c>
      <c r="J1496" t="s">
        <v>18</v>
      </c>
      <c r="K1496" t="s">
        <v>18</v>
      </c>
      <c r="L1496" s="17">
        <f t="shared" si="82"/>
        <v>8.85316666666667</v>
      </c>
      <c r="M1496" s="42">
        <v>26.157</v>
      </c>
      <c r="N1496" t="s">
        <v>18</v>
      </c>
      <c r="O1496" t="s">
        <v>18</v>
      </c>
      <c r="P1496" s="17">
        <f t="shared" si="80"/>
        <v>26.157</v>
      </c>
      <c r="Q1496" s="42">
        <v>0.404256351822667</v>
      </c>
      <c r="R1496" t="s">
        <v>18</v>
      </c>
      <c r="S1496" t="s">
        <v>18</v>
      </c>
      <c r="T1496" s="17">
        <f t="shared" si="81"/>
        <v>0.404256351822667</v>
      </c>
    </row>
    <row r="1497" spans="1:20">
      <c r="A1497" s="1">
        <v>18</v>
      </c>
      <c r="B1497" s="84">
        <v>10</v>
      </c>
      <c r="C1497" s="85">
        <v>2014</v>
      </c>
      <c r="D1497" s="86">
        <v>41930</v>
      </c>
      <c r="E1497" t="s">
        <v>20</v>
      </c>
      <c r="F1497" s="87" t="s">
        <v>23</v>
      </c>
      <c r="G1497" t="s">
        <v>22</v>
      </c>
      <c r="H1497">
        <v>1496</v>
      </c>
      <c r="I1497" s="42">
        <v>5.499</v>
      </c>
      <c r="J1497" t="s">
        <v>18</v>
      </c>
      <c r="K1497" t="s">
        <v>18</v>
      </c>
      <c r="L1497" s="17">
        <f t="shared" si="82"/>
        <v>5.499</v>
      </c>
      <c r="M1497" s="42">
        <v>26.4278333333333</v>
      </c>
      <c r="N1497" t="s">
        <v>18</v>
      </c>
      <c r="O1497" t="s">
        <v>18</v>
      </c>
      <c r="P1497" s="17">
        <f t="shared" si="80"/>
        <v>26.4278333333333</v>
      </c>
      <c r="Q1497" s="42">
        <v>0.556378049021333</v>
      </c>
      <c r="R1497" t="s">
        <v>18</v>
      </c>
      <c r="S1497" t="s">
        <v>18</v>
      </c>
      <c r="T1497" s="17">
        <f t="shared" si="81"/>
        <v>0.556378049021333</v>
      </c>
    </row>
    <row r="1498" spans="1:20">
      <c r="A1498" s="1">
        <v>17</v>
      </c>
      <c r="B1498" s="84">
        <v>11</v>
      </c>
      <c r="C1498" s="85">
        <v>2014</v>
      </c>
      <c r="D1498" s="86">
        <v>41960</v>
      </c>
      <c r="E1498" t="s">
        <v>20</v>
      </c>
      <c r="F1498" s="87" t="s">
        <v>23</v>
      </c>
      <c r="G1498" t="s">
        <v>22</v>
      </c>
      <c r="H1498">
        <v>1497</v>
      </c>
      <c r="I1498" s="42">
        <v>1.2275</v>
      </c>
      <c r="J1498" t="s">
        <v>18</v>
      </c>
      <c r="K1498" t="s">
        <v>18</v>
      </c>
      <c r="L1498" s="17">
        <f t="shared" si="82"/>
        <v>1.2275</v>
      </c>
      <c r="M1498" s="42">
        <v>26.6405</v>
      </c>
      <c r="N1498" t="s">
        <v>18</v>
      </c>
      <c r="O1498" t="s">
        <v>18</v>
      </c>
      <c r="P1498" s="17">
        <f t="shared" si="80"/>
        <v>26.6405</v>
      </c>
      <c r="Q1498" s="42">
        <v>0.34483755978</v>
      </c>
      <c r="R1498" t="s">
        <v>18</v>
      </c>
      <c r="S1498" t="s">
        <v>18</v>
      </c>
      <c r="T1498" s="17">
        <f t="shared" si="81"/>
        <v>0.34483755978</v>
      </c>
    </row>
    <row r="1499" spans="1:20">
      <c r="A1499" s="1">
        <v>20</v>
      </c>
      <c r="B1499" s="84">
        <v>6</v>
      </c>
      <c r="C1499" s="85">
        <v>2015</v>
      </c>
      <c r="D1499" s="86">
        <v>42175</v>
      </c>
      <c r="E1499" t="s">
        <v>20</v>
      </c>
      <c r="F1499" s="87" t="s">
        <v>23</v>
      </c>
      <c r="G1499" t="s">
        <v>22</v>
      </c>
      <c r="H1499">
        <v>1498</v>
      </c>
      <c r="I1499" s="42">
        <v>4.392</v>
      </c>
      <c r="J1499" t="s">
        <v>18</v>
      </c>
      <c r="K1499" t="s">
        <v>18</v>
      </c>
      <c r="L1499" s="17">
        <f t="shared" si="82"/>
        <v>4.392</v>
      </c>
      <c r="M1499" s="42">
        <v>27.1171666666667</v>
      </c>
      <c r="N1499" t="s">
        <v>18</v>
      </c>
      <c r="O1499" t="s">
        <v>18</v>
      </c>
      <c r="P1499" s="17">
        <f t="shared" si="80"/>
        <v>27.1171666666667</v>
      </c>
      <c r="Q1499" s="42">
        <v>0.702183380149333</v>
      </c>
      <c r="R1499" t="s">
        <v>18</v>
      </c>
      <c r="S1499" t="s">
        <v>18</v>
      </c>
      <c r="T1499" s="17">
        <f t="shared" si="81"/>
        <v>0.702183380149333</v>
      </c>
    </row>
    <row r="1500" spans="1:20">
      <c r="A1500" s="1">
        <v>20</v>
      </c>
      <c r="B1500" s="84">
        <v>7</v>
      </c>
      <c r="C1500" s="85">
        <v>2015</v>
      </c>
      <c r="D1500" s="86">
        <v>42205</v>
      </c>
      <c r="E1500" t="s">
        <v>20</v>
      </c>
      <c r="F1500" s="87" t="s">
        <v>23</v>
      </c>
      <c r="G1500" t="s">
        <v>22</v>
      </c>
      <c r="H1500">
        <v>1499</v>
      </c>
      <c r="I1500" s="42">
        <v>7.05466666666667</v>
      </c>
      <c r="J1500" t="s">
        <v>18</v>
      </c>
      <c r="K1500" t="s">
        <v>18</v>
      </c>
      <c r="L1500" s="17">
        <f t="shared" si="82"/>
        <v>7.05466666666667</v>
      </c>
      <c r="M1500" s="42">
        <v>26.9391666666667</v>
      </c>
      <c r="N1500" t="s">
        <v>18</v>
      </c>
      <c r="O1500" t="s">
        <v>18</v>
      </c>
      <c r="P1500" s="17">
        <f t="shared" si="80"/>
        <v>26.9391666666667</v>
      </c>
      <c r="Q1500" s="42">
        <v>0.381357848676</v>
      </c>
      <c r="R1500" t="s">
        <v>18</v>
      </c>
      <c r="S1500" t="s">
        <v>18</v>
      </c>
      <c r="T1500" s="17">
        <f t="shared" si="81"/>
        <v>0.381357848676</v>
      </c>
    </row>
    <row r="1501" spans="1:20">
      <c r="A1501" s="1">
        <v>19</v>
      </c>
      <c r="B1501" s="84">
        <v>8</v>
      </c>
      <c r="C1501" s="85">
        <v>2015</v>
      </c>
      <c r="D1501" s="86">
        <v>42235</v>
      </c>
      <c r="E1501" t="s">
        <v>20</v>
      </c>
      <c r="F1501" s="87" t="s">
        <v>23</v>
      </c>
      <c r="G1501" t="s">
        <v>22</v>
      </c>
      <c r="H1501">
        <v>1500</v>
      </c>
      <c r="I1501" s="42">
        <v>8.71666666666667</v>
      </c>
      <c r="J1501" t="s">
        <v>18</v>
      </c>
      <c r="K1501" t="s">
        <v>18</v>
      </c>
      <c r="L1501" s="17">
        <f t="shared" si="82"/>
        <v>8.71666666666667</v>
      </c>
      <c r="M1501" s="42">
        <v>26.9784666666667</v>
      </c>
      <c r="N1501" t="s">
        <v>18</v>
      </c>
      <c r="O1501" t="s">
        <v>18</v>
      </c>
      <c r="P1501" s="17">
        <f t="shared" si="80"/>
        <v>26.9784666666667</v>
      </c>
      <c r="Q1501" s="42">
        <v>0.504405125466667</v>
      </c>
      <c r="R1501" t="s">
        <v>18</v>
      </c>
      <c r="S1501" t="s">
        <v>18</v>
      </c>
      <c r="T1501" s="17">
        <f t="shared" si="81"/>
        <v>0.504405125466667</v>
      </c>
    </row>
    <row r="1502" spans="1:20">
      <c r="A1502" s="1">
        <v>21</v>
      </c>
      <c r="B1502" s="84">
        <v>9</v>
      </c>
      <c r="C1502" s="85">
        <v>2015</v>
      </c>
      <c r="D1502" s="86">
        <v>42268</v>
      </c>
      <c r="E1502" t="s">
        <v>20</v>
      </c>
      <c r="F1502" s="87" t="s">
        <v>23</v>
      </c>
      <c r="G1502" t="s">
        <v>22</v>
      </c>
      <c r="H1502">
        <v>1501</v>
      </c>
      <c r="I1502" s="42">
        <v>9.63773333333333</v>
      </c>
      <c r="J1502" t="s">
        <v>18</v>
      </c>
      <c r="K1502" t="s">
        <v>18</v>
      </c>
      <c r="L1502" s="17">
        <f t="shared" si="82"/>
        <v>9.63773333333333</v>
      </c>
      <c r="M1502" s="42">
        <v>26.3826666666667</v>
      </c>
      <c r="N1502" t="s">
        <v>18</v>
      </c>
      <c r="O1502" t="s">
        <v>18</v>
      </c>
      <c r="P1502" s="17">
        <f t="shared" si="80"/>
        <v>26.3826666666667</v>
      </c>
      <c r="Q1502" s="42">
        <v>0.442138325908267</v>
      </c>
      <c r="R1502" t="s">
        <v>18</v>
      </c>
      <c r="S1502" t="s">
        <v>18</v>
      </c>
      <c r="T1502" s="17">
        <f t="shared" si="81"/>
        <v>0.442138325908267</v>
      </c>
    </row>
    <row r="1503" spans="1:20">
      <c r="A1503" s="1">
        <v>20</v>
      </c>
      <c r="B1503" s="84">
        <v>10</v>
      </c>
      <c r="C1503" s="85">
        <v>2015</v>
      </c>
      <c r="D1503" s="86">
        <v>42297</v>
      </c>
      <c r="E1503" t="s">
        <v>20</v>
      </c>
      <c r="F1503" s="87" t="s">
        <v>23</v>
      </c>
      <c r="G1503" t="s">
        <v>22</v>
      </c>
      <c r="H1503">
        <v>1502</v>
      </c>
      <c r="I1503" s="42">
        <v>4.55544444444444</v>
      </c>
      <c r="J1503" t="s">
        <v>18</v>
      </c>
      <c r="K1503" t="s">
        <v>18</v>
      </c>
      <c r="L1503" s="17">
        <f t="shared" si="82"/>
        <v>4.55544444444444</v>
      </c>
      <c r="M1503" s="42">
        <v>26.5178333333333</v>
      </c>
      <c r="N1503" t="s">
        <v>18</v>
      </c>
      <c r="O1503" t="s">
        <v>18</v>
      </c>
      <c r="P1503" s="17">
        <f t="shared" si="80"/>
        <v>26.5178333333333</v>
      </c>
      <c r="Q1503" s="42">
        <v>0.406890488601867</v>
      </c>
      <c r="R1503" t="s">
        <v>18</v>
      </c>
      <c r="S1503" t="s">
        <v>18</v>
      </c>
      <c r="T1503" s="17">
        <f t="shared" si="81"/>
        <v>0.406890488601867</v>
      </c>
    </row>
    <row r="1504" spans="1:20">
      <c r="A1504" s="1">
        <v>14</v>
      </c>
      <c r="B1504" s="84">
        <v>8</v>
      </c>
      <c r="C1504" s="85">
        <v>2016</v>
      </c>
      <c r="D1504" s="86">
        <v>42596</v>
      </c>
      <c r="E1504" t="s">
        <v>20</v>
      </c>
      <c r="F1504" s="87" t="s">
        <v>23</v>
      </c>
      <c r="G1504" t="s">
        <v>22</v>
      </c>
      <c r="H1504">
        <v>1503</v>
      </c>
      <c r="I1504" s="42">
        <v>7.45016666666667</v>
      </c>
      <c r="J1504" t="s">
        <v>18</v>
      </c>
      <c r="K1504" t="s">
        <v>18</v>
      </c>
      <c r="L1504" s="17">
        <f t="shared" si="82"/>
        <v>7.45016666666667</v>
      </c>
      <c r="M1504" s="42">
        <v>26.3096666666667</v>
      </c>
      <c r="N1504" t="s">
        <v>18</v>
      </c>
      <c r="O1504" t="s">
        <v>18</v>
      </c>
      <c r="P1504" s="17">
        <f t="shared" si="80"/>
        <v>26.3096666666667</v>
      </c>
      <c r="Q1504" s="42">
        <v>0.275678042134213</v>
      </c>
      <c r="R1504" t="s">
        <v>18</v>
      </c>
      <c r="S1504" t="s">
        <v>18</v>
      </c>
      <c r="T1504" s="17">
        <f t="shared" si="81"/>
        <v>0.275678042134213</v>
      </c>
    </row>
    <row r="1505" spans="1:20">
      <c r="A1505" s="1">
        <v>20</v>
      </c>
      <c r="B1505" s="84">
        <v>9</v>
      </c>
      <c r="C1505" s="85">
        <v>2016</v>
      </c>
      <c r="D1505" s="86">
        <v>42633</v>
      </c>
      <c r="E1505" t="s">
        <v>20</v>
      </c>
      <c r="F1505" s="87" t="s">
        <v>23</v>
      </c>
      <c r="G1505" t="s">
        <v>22</v>
      </c>
      <c r="H1505">
        <v>1504</v>
      </c>
      <c r="I1505" s="42">
        <v>8.36744444444444</v>
      </c>
      <c r="J1505" t="s">
        <v>18</v>
      </c>
      <c r="K1505" t="s">
        <v>18</v>
      </c>
      <c r="L1505" s="17">
        <f t="shared" si="82"/>
        <v>8.36744444444444</v>
      </c>
      <c r="M1505" s="42">
        <v>27.0391666666667</v>
      </c>
      <c r="N1505" t="s">
        <v>18</v>
      </c>
      <c r="O1505" t="s">
        <v>18</v>
      </c>
      <c r="P1505" s="17">
        <f t="shared" si="80"/>
        <v>27.0391666666667</v>
      </c>
      <c r="Q1505" s="42">
        <v>0.470489039717333</v>
      </c>
      <c r="R1505" t="s">
        <v>18</v>
      </c>
      <c r="S1505" t="s">
        <v>18</v>
      </c>
      <c r="T1505" s="17">
        <f t="shared" si="81"/>
        <v>0.470489039717333</v>
      </c>
    </row>
    <row r="1506" spans="1:20">
      <c r="A1506" s="1">
        <v>13</v>
      </c>
      <c r="B1506" s="84">
        <v>11</v>
      </c>
      <c r="C1506" s="85">
        <v>2016</v>
      </c>
      <c r="D1506" s="86">
        <v>42687</v>
      </c>
      <c r="E1506" t="s">
        <v>20</v>
      </c>
      <c r="F1506" s="87" t="s">
        <v>23</v>
      </c>
      <c r="G1506" t="s">
        <v>22</v>
      </c>
      <c r="H1506">
        <v>1505</v>
      </c>
      <c r="I1506" s="42">
        <v>4.20272222222222</v>
      </c>
      <c r="J1506" t="s">
        <v>18</v>
      </c>
      <c r="K1506" t="s">
        <v>18</v>
      </c>
      <c r="L1506" s="17">
        <f t="shared" si="82"/>
        <v>4.20272222222222</v>
      </c>
      <c r="M1506" s="42">
        <v>26.4339444444444</v>
      </c>
      <c r="N1506" t="s">
        <v>18</v>
      </c>
      <c r="O1506" t="s">
        <v>18</v>
      </c>
      <c r="P1506" s="17">
        <f t="shared" si="80"/>
        <v>26.4339444444444</v>
      </c>
      <c r="Q1506" s="42">
        <v>0.257277835539467</v>
      </c>
      <c r="R1506" t="s">
        <v>18</v>
      </c>
      <c r="S1506" t="s">
        <v>18</v>
      </c>
      <c r="T1506" s="17">
        <f t="shared" si="81"/>
        <v>0.257277835539467</v>
      </c>
    </row>
    <row r="1507" spans="1:20">
      <c r="A1507" s="1">
        <v>20</v>
      </c>
      <c r="B1507" s="84">
        <v>5</v>
      </c>
      <c r="C1507" s="85">
        <v>2017</v>
      </c>
      <c r="D1507" s="86">
        <v>42875</v>
      </c>
      <c r="E1507" t="s">
        <v>20</v>
      </c>
      <c r="F1507" s="87" t="s">
        <v>23</v>
      </c>
      <c r="G1507" t="s">
        <v>22</v>
      </c>
      <c r="H1507">
        <v>1506</v>
      </c>
      <c r="I1507" s="42">
        <v>0.522416666666667</v>
      </c>
      <c r="J1507" t="s">
        <v>18</v>
      </c>
      <c r="K1507" t="s">
        <v>18</v>
      </c>
      <c r="L1507" s="17">
        <f t="shared" si="82"/>
        <v>0.522416666666667</v>
      </c>
      <c r="M1507" s="42">
        <v>27.5186666666667</v>
      </c>
      <c r="N1507" t="s">
        <v>18</v>
      </c>
      <c r="O1507" t="s">
        <v>18</v>
      </c>
      <c r="P1507" s="17">
        <f t="shared" si="80"/>
        <v>27.5186666666667</v>
      </c>
      <c r="Q1507" s="42">
        <v>1.4983464598046</v>
      </c>
      <c r="R1507" t="s">
        <v>18</v>
      </c>
      <c r="S1507" t="s">
        <v>18</v>
      </c>
      <c r="T1507" s="17">
        <f t="shared" si="81"/>
        <v>1.4983464598046</v>
      </c>
    </row>
    <row r="1508" spans="1:20">
      <c r="A1508" s="1">
        <v>21</v>
      </c>
      <c r="B1508" s="84">
        <v>6</v>
      </c>
      <c r="C1508" s="85">
        <v>2017</v>
      </c>
      <c r="D1508" s="86">
        <v>42907</v>
      </c>
      <c r="E1508" t="s">
        <v>20</v>
      </c>
      <c r="F1508" s="87" t="s">
        <v>23</v>
      </c>
      <c r="G1508" t="s">
        <v>22</v>
      </c>
      <c r="H1508">
        <v>1507</v>
      </c>
      <c r="I1508" s="42">
        <v>5.48383333333333</v>
      </c>
      <c r="J1508" t="s">
        <v>18</v>
      </c>
      <c r="K1508" t="s">
        <v>18</v>
      </c>
      <c r="L1508" s="17">
        <f t="shared" si="82"/>
        <v>5.48383333333333</v>
      </c>
      <c r="M1508" s="42">
        <v>26.708</v>
      </c>
      <c r="N1508" t="s">
        <v>18</v>
      </c>
      <c r="O1508" t="s">
        <v>18</v>
      </c>
      <c r="P1508" s="17">
        <f t="shared" si="80"/>
        <v>26.708</v>
      </c>
      <c r="Q1508" s="42">
        <v>0.942901264121867</v>
      </c>
      <c r="R1508" t="s">
        <v>18</v>
      </c>
      <c r="S1508" t="s">
        <v>18</v>
      </c>
      <c r="T1508" s="17">
        <f t="shared" si="81"/>
        <v>0.942901264121867</v>
      </c>
    </row>
    <row r="1509" spans="1:20">
      <c r="A1509" s="1">
        <v>18</v>
      </c>
      <c r="B1509" s="84">
        <v>7</v>
      </c>
      <c r="C1509" s="85">
        <v>2017</v>
      </c>
      <c r="D1509" s="86">
        <v>42934</v>
      </c>
      <c r="E1509" t="s">
        <v>20</v>
      </c>
      <c r="F1509" s="87" t="s">
        <v>23</v>
      </c>
      <c r="G1509" t="s">
        <v>22</v>
      </c>
      <c r="H1509">
        <v>1508</v>
      </c>
      <c r="I1509" s="42">
        <v>7.28683333333333</v>
      </c>
      <c r="J1509" t="s">
        <v>18</v>
      </c>
      <c r="K1509" t="s">
        <v>18</v>
      </c>
      <c r="L1509" s="17">
        <f t="shared" si="82"/>
        <v>7.28683333333333</v>
      </c>
      <c r="M1509" s="42">
        <v>25.434</v>
      </c>
      <c r="N1509" t="s">
        <v>18</v>
      </c>
      <c r="O1509" t="s">
        <v>18</v>
      </c>
      <c r="P1509" s="17">
        <f t="shared" si="80"/>
        <v>25.434</v>
      </c>
      <c r="Q1509" s="88" t="s">
        <v>18</v>
      </c>
      <c r="R1509" t="s">
        <v>18</v>
      </c>
      <c r="S1509" t="s">
        <v>18</v>
      </c>
      <c r="T1509" s="17" t="e">
        <f t="shared" si="81"/>
        <v>#DIV/0!</v>
      </c>
    </row>
    <row r="1510" spans="1:20">
      <c r="A1510" s="1">
        <v>22</v>
      </c>
      <c r="B1510" s="84">
        <v>8</v>
      </c>
      <c r="C1510" s="85">
        <v>2017</v>
      </c>
      <c r="D1510" s="86">
        <v>42969</v>
      </c>
      <c r="E1510" t="s">
        <v>20</v>
      </c>
      <c r="F1510" s="87" t="s">
        <v>23</v>
      </c>
      <c r="G1510" t="s">
        <v>22</v>
      </c>
      <c r="H1510">
        <v>1509</v>
      </c>
      <c r="I1510" s="42">
        <v>9.49266666666667</v>
      </c>
      <c r="J1510" t="s">
        <v>18</v>
      </c>
      <c r="K1510" t="s">
        <v>18</v>
      </c>
      <c r="L1510" s="17">
        <f t="shared" si="82"/>
        <v>9.49266666666667</v>
      </c>
      <c r="M1510" s="42">
        <v>25.5033333333333</v>
      </c>
      <c r="N1510" t="s">
        <v>18</v>
      </c>
      <c r="O1510" t="s">
        <v>18</v>
      </c>
      <c r="P1510" s="17">
        <f t="shared" si="80"/>
        <v>25.5033333333333</v>
      </c>
      <c r="Q1510" s="88" t="s">
        <v>18</v>
      </c>
      <c r="R1510" t="s">
        <v>18</v>
      </c>
      <c r="S1510" t="s">
        <v>18</v>
      </c>
      <c r="T1510" s="17" t="e">
        <f t="shared" si="81"/>
        <v>#DIV/0!</v>
      </c>
    </row>
    <row r="1511" spans="1:20">
      <c r="A1511" s="1">
        <v>20</v>
      </c>
      <c r="B1511" s="84">
        <v>9</v>
      </c>
      <c r="C1511" s="85">
        <v>2017</v>
      </c>
      <c r="D1511" s="86">
        <v>42998</v>
      </c>
      <c r="E1511" t="s">
        <v>20</v>
      </c>
      <c r="F1511" s="87" t="s">
        <v>23</v>
      </c>
      <c r="G1511" t="s">
        <v>22</v>
      </c>
      <c r="H1511">
        <v>1510</v>
      </c>
      <c r="I1511" s="42">
        <v>8.801</v>
      </c>
      <c r="J1511" t="s">
        <v>18</v>
      </c>
      <c r="K1511" t="s">
        <v>18</v>
      </c>
      <c r="L1511" s="17">
        <f t="shared" si="82"/>
        <v>8.801</v>
      </c>
      <c r="M1511" s="42">
        <v>25.2938333333333</v>
      </c>
      <c r="N1511" t="s">
        <v>18</v>
      </c>
      <c r="O1511" t="s">
        <v>18</v>
      </c>
      <c r="P1511" s="17">
        <f t="shared" si="80"/>
        <v>25.2938333333333</v>
      </c>
      <c r="Q1511" s="42">
        <v>0.682198949789333</v>
      </c>
      <c r="R1511" t="s">
        <v>18</v>
      </c>
      <c r="S1511" t="s">
        <v>18</v>
      </c>
      <c r="T1511" s="17">
        <f t="shared" si="81"/>
        <v>0.682198949789333</v>
      </c>
    </row>
    <row r="1512" spans="1:20">
      <c r="A1512" s="1">
        <v>22</v>
      </c>
      <c r="B1512" s="84">
        <v>10</v>
      </c>
      <c r="C1512" s="85">
        <v>2017</v>
      </c>
      <c r="D1512" s="86">
        <v>43030</v>
      </c>
      <c r="E1512" t="s">
        <v>20</v>
      </c>
      <c r="F1512" s="87" t="s">
        <v>23</v>
      </c>
      <c r="G1512" t="s">
        <v>22</v>
      </c>
      <c r="H1512">
        <v>1511</v>
      </c>
      <c r="I1512" s="42">
        <v>6.08616666666667</v>
      </c>
      <c r="J1512" t="s">
        <v>18</v>
      </c>
      <c r="K1512" t="s">
        <v>18</v>
      </c>
      <c r="L1512" s="17">
        <f t="shared" si="82"/>
        <v>6.08616666666667</v>
      </c>
      <c r="M1512" s="42">
        <v>24.0200833333333</v>
      </c>
      <c r="N1512" t="s">
        <v>18</v>
      </c>
      <c r="O1512" t="s">
        <v>18</v>
      </c>
      <c r="P1512" s="17">
        <f t="shared" si="80"/>
        <v>24.0200833333333</v>
      </c>
      <c r="Q1512" s="42">
        <v>0.470485264022133</v>
      </c>
      <c r="R1512" t="s">
        <v>18</v>
      </c>
      <c r="S1512" t="s">
        <v>18</v>
      </c>
      <c r="T1512" s="17">
        <f t="shared" si="81"/>
        <v>0.470485264022133</v>
      </c>
    </row>
    <row r="1513" spans="1:20">
      <c r="A1513" s="1">
        <v>14</v>
      </c>
      <c r="B1513" s="84">
        <v>11</v>
      </c>
      <c r="C1513" s="85">
        <v>2017</v>
      </c>
      <c r="D1513" s="86">
        <v>43053</v>
      </c>
      <c r="E1513" t="s">
        <v>20</v>
      </c>
      <c r="F1513" s="87" t="s">
        <v>23</v>
      </c>
      <c r="G1513" t="s">
        <v>22</v>
      </c>
      <c r="H1513">
        <v>1512</v>
      </c>
      <c r="I1513" s="42">
        <v>3.67616666666667</v>
      </c>
      <c r="J1513" t="s">
        <v>18</v>
      </c>
      <c r="K1513" t="s">
        <v>18</v>
      </c>
      <c r="L1513" s="17">
        <f t="shared" si="82"/>
        <v>3.67616666666667</v>
      </c>
      <c r="M1513" s="42">
        <v>26.0048333333333</v>
      </c>
      <c r="N1513" t="s">
        <v>18</v>
      </c>
      <c r="O1513" t="s">
        <v>18</v>
      </c>
      <c r="P1513" s="17">
        <f t="shared" si="80"/>
        <v>26.0048333333333</v>
      </c>
      <c r="Q1513" s="42">
        <v>0.249411956674133</v>
      </c>
      <c r="R1513" t="s">
        <v>18</v>
      </c>
      <c r="S1513" t="s">
        <v>18</v>
      </c>
      <c r="T1513" s="17">
        <f t="shared" si="81"/>
        <v>0.249411956674133</v>
      </c>
    </row>
    <row r="1514" spans="1:20">
      <c r="A1514" s="1">
        <v>25</v>
      </c>
      <c r="B1514" s="84">
        <v>5</v>
      </c>
      <c r="C1514" s="85">
        <v>2018</v>
      </c>
      <c r="D1514" s="86">
        <v>43245</v>
      </c>
      <c r="E1514" t="s">
        <v>20</v>
      </c>
      <c r="F1514" s="87" t="s">
        <v>23</v>
      </c>
      <c r="G1514" t="s">
        <v>22</v>
      </c>
      <c r="H1514">
        <v>1513</v>
      </c>
      <c r="I1514" s="42">
        <v>3.3572380952381</v>
      </c>
      <c r="J1514" t="s">
        <v>18</v>
      </c>
      <c r="K1514" t="s">
        <v>18</v>
      </c>
      <c r="L1514" s="17">
        <f t="shared" si="82"/>
        <v>3.3572380952381</v>
      </c>
      <c r="M1514" s="42">
        <v>25.7871904761905</v>
      </c>
      <c r="N1514" t="s">
        <v>18</v>
      </c>
      <c r="O1514" t="s">
        <v>18</v>
      </c>
      <c r="P1514" s="17">
        <f t="shared" si="80"/>
        <v>25.7871904761905</v>
      </c>
      <c r="Q1514" s="42">
        <v>0.845125128175467</v>
      </c>
      <c r="R1514" t="s">
        <v>18</v>
      </c>
      <c r="S1514" t="s">
        <v>18</v>
      </c>
      <c r="T1514" s="17">
        <f t="shared" si="81"/>
        <v>0.845125128175467</v>
      </c>
    </row>
    <row r="1515" spans="1:20">
      <c r="A1515" s="1">
        <v>26</v>
      </c>
      <c r="B1515" s="84">
        <v>6</v>
      </c>
      <c r="C1515" s="85">
        <v>2018</v>
      </c>
      <c r="D1515" s="86">
        <v>43277</v>
      </c>
      <c r="E1515" t="s">
        <v>20</v>
      </c>
      <c r="F1515" s="87" t="s">
        <v>23</v>
      </c>
      <c r="G1515" t="s">
        <v>22</v>
      </c>
      <c r="H1515">
        <v>1514</v>
      </c>
      <c r="I1515" s="42">
        <v>5.34804761904762</v>
      </c>
      <c r="J1515" t="s">
        <v>18</v>
      </c>
      <c r="K1515" t="s">
        <v>18</v>
      </c>
      <c r="L1515" s="17">
        <f t="shared" si="82"/>
        <v>5.34804761904762</v>
      </c>
      <c r="M1515" s="42">
        <v>26.4289047619048</v>
      </c>
      <c r="N1515" t="s">
        <v>18</v>
      </c>
      <c r="O1515" t="s">
        <v>18</v>
      </c>
      <c r="P1515" s="17">
        <f t="shared" si="80"/>
        <v>26.4289047619048</v>
      </c>
      <c r="Q1515" s="42">
        <v>1.0220208309528</v>
      </c>
      <c r="R1515" t="s">
        <v>18</v>
      </c>
      <c r="S1515" t="s">
        <v>18</v>
      </c>
      <c r="T1515" s="17">
        <f t="shared" si="81"/>
        <v>1.0220208309528</v>
      </c>
    </row>
    <row r="1516" spans="1:20">
      <c r="A1516" s="1">
        <v>18</v>
      </c>
      <c r="B1516" s="84">
        <v>7</v>
      </c>
      <c r="C1516" s="85">
        <v>2018</v>
      </c>
      <c r="D1516" s="86">
        <v>43299</v>
      </c>
      <c r="E1516" t="s">
        <v>20</v>
      </c>
      <c r="F1516" s="87" t="s">
        <v>23</v>
      </c>
      <c r="G1516" t="s">
        <v>22</v>
      </c>
      <c r="H1516">
        <v>1515</v>
      </c>
      <c r="I1516" s="42">
        <v>9.57479166666667</v>
      </c>
      <c r="J1516" t="s">
        <v>18</v>
      </c>
      <c r="K1516" t="s">
        <v>18</v>
      </c>
      <c r="L1516" s="17">
        <f t="shared" si="82"/>
        <v>9.57479166666667</v>
      </c>
      <c r="M1516" s="42">
        <v>25.947375</v>
      </c>
      <c r="N1516" t="s">
        <v>18</v>
      </c>
      <c r="O1516" t="s">
        <v>18</v>
      </c>
      <c r="P1516" s="17">
        <f t="shared" si="80"/>
        <v>25.947375</v>
      </c>
      <c r="Q1516" s="42">
        <v>0.693594239972978</v>
      </c>
      <c r="R1516" t="s">
        <v>18</v>
      </c>
      <c r="S1516" t="s">
        <v>18</v>
      </c>
      <c r="T1516" s="17">
        <f t="shared" si="81"/>
        <v>0.693594239972978</v>
      </c>
    </row>
    <row r="1517" spans="1:20">
      <c r="A1517" s="1">
        <v>21</v>
      </c>
      <c r="B1517" s="84">
        <v>8</v>
      </c>
      <c r="C1517" s="85">
        <v>2018</v>
      </c>
      <c r="D1517" s="86">
        <v>43333</v>
      </c>
      <c r="E1517" t="s">
        <v>20</v>
      </c>
      <c r="F1517" s="87" t="s">
        <v>23</v>
      </c>
      <c r="G1517" t="s">
        <v>22</v>
      </c>
      <c r="H1517">
        <v>1516</v>
      </c>
      <c r="I1517" s="42">
        <v>8.9665</v>
      </c>
      <c r="J1517" t="s">
        <v>18</v>
      </c>
      <c r="K1517" t="s">
        <v>18</v>
      </c>
      <c r="L1517" s="17">
        <f t="shared" si="82"/>
        <v>8.9665</v>
      </c>
      <c r="M1517" s="42">
        <v>25.873</v>
      </c>
      <c r="N1517" t="s">
        <v>18</v>
      </c>
      <c r="O1517" t="s">
        <v>18</v>
      </c>
      <c r="P1517" s="17">
        <f t="shared" si="80"/>
        <v>25.873</v>
      </c>
      <c r="Q1517" s="88" t="s">
        <v>18</v>
      </c>
      <c r="R1517" t="s">
        <v>18</v>
      </c>
      <c r="S1517" t="s">
        <v>18</v>
      </c>
      <c r="T1517" s="17" t="e">
        <f t="shared" si="81"/>
        <v>#DIV/0!</v>
      </c>
    </row>
    <row r="1518" spans="1:20">
      <c r="A1518" s="1">
        <v>19</v>
      </c>
      <c r="B1518" s="84">
        <v>9</v>
      </c>
      <c r="C1518" s="85">
        <v>2018</v>
      </c>
      <c r="D1518" s="60">
        <v>43362</v>
      </c>
      <c r="E1518" t="s">
        <v>20</v>
      </c>
      <c r="F1518" s="87" t="s">
        <v>23</v>
      </c>
      <c r="G1518" t="s">
        <v>22</v>
      </c>
      <c r="H1518">
        <v>1517</v>
      </c>
      <c r="I1518" s="42">
        <v>10.2359166666667</v>
      </c>
      <c r="J1518" t="s">
        <v>18</v>
      </c>
      <c r="K1518" t="s">
        <v>18</v>
      </c>
      <c r="L1518" s="17">
        <f t="shared" si="82"/>
        <v>10.2359166666667</v>
      </c>
      <c r="M1518" s="42">
        <v>25.3418333333333</v>
      </c>
      <c r="N1518" t="s">
        <v>18</v>
      </c>
      <c r="O1518" t="s">
        <v>18</v>
      </c>
      <c r="P1518" s="17">
        <f t="shared" si="80"/>
        <v>25.3418333333333</v>
      </c>
      <c r="Q1518" s="88" t="s">
        <v>18</v>
      </c>
      <c r="R1518" t="s">
        <v>18</v>
      </c>
      <c r="S1518" t="s">
        <v>18</v>
      </c>
      <c r="T1518" s="17" t="e">
        <f t="shared" si="81"/>
        <v>#DIV/0!</v>
      </c>
    </row>
    <row r="1519" spans="1:20">
      <c r="A1519" s="52">
        <v>3</v>
      </c>
      <c r="B1519" s="84">
        <v>11</v>
      </c>
      <c r="C1519" s="85">
        <v>2018</v>
      </c>
      <c r="D1519" s="60">
        <v>43407</v>
      </c>
      <c r="E1519" t="s">
        <v>20</v>
      </c>
      <c r="F1519" s="87" t="s">
        <v>23</v>
      </c>
      <c r="G1519" t="s">
        <v>22</v>
      </c>
      <c r="H1519">
        <v>1518</v>
      </c>
      <c r="I1519" s="42">
        <v>3.76105555555556</v>
      </c>
      <c r="J1519" t="s">
        <v>18</v>
      </c>
      <c r="K1519" t="s">
        <v>18</v>
      </c>
      <c r="L1519" s="17">
        <f t="shared" si="82"/>
        <v>3.76105555555556</v>
      </c>
      <c r="M1519" s="42">
        <v>26.5358333333333</v>
      </c>
      <c r="N1519" t="s">
        <v>18</v>
      </c>
      <c r="O1519" t="s">
        <v>18</v>
      </c>
      <c r="P1519" s="17">
        <f t="shared" si="80"/>
        <v>26.5358333333333</v>
      </c>
      <c r="Q1519" s="42">
        <v>0.375888662504533</v>
      </c>
      <c r="R1519" t="s">
        <v>18</v>
      </c>
      <c r="S1519" t="s">
        <v>18</v>
      </c>
      <c r="T1519" s="17">
        <f t="shared" si="81"/>
        <v>0.375888662504533</v>
      </c>
    </row>
    <row r="1520" spans="1:20">
      <c r="A1520" s="52">
        <v>18</v>
      </c>
      <c r="B1520" s="84">
        <v>6</v>
      </c>
      <c r="C1520" s="85">
        <v>2019</v>
      </c>
      <c r="D1520" s="60">
        <v>43634</v>
      </c>
      <c r="E1520" t="s">
        <v>20</v>
      </c>
      <c r="F1520" s="87" t="s">
        <v>23</v>
      </c>
      <c r="G1520" t="s">
        <v>22</v>
      </c>
      <c r="H1520">
        <v>1519</v>
      </c>
      <c r="I1520" s="42">
        <v>4.84988888888889</v>
      </c>
      <c r="J1520" t="s">
        <v>18</v>
      </c>
      <c r="K1520" t="s">
        <v>18</v>
      </c>
      <c r="L1520" s="17">
        <f t="shared" si="82"/>
        <v>4.84988888888889</v>
      </c>
      <c r="M1520" s="42">
        <v>26.3186666666667</v>
      </c>
      <c r="N1520" t="s">
        <v>18</v>
      </c>
      <c r="O1520" t="s">
        <v>18</v>
      </c>
      <c r="P1520" s="17">
        <f t="shared" si="80"/>
        <v>26.3186666666667</v>
      </c>
      <c r="Q1520" s="42">
        <v>0.5358829672864</v>
      </c>
      <c r="R1520" t="s">
        <v>18</v>
      </c>
      <c r="S1520" t="s">
        <v>18</v>
      </c>
      <c r="T1520" s="17">
        <f t="shared" si="81"/>
        <v>0.5358829672864</v>
      </c>
    </row>
    <row r="1521" spans="1:20">
      <c r="A1521" s="52">
        <v>25</v>
      </c>
      <c r="B1521" s="84">
        <v>8</v>
      </c>
      <c r="C1521" s="85">
        <v>2019</v>
      </c>
      <c r="D1521" s="60">
        <v>43702</v>
      </c>
      <c r="E1521" t="s">
        <v>20</v>
      </c>
      <c r="F1521" s="87" t="s">
        <v>23</v>
      </c>
      <c r="G1521" t="s">
        <v>22</v>
      </c>
      <c r="H1521">
        <v>1520</v>
      </c>
      <c r="I1521" s="42">
        <v>7.91608333333333</v>
      </c>
      <c r="J1521" t="s">
        <v>18</v>
      </c>
      <c r="K1521" t="s">
        <v>18</v>
      </c>
      <c r="L1521" s="17">
        <f t="shared" si="82"/>
        <v>7.91608333333333</v>
      </c>
      <c r="M1521" s="42">
        <v>25.9274166666667</v>
      </c>
      <c r="N1521" t="s">
        <v>18</v>
      </c>
      <c r="O1521" t="s">
        <v>18</v>
      </c>
      <c r="P1521" s="17">
        <f t="shared" si="80"/>
        <v>25.9274166666667</v>
      </c>
      <c r="Q1521" s="42">
        <v>0.4720524766872</v>
      </c>
      <c r="R1521" t="s">
        <v>18</v>
      </c>
      <c r="S1521" t="s">
        <v>18</v>
      </c>
      <c r="T1521" s="17">
        <f t="shared" si="81"/>
        <v>0.4720524766872</v>
      </c>
    </row>
    <row r="1522" spans="1:20">
      <c r="A1522" s="52">
        <v>17</v>
      </c>
      <c r="B1522" s="84">
        <v>10</v>
      </c>
      <c r="C1522" s="85">
        <v>2019</v>
      </c>
      <c r="D1522" s="60">
        <v>43755</v>
      </c>
      <c r="E1522" t="s">
        <v>20</v>
      </c>
      <c r="F1522" s="87" t="s">
        <v>23</v>
      </c>
      <c r="G1522" t="s">
        <v>22</v>
      </c>
      <c r="H1522">
        <v>1521</v>
      </c>
      <c r="I1522" s="42">
        <v>5.82916666666667</v>
      </c>
      <c r="J1522" t="s">
        <v>18</v>
      </c>
      <c r="K1522" t="s">
        <v>18</v>
      </c>
      <c r="L1522" s="17">
        <f t="shared" si="82"/>
        <v>5.82916666666667</v>
      </c>
      <c r="M1522" s="42">
        <v>25.94975</v>
      </c>
      <c r="N1522" t="s">
        <v>18</v>
      </c>
      <c r="O1522" t="s">
        <v>18</v>
      </c>
      <c r="P1522" s="17">
        <f t="shared" si="80"/>
        <v>25.94975</v>
      </c>
      <c r="Q1522" s="42">
        <v>0.4632190444742</v>
      </c>
      <c r="R1522" t="s">
        <v>18</v>
      </c>
      <c r="S1522" t="s">
        <v>18</v>
      </c>
      <c r="T1522" s="17">
        <f t="shared" si="81"/>
        <v>0.4632190444742</v>
      </c>
    </row>
    <row r="1523" spans="1:20">
      <c r="A1523" s="80">
        <v>18</v>
      </c>
      <c r="B1523" s="81">
        <v>7</v>
      </c>
      <c r="C1523" s="82">
        <v>2012</v>
      </c>
      <c r="D1523" s="83">
        <v>41108</v>
      </c>
      <c r="E1523" s="82" t="s">
        <v>24</v>
      </c>
      <c r="F1523">
        <f>85/2</f>
        <v>42.5</v>
      </c>
      <c r="G1523" t="s">
        <v>22</v>
      </c>
      <c r="H1523">
        <v>1522</v>
      </c>
      <c r="I1523" s="42">
        <v>2.67008333333333</v>
      </c>
      <c r="J1523" t="s">
        <v>18</v>
      </c>
      <c r="K1523" t="s">
        <v>18</v>
      </c>
      <c r="L1523" s="17">
        <f t="shared" si="82"/>
        <v>2.67008333333333</v>
      </c>
      <c r="M1523" s="42">
        <v>27.6950416666667</v>
      </c>
      <c r="N1523" t="s">
        <v>18</v>
      </c>
      <c r="O1523" t="s">
        <v>18</v>
      </c>
      <c r="P1523" s="17">
        <f t="shared" si="80"/>
        <v>27.6950416666667</v>
      </c>
      <c r="Q1523" s="42">
        <v>0.332494006410667</v>
      </c>
      <c r="R1523" t="s">
        <v>18</v>
      </c>
      <c r="S1523" t="s">
        <v>18</v>
      </c>
      <c r="T1523" s="17">
        <f t="shared" si="81"/>
        <v>0.332494006410667</v>
      </c>
    </row>
    <row r="1524" spans="1:20">
      <c r="A1524" s="1">
        <v>20</v>
      </c>
      <c r="B1524" s="84">
        <v>8</v>
      </c>
      <c r="C1524" s="85">
        <v>2012</v>
      </c>
      <c r="D1524" s="86">
        <v>41141</v>
      </c>
      <c r="E1524" s="86" t="s">
        <v>25</v>
      </c>
      <c r="F1524">
        <f t="shared" ref="F1524:F1536" si="83">75/2</f>
        <v>37.5</v>
      </c>
      <c r="G1524" t="s">
        <v>22</v>
      </c>
      <c r="H1524">
        <v>1523</v>
      </c>
      <c r="I1524" s="42">
        <v>4.8275</v>
      </c>
      <c r="J1524" t="s">
        <v>18</v>
      </c>
      <c r="K1524" t="s">
        <v>18</v>
      </c>
      <c r="L1524" s="17">
        <f t="shared" si="82"/>
        <v>4.8275</v>
      </c>
      <c r="M1524" s="42">
        <v>27.5551666666667</v>
      </c>
      <c r="N1524" t="s">
        <v>18</v>
      </c>
      <c r="O1524" t="s">
        <v>18</v>
      </c>
      <c r="P1524" s="17">
        <f t="shared" si="80"/>
        <v>27.5551666666667</v>
      </c>
      <c r="Q1524" s="42">
        <v>0.317780708688</v>
      </c>
      <c r="R1524" t="s">
        <v>18</v>
      </c>
      <c r="S1524" t="s">
        <v>18</v>
      </c>
      <c r="T1524" s="17">
        <f t="shared" si="81"/>
        <v>0.317780708688</v>
      </c>
    </row>
    <row r="1525" spans="1:20">
      <c r="A1525" s="1">
        <v>19</v>
      </c>
      <c r="B1525" s="84">
        <v>9</v>
      </c>
      <c r="C1525" s="85">
        <v>2012</v>
      </c>
      <c r="D1525" s="86">
        <v>41171</v>
      </c>
      <c r="E1525" s="86" t="s">
        <v>25</v>
      </c>
      <c r="F1525">
        <f t="shared" si="83"/>
        <v>37.5</v>
      </c>
      <c r="G1525" t="s">
        <v>22</v>
      </c>
      <c r="H1525">
        <v>1524</v>
      </c>
      <c r="I1525" s="42">
        <v>5.71933333333333</v>
      </c>
      <c r="J1525" t="s">
        <v>18</v>
      </c>
      <c r="K1525" t="s">
        <v>18</v>
      </c>
      <c r="L1525" s="17">
        <f t="shared" si="82"/>
        <v>5.71933333333333</v>
      </c>
      <c r="M1525" s="42">
        <v>27.4335</v>
      </c>
      <c r="N1525" t="s">
        <v>18</v>
      </c>
      <c r="O1525" t="s">
        <v>18</v>
      </c>
      <c r="P1525" s="17">
        <f t="shared" si="80"/>
        <v>27.4335</v>
      </c>
      <c r="Q1525" s="42">
        <v>0.294340394144</v>
      </c>
      <c r="R1525" t="s">
        <v>18</v>
      </c>
      <c r="S1525" t="s">
        <v>18</v>
      </c>
      <c r="T1525" s="17">
        <f t="shared" si="81"/>
        <v>0.294340394144</v>
      </c>
    </row>
    <row r="1526" spans="1:20">
      <c r="A1526" s="1">
        <v>10</v>
      </c>
      <c r="B1526" s="84">
        <v>10</v>
      </c>
      <c r="C1526" s="85">
        <v>2012</v>
      </c>
      <c r="D1526" s="86">
        <v>41192</v>
      </c>
      <c r="E1526" s="86" t="s">
        <v>25</v>
      </c>
      <c r="F1526">
        <f t="shared" si="83"/>
        <v>37.5</v>
      </c>
      <c r="G1526" t="s">
        <v>22</v>
      </c>
      <c r="H1526">
        <v>1525</v>
      </c>
      <c r="I1526" s="42">
        <v>6.7235</v>
      </c>
      <c r="J1526" t="s">
        <v>18</v>
      </c>
      <c r="K1526" t="s">
        <v>18</v>
      </c>
      <c r="L1526" s="17">
        <f t="shared" si="82"/>
        <v>6.7235</v>
      </c>
      <c r="M1526" s="42">
        <v>27.2288333333333</v>
      </c>
      <c r="N1526" t="s">
        <v>18</v>
      </c>
      <c r="O1526" t="s">
        <v>18</v>
      </c>
      <c r="P1526" s="17">
        <f t="shared" si="80"/>
        <v>27.2288333333333</v>
      </c>
      <c r="Q1526" s="42">
        <v>0.325569471074667</v>
      </c>
      <c r="R1526" t="s">
        <v>18</v>
      </c>
      <c r="S1526" t="s">
        <v>18</v>
      </c>
      <c r="T1526" s="17">
        <f t="shared" si="81"/>
        <v>0.325569471074667</v>
      </c>
    </row>
    <row r="1527" spans="1:20">
      <c r="A1527" s="1">
        <v>19</v>
      </c>
      <c r="B1527" s="84">
        <v>6</v>
      </c>
      <c r="C1527" s="85">
        <v>2013</v>
      </c>
      <c r="D1527" s="86">
        <v>41444</v>
      </c>
      <c r="E1527" s="86" t="s">
        <v>25</v>
      </c>
      <c r="F1527">
        <f t="shared" si="83"/>
        <v>37.5</v>
      </c>
      <c r="G1527" t="s">
        <v>22</v>
      </c>
      <c r="H1527">
        <v>1526</v>
      </c>
      <c r="I1527" s="42">
        <v>2.5165</v>
      </c>
      <c r="J1527" t="s">
        <v>18</v>
      </c>
      <c r="K1527" t="s">
        <v>18</v>
      </c>
      <c r="L1527" s="17">
        <f t="shared" si="82"/>
        <v>2.5165</v>
      </c>
      <c r="M1527" s="42">
        <v>27.5968333333333</v>
      </c>
      <c r="N1527" t="s">
        <v>18</v>
      </c>
      <c r="O1527" t="s">
        <v>18</v>
      </c>
      <c r="P1527" s="17">
        <f t="shared" si="80"/>
        <v>27.5968333333333</v>
      </c>
      <c r="Q1527" s="42">
        <v>0.303882754402667</v>
      </c>
      <c r="R1527" t="s">
        <v>18</v>
      </c>
      <c r="S1527" t="s">
        <v>18</v>
      </c>
      <c r="T1527" s="17">
        <f t="shared" si="81"/>
        <v>0.303882754402667</v>
      </c>
    </row>
    <row r="1528" spans="1:20">
      <c r="A1528" s="1">
        <v>9</v>
      </c>
      <c r="B1528" s="84">
        <v>11</v>
      </c>
      <c r="C1528" s="85">
        <v>2013</v>
      </c>
      <c r="D1528" s="86">
        <v>41587</v>
      </c>
      <c r="E1528" s="86" t="s">
        <v>25</v>
      </c>
      <c r="F1528">
        <f t="shared" si="83"/>
        <v>37.5</v>
      </c>
      <c r="G1528" t="s">
        <v>22</v>
      </c>
      <c r="H1528">
        <v>1527</v>
      </c>
      <c r="I1528" s="42">
        <v>3.3615</v>
      </c>
      <c r="J1528" t="s">
        <v>18</v>
      </c>
      <c r="K1528" t="s">
        <v>18</v>
      </c>
      <c r="L1528" s="17">
        <f t="shared" si="82"/>
        <v>3.3615</v>
      </c>
      <c r="M1528" s="42">
        <v>27.49075</v>
      </c>
      <c r="N1528" t="s">
        <v>18</v>
      </c>
      <c r="O1528" t="s">
        <v>18</v>
      </c>
      <c r="P1528" s="17">
        <f t="shared" si="80"/>
        <v>27.49075</v>
      </c>
      <c r="Q1528" s="42">
        <v>0.318158118956</v>
      </c>
      <c r="R1528" t="s">
        <v>18</v>
      </c>
      <c r="S1528" t="s">
        <v>18</v>
      </c>
      <c r="T1528" s="17">
        <f t="shared" si="81"/>
        <v>0.318158118956</v>
      </c>
    </row>
    <row r="1529" spans="1:20">
      <c r="A1529" s="1">
        <v>21</v>
      </c>
      <c r="B1529" s="84">
        <v>8</v>
      </c>
      <c r="C1529" s="85">
        <v>2014</v>
      </c>
      <c r="D1529" s="86">
        <v>41872</v>
      </c>
      <c r="E1529" s="86" t="s">
        <v>25</v>
      </c>
      <c r="F1529">
        <f t="shared" si="83"/>
        <v>37.5</v>
      </c>
      <c r="G1529" t="s">
        <v>22</v>
      </c>
      <c r="H1529">
        <v>1528</v>
      </c>
      <c r="I1529" s="42">
        <v>3.24075</v>
      </c>
      <c r="J1529" t="s">
        <v>18</v>
      </c>
      <c r="K1529" t="s">
        <v>18</v>
      </c>
      <c r="L1529" s="17">
        <f t="shared" si="82"/>
        <v>3.24075</v>
      </c>
      <c r="M1529" s="42">
        <v>27.52675</v>
      </c>
      <c r="N1529" t="s">
        <v>18</v>
      </c>
      <c r="O1529" t="s">
        <v>18</v>
      </c>
      <c r="P1529" s="17">
        <f t="shared" si="80"/>
        <v>27.52675</v>
      </c>
      <c r="Q1529" s="42">
        <v>0.29311354678</v>
      </c>
      <c r="R1529" t="s">
        <v>18</v>
      </c>
      <c r="S1529" t="s">
        <v>18</v>
      </c>
      <c r="T1529" s="17">
        <f t="shared" si="81"/>
        <v>0.29311354678</v>
      </c>
    </row>
    <row r="1530" spans="1:20">
      <c r="A1530" s="1">
        <v>18</v>
      </c>
      <c r="B1530" s="84">
        <v>10</v>
      </c>
      <c r="C1530" s="85">
        <v>2014</v>
      </c>
      <c r="D1530" s="86">
        <v>41930</v>
      </c>
      <c r="E1530" s="86" t="s">
        <v>25</v>
      </c>
      <c r="F1530">
        <f t="shared" si="83"/>
        <v>37.5</v>
      </c>
      <c r="G1530" t="s">
        <v>22</v>
      </c>
      <c r="H1530">
        <v>1529</v>
      </c>
      <c r="I1530" s="42">
        <v>4.35075</v>
      </c>
      <c r="J1530" t="s">
        <v>18</v>
      </c>
      <c r="K1530" t="s">
        <v>18</v>
      </c>
      <c r="L1530" s="17">
        <f t="shared" si="82"/>
        <v>4.35075</v>
      </c>
      <c r="M1530" s="42">
        <v>27.535</v>
      </c>
      <c r="N1530" t="s">
        <v>18</v>
      </c>
      <c r="O1530" t="s">
        <v>18</v>
      </c>
      <c r="P1530" s="17">
        <f t="shared" si="80"/>
        <v>27.535</v>
      </c>
      <c r="Q1530" s="42">
        <v>0.351311358986</v>
      </c>
      <c r="R1530" t="s">
        <v>18</v>
      </c>
      <c r="S1530" t="s">
        <v>18</v>
      </c>
      <c r="T1530" s="17">
        <f t="shared" si="81"/>
        <v>0.351311358986</v>
      </c>
    </row>
    <row r="1531" spans="1:20">
      <c r="A1531" s="1">
        <v>17</v>
      </c>
      <c r="B1531" s="84">
        <v>11</v>
      </c>
      <c r="C1531" s="85">
        <v>2014</v>
      </c>
      <c r="D1531" s="86">
        <v>41960</v>
      </c>
      <c r="E1531" s="86" t="s">
        <v>25</v>
      </c>
      <c r="F1531">
        <f t="shared" si="83"/>
        <v>37.5</v>
      </c>
      <c r="G1531" t="s">
        <v>22</v>
      </c>
      <c r="H1531">
        <v>1530</v>
      </c>
      <c r="I1531" s="42">
        <v>1.2945</v>
      </c>
      <c r="J1531" t="s">
        <v>18</v>
      </c>
      <c r="K1531" t="s">
        <v>18</v>
      </c>
      <c r="L1531" s="17">
        <f t="shared" si="82"/>
        <v>1.2945</v>
      </c>
      <c r="M1531" s="42">
        <v>27.58975</v>
      </c>
      <c r="N1531" t="s">
        <v>18</v>
      </c>
      <c r="O1531" t="s">
        <v>18</v>
      </c>
      <c r="P1531" s="17">
        <f t="shared" si="80"/>
        <v>27.58975</v>
      </c>
      <c r="Q1531" s="42">
        <v>0.311918908904</v>
      </c>
      <c r="R1531" t="s">
        <v>18</v>
      </c>
      <c r="S1531" t="s">
        <v>18</v>
      </c>
      <c r="T1531" s="17">
        <f t="shared" si="81"/>
        <v>0.311918908904</v>
      </c>
    </row>
    <row r="1532" spans="1:20">
      <c r="A1532" s="1">
        <v>20</v>
      </c>
      <c r="B1532" s="84">
        <v>6</v>
      </c>
      <c r="C1532" s="85">
        <v>2015</v>
      </c>
      <c r="D1532" s="86">
        <v>42175</v>
      </c>
      <c r="E1532" s="86" t="s">
        <v>25</v>
      </c>
      <c r="F1532">
        <f t="shared" si="83"/>
        <v>37.5</v>
      </c>
      <c r="G1532" t="s">
        <v>22</v>
      </c>
      <c r="H1532">
        <v>1531</v>
      </c>
      <c r="I1532" s="42">
        <v>0.24975</v>
      </c>
      <c r="J1532" t="s">
        <v>18</v>
      </c>
      <c r="K1532" t="s">
        <v>18</v>
      </c>
      <c r="L1532" s="17">
        <f t="shared" si="82"/>
        <v>0.24975</v>
      </c>
      <c r="M1532" s="42">
        <v>27.95475</v>
      </c>
      <c r="N1532" t="s">
        <v>18</v>
      </c>
      <c r="O1532" t="s">
        <v>18</v>
      </c>
      <c r="P1532" s="17">
        <f t="shared" si="80"/>
        <v>27.95475</v>
      </c>
      <c r="Q1532" s="42">
        <v>0.383832215608</v>
      </c>
      <c r="R1532" t="s">
        <v>18</v>
      </c>
      <c r="S1532" t="s">
        <v>18</v>
      </c>
      <c r="T1532" s="17">
        <f t="shared" si="81"/>
        <v>0.383832215608</v>
      </c>
    </row>
    <row r="1533" spans="1:20">
      <c r="A1533" s="1">
        <v>20</v>
      </c>
      <c r="B1533" s="84">
        <v>7</v>
      </c>
      <c r="C1533" s="85">
        <v>2015</v>
      </c>
      <c r="D1533" s="86">
        <v>42205</v>
      </c>
      <c r="E1533" s="86" t="s">
        <v>25</v>
      </c>
      <c r="F1533">
        <f t="shared" si="83"/>
        <v>37.5</v>
      </c>
      <c r="G1533" t="s">
        <v>22</v>
      </c>
      <c r="H1533">
        <v>1532</v>
      </c>
      <c r="I1533" s="42">
        <v>1.97775</v>
      </c>
      <c r="J1533" t="s">
        <v>18</v>
      </c>
      <c r="K1533" t="s">
        <v>18</v>
      </c>
      <c r="L1533" s="17">
        <f t="shared" si="82"/>
        <v>1.97775</v>
      </c>
      <c r="M1533" s="42">
        <v>27.6975</v>
      </c>
      <c r="N1533" t="s">
        <v>18</v>
      </c>
      <c r="O1533" t="s">
        <v>18</v>
      </c>
      <c r="P1533" s="17">
        <f t="shared" si="80"/>
        <v>27.6975</v>
      </c>
      <c r="Q1533" s="42">
        <v>0.305720849040667</v>
      </c>
      <c r="R1533" t="s">
        <v>18</v>
      </c>
      <c r="S1533" t="s">
        <v>18</v>
      </c>
      <c r="T1533" s="17">
        <f t="shared" si="81"/>
        <v>0.305720849040667</v>
      </c>
    </row>
    <row r="1534" spans="1:20">
      <c r="A1534" s="1">
        <v>19</v>
      </c>
      <c r="B1534" s="84">
        <v>8</v>
      </c>
      <c r="C1534" s="85">
        <v>2015</v>
      </c>
      <c r="D1534" s="86">
        <v>42235</v>
      </c>
      <c r="E1534" s="86" t="s">
        <v>25</v>
      </c>
      <c r="F1534">
        <f t="shared" si="83"/>
        <v>37.5</v>
      </c>
      <c r="G1534" t="s">
        <v>22</v>
      </c>
      <c r="H1534">
        <v>1533</v>
      </c>
      <c r="I1534" s="42">
        <v>2.6438</v>
      </c>
      <c r="J1534" t="s">
        <v>18</v>
      </c>
      <c r="K1534" t="s">
        <v>18</v>
      </c>
      <c r="L1534" s="17">
        <f t="shared" si="82"/>
        <v>2.6438</v>
      </c>
      <c r="M1534" s="42">
        <v>27.8021</v>
      </c>
      <c r="N1534" t="s">
        <v>18</v>
      </c>
      <c r="O1534" t="s">
        <v>18</v>
      </c>
      <c r="P1534" s="17">
        <f t="shared" si="80"/>
        <v>27.8021</v>
      </c>
      <c r="Q1534" s="42">
        <v>0.2630358946688</v>
      </c>
      <c r="R1534" t="s">
        <v>18</v>
      </c>
      <c r="S1534" t="s">
        <v>18</v>
      </c>
      <c r="T1534" s="17">
        <f t="shared" si="81"/>
        <v>0.2630358946688</v>
      </c>
    </row>
    <row r="1535" spans="1:20">
      <c r="A1535" s="1">
        <v>21</v>
      </c>
      <c r="B1535" s="84">
        <v>9</v>
      </c>
      <c r="C1535" s="85">
        <v>2015</v>
      </c>
      <c r="D1535" s="86">
        <v>42268</v>
      </c>
      <c r="E1535" s="86" t="s">
        <v>25</v>
      </c>
      <c r="F1535">
        <f t="shared" si="83"/>
        <v>37.5</v>
      </c>
      <c r="G1535" t="s">
        <v>22</v>
      </c>
      <c r="H1535">
        <v>1534</v>
      </c>
      <c r="I1535" s="42">
        <v>5.4866</v>
      </c>
      <c r="J1535" t="s">
        <v>18</v>
      </c>
      <c r="K1535" t="s">
        <v>18</v>
      </c>
      <c r="L1535" s="17">
        <f t="shared" si="82"/>
        <v>5.4866</v>
      </c>
      <c r="M1535" s="42">
        <v>27.3883</v>
      </c>
      <c r="N1535" t="s">
        <v>18</v>
      </c>
      <c r="O1535" t="s">
        <v>18</v>
      </c>
      <c r="P1535" s="17">
        <f t="shared" si="80"/>
        <v>27.3883</v>
      </c>
      <c r="Q1535" s="42">
        <v>0.285498391879467</v>
      </c>
      <c r="R1535" t="s">
        <v>18</v>
      </c>
      <c r="S1535" t="s">
        <v>18</v>
      </c>
      <c r="T1535" s="17">
        <f t="shared" si="81"/>
        <v>0.285498391879467</v>
      </c>
    </row>
    <row r="1536" spans="1:20">
      <c r="A1536" s="1">
        <v>20</v>
      </c>
      <c r="B1536" s="84">
        <v>10</v>
      </c>
      <c r="C1536" s="85">
        <v>2015</v>
      </c>
      <c r="D1536" s="86">
        <v>42297</v>
      </c>
      <c r="E1536" s="86" t="s">
        <v>25</v>
      </c>
      <c r="F1536">
        <f t="shared" si="83"/>
        <v>37.5</v>
      </c>
      <c r="G1536" t="s">
        <v>22</v>
      </c>
      <c r="H1536">
        <v>1535</v>
      </c>
      <c r="I1536" s="42">
        <v>2.4985</v>
      </c>
      <c r="J1536" t="s">
        <v>18</v>
      </c>
      <c r="K1536" t="s">
        <v>18</v>
      </c>
      <c r="L1536" s="17">
        <f t="shared" si="82"/>
        <v>2.4985</v>
      </c>
      <c r="M1536" s="42">
        <v>27.7695</v>
      </c>
      <c r="N1536" t="s">
        <v>18</v>
      </c>
      <c r="O1536" t="s">
        <v>18</v>
      </c>
      <c r="P1536" s="17">
        <f t="shared" si="80"/>
        <v>27.7695</v>
      </c>
      <c r="Q1536" s="42">
        <v>0.1089779358512</v>
      </c>
      <c r="R1536" t="s">
        <v>18</v>
      </c>
      <c r="S1536" t="s">
        <v>18</v>
      </c>
      <c r="T1536" s="17">
        <f t="shared" si="81"/>
        <v>0.1089779358512</v>
      </c>
    </row>
    <row r="1537" spans="1:20">
      <c r="A1537" s="1">
        <v>14</v>
      </c>
      <c r="B1537" s="84">
        <v>8</v>
      </c>
      <c r="C1537" s="85">
        <v>2016</v>
      </c>
      <c r="D1537" s="86">
        <v>42596</v>
      </c>
      <c r="E1537" s="85" t="s">
        <v>26</v>
      </c>
      <c r="F1537">
        <f>62/2</f>
        <v>31</v>
      </c>
      <c r="G1537" t="s">
        <v>22</v>
      </c>
      <c r="H1537">
        <v>1536</v>
      </c>
      <c r="I1537" s="42">
        <v>1.58625</v>
      </c>
      <c r="J1537" t="s">
        <v>18</v>
      </c>
      <c r="K1537" t="s">
        <v>18</v>
      </c>
      <c r="L1537" s="17">
        <f t="shared" si="82"/>
        <v>1.58625</v>
      </c>
      <c r="M1537" s="42">
        <v>27.556</v>
      </c>
      <c r="N1537" t="s">
        <v>18</v>
      </c>
      <c r="O1537" t="s">
        <v>18</v>
      </c>
      <c r="P1537" s="17">
        <f t="shared" si="80"/>
        <v>27.556</v>
      </c>
      <c r="Q1537" s="42">
        <v>0.12173372002468</v>
      </c>
      <c r="R1537" t="s">
        <v>18</v>
      </c>
      <c r="S1537" t="s">
        <v>18</v>
      </c>
      <c r="T1537" s="17">
        <f t="shared" si="81"/>
        <v>0.12173372002468</v>
      </c>
    </row>
    <row r="1538" spans="1:20">
      <c r="A1538" s="1">
        <v>20</v>
      </c>
      <c r="B1538" s="84">
        <v>9</v>
      </c>
      <c r="C1538" s="85">
        <v>2016</v>
      </c>
      <c r="D1538" s="86">
        <v>42633</v>
      </c>
      <c r="E1538" s="85" t="s">
        <v>25</v>
      </c>
      <c r="F1538">
        <f t="shared" ref="F1538:F1551" si="84">75/2</f>
        <v>37.5</v>
      </c>
      <c r="G1538" t="s">
        <v>22</v>
      </c>
      <c r="H1538">
        <v>1537</v>
      </c>
      <c r="I1538" s="42">
        <v>4.91216666666667</v>
      </c>
      <c r="J1538" t="s">
        <v>18</v>
      </c>
      <c r="K1538" t="s">
        <v>18</v>
      </c>
      <c r="L1538" s="17">
        <f t="shared" si="82"/>
        <v>4.91216666666667</v>
      </c>
      <c r="M1538" s="42">
        <v>27.65675</v>
      </c>
      <c r="N1538" t="s">
        <v>18</v>
      </c>
      <c r="O1538" t="s">
        <v>18</v>
      </c>
      <c r="P1538" s="17">
        <f t="shared" ref="P1538:P1601" si="85">AVERAGE(M1538:O1538)</f>
        <v>27.65675</v>
      </c>
      <c r="Q1538" s="42">
        <v>0.1945625729912</v>
      </c>
      <c r="R1538" t="s">
        <v>18</v>
      </c>
      <c r="S1538" t="s">
        <v>18</v>
      </c>
      <c r="T1538" s="17">
        <f t="shared" ref="T1538:T1601" si="86">AVERAGE(Q1538:S1538)</f>
        <v>0.1945625729912</v>
      </c>
    </row>
    <row r="1539" spans="1:20">
      <c r="A1539" s="1">
        <v>13</v>
      </c>
      <c r="B1539" s="84">
        <v>11</v>
      </c>
      <c r="C1539" s="85">
        <v>2016</v>
      </c>
      <c r="D1539" s="86">
        <v>42687</v>
      </c>
      <c r="E1539" s="85" t="s">
        <v>25</v>
      </c>
      <c r="F1539">
        <f t="shared" si="84"/>
        <v>37.5</v>
      </c>
      <c r="G1539" t="s">
        <v>22</v>
      </c>
      <c r="H1539">
        <v>1538</v>
      </c>
      <c r="I1539" s="42">
        <v>5.31733333333333</v>
      </c>
      <c r="J1539" t="s">
        <v>18</v>
      </c>
      <c r="K1539" t="s">
        <v>18</v>
      </c>
      <c r="L1539" s="17">
        <f t="shared" ref="L1539:L1602" si="87">AVERAGE(I1539:K1539)</f>
        <v>5.31733333333333</v>
      </c>
      <c r="M1539" s="42">
        <v>27.0054166666667</v>
      </c>
      <c r="N1539" t="s">
        <v>18</v>
      </c>
      <c r="O1539" t="s">
        <v>18</v>
      </c>
      <c r="P1539" s="17">
        <f t="shared" si="85"/>
        <v>27.0054166666667</v>
      </c>
      <c r="Q1539" s="42">
        <v>0.2211290406992</v>
      </c>
      <c r="R1539" t="s">
        <v>18</v>
      </c>
      <c r="S1539" t="s">
        <v>18</v>
      </c>
      <c r="T1539" s="17">
        <f t="shared" si="86"/>
        <v>0.2211290406992</v>
      </c>
    </row>
    <row r="1540" spans="1:20">
      <c r="A1540" s="1">
        <v>20</v>
      </c>
      <c r="B1540" s="84">
        <v>5</v>
      </c>
      <c r="C1540" s="85">
        <v>2017</v>
      </c>
      <c r="D1540" s="86">
        <v>42875</v>
      </c>
      <c r="E1540" s="85" t="s">
        <v>25</v>
      </c>
      <c r="F1540">
        <f t="shared" si="84"/>
        <v>37.5</v>
      </c>
      <c r="G1540" t="s">
        <v>22</v>
      </c>
      <c r="H1540">
        <v>1539</v>
      </c>
      <c r="I1540" s="42">
        <v>-0.238</v>
      </c>
      <c r="J1540" t="s">
        <v>18</v>
      </c>
      <c r="K1540" t="s">
        <v>18</v>
      </c>
      <c r="L1540" s="17">
        <f t="shared" si="87"/>
        <v>-0.238</v>
      </c>
      <c r="M1540" s="42">
        <v>27.986625</v>
      </c>
      <c r="N1540" t="s">
        <v>18</v>
      </c>
      <c r="O1540" t="s">
        <v>18</v>
      </c>
      <c r="P1540" s="17">
        <f t="shared" si="85"/>
        <v>27.986625</v>
      </c>
      <c r="Q1540" s="42">
        <v>0.2200430607918</v>
      </c>
      <c r="R1540" t="s">
        <v>18</v>
      </c>
      <c r="S1540" t="s">
        <v>18</v>
      </c>
      <c r="T1540" s="17">
        <f t="shared" si="86"/>
        <v>0.2200430607918</v>
      </c>
    </row>
    <row r="1541" spans="1:20">
      <c r="A1541" s="1">
        <v>21</v>
      </c>
      <c r="B1541" s="84">
        <v>6</v>
      </c>
      <c r="C1541" s="85">
        <v>2017</v>
      </c>
      <c r="D1541" s="86">
        <v>42907</v>
      </c>
      <c r="E1541" s="85" t="s">
        <v>25</v>
      </c>
      <c r="F1541">
        <f t="shared" si="84"/>
        <v>37.5</v>
      </c>
      <c r="G1541" t="s">
        <v>22</v>
      </c>
      <c r="H1541">
        <v>1540</v>
      </c>
      <c r="I1541" s="42">
        <v>0.96825</v>
      </c>
      <c r="J1541" t="s">
        <v>18</v>
      </c>
      <c r="K1541" t="s">
        <v>18</v>
      </c>
      <c r="L1541" s="17">
        <f t="shared" si="87"/>
        <v>0.96825</v>
      </c>
      <c r="M1541" s="42">
        <v>27.59675</v>
      </c>
      <c r="N1541" t="s">
        <v>18</v>
      </c>
      <c r="O1541" t="s">
        <v>18</v>
      </c>
      <c r="P1541" s="17">
        <f t="shared" si="85"/>
        <v>27.59675</v>
      </c>
      <c r="Q1541" s="42">
        <v>0.6116487568636</v>
      </c>
      <c r="R1541" t="s">
        <v>18</v>
      </c>
      <c r="S1541" t="s">
        <v>18</v>
      </c>
      <c r="T1541" s="17">
        <f t="shared" si="86"/>
        <v>0.6116487568636</v>
      </c>
    </row>
    <row r="1542" spans="1:20">
      <c r="A1542" s="1">
        <v>18</v>
      </c>
      <c r="B1542" s="84">
        <v>7</v>
      </c>
      <c r="C1542" s="85">
        <v>2017</v>
      </c>
      <c r="D1542" s="86">
        <v>42934</v>
      </c>
      <c r="E1542" s="85" t="s">
        <v>25</v>
      </c>
      <c r="F1542">
        <f t="shared" si="84"/>
        <v>37.5</v>
      </c>
      <c r="G1542" t="s">
        <v>22</v>
      </c>
      <c r="H1542">
        <v>1541</v>
      </c>
      <c r="I1542" s="42">
        <v>2.85</v>
      </c>
      <c r="J1542" t="s">
        <v>18</v>
      </c>
      <c r="K1542" t="s">
        <v>18</v>
      </c>
      <c r="L1542" s="17">
        <f t="shared" si="87"/>
        <v>2.85</v>
      </c>
      <c r="M1542" s="42">
        <v>27.0415</v>
      </c>
      <c r="N1542" t="s">
        <v>18</v>
      </c>
      <c r="O1542" t="s">
        <v>18</v>
      </c>
      <c r="P1542" s="17">
        <f t="shared" si="85"/>
        <v>27.0415</v>
      </c>
      <c r="Q1542" s="88" t="s">
        <v>18</v>
      </c>
      <c r="R1542" t="s">
        <v>18</v>
      </c>
      <c r="S1542" t="s">
        <v>18</v>
      </c>
      <c r="T1542" s="17" t="e">
        <f t="shared" si="86"/>
        <v>#DIV/0!</v>
      </c>
    </row>
    <row r="1543" spans="1:20">
      <c r="A1543" s="1">
        <v>22</v>
      </c>
      <c r="B1543" s="84">
        <v>8</v>
      </c>
      <c r="C1543" s="85">
        <v>2017</v>
      </c>
      <c r="D1543" s="86">
        <v>42969</v>
      </c>
      <c r="E1543" s="85" t="s">
        <v>25</v>
      </c>
      <c r="F1543">
        <f t="shared" si="84"/>
        <v>37.5</v>
      </c>
      <c r="G1543" t="s">
        <v>22</v>
      </c>
      <c r="H1543">
        <v>1542</v>
      </c>
      <c r="I1543" s="42">
        <v>2.213</v>
      </c>
      <c r="J1543" t="s">
        <v>18</v>
      </c>
      <c r="K1543" t="s">
        <v>18</v>
      </c>
      <c r="L1543" s="17">
        <f t="shared" si="87"/>
        <v>2.213</v>
      </c>
      <c r="M1543" s="42">
        <v>27.1645</v>
      </c>
      <c r="N1543" t="s">
        <v>18</v>
      </c>
      <c r="O1543" t="s">
        <v>18</v>
      </c>
      <c r="P1543" s="17">
        <f t="shared" si="85"/>
        <v>27.1645</v>
      </c>
      <c r="Q1543" s="88" t="s">
        <v>18</v>
      </c>
      <c r="R1543" t="s">
        <v>18</v>
      </c>
      <c r="S1543" t="s">
        <v>18</v>
      </c>
      <c r="T1543" s="17" t="e">
        <f t="shared" si="86"/>
        <v>#DIV/0!</v>
      </c>
    </row>
    <row r="1544" spans="1:20">
      <c r="A1544" s="1">
        <v>20</v>
      </c>
      <c r="B1544" s="84">
        <v>9</v>
      </c>
      <c r="C1544" s="85">
        <v>2017</v>
      </c>
      <c r="D1544" s="86">
        <v>42998</v>
      </c>
      <c r="E1544" s="85" t="s">
        <v>25</v>
      </c>
      <c r="F1544">
        <f t="shared" si="84"/>
        <v>37.5</v>
      </c>
      <c r="G1544" t="s">
        <v>22</v>
      </c>
      <c r="H1544">
        <v>1543</v>
      </c>
      <c r="I1544" s="42">
        <v>6.57675</v>
      </c>
      <c r="J1544" t="s">
        <v>18</v>
      </c>
      <c r="K1544" t="s">
        <v>18</v>
      </c>
      <c r="L1544" s="17">
        <f t="shared" si="87"/>
        <v>6.57675</v>
      </c>
      <c r="M1544" s="42">
        <v>25.982</v>
      </c>
      <c r="N1544" t="s">
        <v>18</v>
      </c>
      <c r="O1544" t="s">
        <v>18</v>
      </c>
      <c r="P1544" s="17">
        <f t="shared" si="85"/>
        <v>25.982</v>
      </c>
      <c r="Q1544" s="42">
        <v>0.4733852121224</v>
      </c>
      <c r="R1544" t="s">
        <v>18</v>
      </c>
      <c r="S1544" t="s">
        <v>18</v>
      </c>
      <c r="T1544" s="17">
        <f t="shared" si="86"/>
        <v>0.4733852121224</v>
      </c>
    </row>
    <row r="1545" spans="1:20">
      <c r="A1545" s="1">
        <v>22</v>
      </c>
      <c r="B1545" s="84">
        <v>10</v>
      </c>
      <c r="C1545" s="85">
        <v>2017</v>
      </c>
      <c r="D1545" s="86">
        <v>43030</v>
      </c>
      <c r="E1545" s="85" t="s">
        <v>25</v>
      </c>
      <c r="F1545">
        <f t="shared" si="84"/>
        <v>37.5</v>
      </c>
      <c r="G1545" t="s">
        <v>22</v>
      </c>
      <c r="H1545">
        <v>1544</v>
      </c>
      <c r="I1545" s="42">
        <v>3.42725</v>
      </c>
      <c r="J1545" t="s">
        <v>18</v>
      </c>
      <c r="K1545" t="s">
        <v>18</v>
      </c>
      <c r="L1545" s="17">
        <f t="shared" si="87"/>
        <v>3.42725</v>
      </c>
      <c r="M1545" s="42">
        <v>25.92975</v>
      </c>
      <c r="N1545" t="s">
        <v>18</v>
      </c>
      <c r="O1545" t="s">
        <v>18</v>
      </c>
      <c r="P1545" s="17">
        <f t="shared" si="85"/>
        <v>25.92975</v>
      </c>
      <c r="Q1545" s="42">
        <v>0.2873323493128</v>
      </c>
      <c r="R1545" t="s">
        <v>18</v>
      </c>
      <c r="S1545" t="s">
        <v>18</v>
      </c>
      <c r="T1545" s="17">
        <f t="shared" si="86"/>
        <v>0.2873323493128</v>
      </c>
    </row>
    <row r="1546" spans="1:20">
      <c r="A1546" s="1">
        <v>14</v>
      </c>
      <c r="B1546" s="84">
        <v>11</v>
      </c>
      <c r="C1546" s="85">
        <v>2017</v>
      </c>
      <c r="D1546" s="86">
        <v>43053</v>
      </c>
      <c r="E1546" s="85" t="s">
        <v>25</v>
      </c>
      <c r="F1546">
        <f t="shared" si="84"/>
        <v>37.5</v>
      </c>
      <c r="G1546" t="s">
        <v>22</v>
      </c>
      <c r="H1546">
        <v>1545</v>
      </c>
      <c r="I1546" s="42">
        <v>2.91875</v>
      </c>
      <c r="J1546" t="s">
        <v>18</v>
      </c>
      <c r="K1546" t="s">
        <v>18</v>
      </c>
      <c r="L1546" s="17">
        <f t="shared" si="87"/>
        <v>2.91875</v>
      </c>
      <c r="M1546" s="42">
        <v>27.25025</v>
      </c>
      <c r="N1546" t="s">
        <v>18</v>
      </c>
      <c r="O1546" t="s">
        <v>18</v>
      </c>
      <c r="P1546" s="17">
        <f t="shared" si="85"/>
        <v>27.25025</v>
      </c>
      <c r="Q1546" s="42">
        <v>0.1883938508452</v>
      </c>
      <c r="R1546" t="s">
        <v>18</v>
      </c>
      <c r="S1546" t="s">
        <v>18</v>
      </c>
      <c r="T1546" s="17">
        <f t="shared" si="86"/>
        <v>0.1883938508452</v>
      </c>
    </row>
    <row r="1547" spans="1:20">
      <c r="A1547" s="1">
        <v>25</v>
      </c>
      <c r="B1547" s="84">
        <v>5</v>
      </c>
      <c r="C1547" s="85">
        <v>2018</v>
      </c>
      <c r="D1547" s="86">
        <v>43245</v>
      </c>
      <c r="E1547" s="85" t="s">
        <v>25</v>
      </c>
      <c r="F1547">
        <f t="shared" si="84"/>
        <v>37.5</v>
      </c>
      <c r="G1547" t="s">
        <v>22</v>
      </c>
      <c r="H1547">
        <v>1546</v>
      </c>
      <c r="I1547" s="42">
        <v>0.205428571428571</v>
      </c>
      <c r="J1547" t="s">
        <v>18</v>
      </c>
      <c r="K1547" t="s">
        <v>18</v>
      </c>
      <c r="L1547" s="17">
        <f t="shared" si="87"/>
        <v>0.205428571428571</v>
      </c>
      <c r="M1547" s="42">
        <v>27.4766428571429</v>
      </c>
      <c r="N1547" t="s">
        <v>18</v>
      </c>
      <c r="O1547" t="s">
        <v>18</v>
      </c>
      <c r="P1547" s="17">
        <f t="shared" si="85"/>
        <v>27.4766428571429</v>
      </c>
      <c r="Q1547" s="42">
        <v>0.2392659791616</v>
      </c>
      <c r="R1547" t="s">
        <v>18</v>
      </c>
      <c r="S1547" t="s">
        <v>18</v>
      </c>
      <c r="T1547" s="17">
        <f t="shared" si="86"/>
        <v>0.2392659791616</v>
      </c>
    </row>
    <row r="1548" spans="1:20">
      <c r="A1548" s="1">
        <v>26</v>
      </c>
      <c r="B1548" s="84">
        <v>6</v>
      </c>
      <c r="C1548" s="85">
        <v>2018</v>
      </c>
      <c r="D1548" s="86">
        <v>43277</v>
      </c>
      <c r="E1548" s="85" t="s">
        <v>25</v>
      </c>
      <c r="F1548">
        <f t="shared" si="84"/>
        <v>37.5</v>
      </c>
      <c r="G1548" t="s">
        <v>22</v>
      </c>
      <c r="H1548">
        <v>1547</v>
      </c>
      <c r="I1548" s="42">
        <v>1.43557142857143</v>
      </c>
      <c r="J1548" t="s">
        <v>18</v>
      </c>
      <c r="K1548" t="s">
        <v>18</v>
      </c>
      <c r="L1548" s="17">
        <f t="shared" si="87"/>
        <v>1.43557142857143</v>
      </c>
      <c r="M1548" s="42">
        <v>27.1255</v>
      </c>
      <c r="N1548" t="s">
        <v>18</v>
      </c>
      <c r="O1548" t="s">
        <v>18</v>
      </c>
      <c r="P1548" s="17">
        <f t="shared" si="85"/>
        <v>27.1255</v>
      </c>
      <c r="Q1548" s="42">
        <v>0.85511508798</v>
      </c>
      <c r="R1548" t="s">
        <v>18</v>
      </c>
      <c r="S1548" t="s">
        <v>18</v>
      </c>
      <c r="T1548" s="17">
        <f t="shared" si="86"/>
        <v>0.85511508798</v>
      </c>
    </row>
    <row r="1549" spans="1:20">
      <c r="A1549" s="1">
        <v>18</v>
      </c>
      <c r="B1549" s="84">
        <v>7</v>
      </c>
      <c r="C1549" s="85">
        <v>2018</v>
      </c>
      <c r="D1549" s="86">
        <v>43299</v>
      </c>
      <c r="E1549" s="85" t="s">
        <v>25</v>
      </c>
      <c r="F1549">
        <f t="shared" si="84"/>
        <v>37.5</v>
      </c>
      <c r="G1549" t="s">
        <v>22</v>
      </c>
      <c r="H1549">
        <v>1548</v>
      </c>
      <c r="I1549" s="42">
        <v>2.7455</v>
      </c>
      <c r="J1549" t="s">
        <v>18</v>
      </c>
      <c r="K1549" t="s">
        <v>18</v>
      </c>
      <c r="L1549" s="17">
        <f t="shared" si="87"/>
        <v>2.7455</v>
      </c>
      <c r="M1549" s="42">
        <v>27.0284375</v>
      </c>
      <c r="N1549" t="s">
        <v>18</v>
      </c>
      <c r="O1549" t="s">
        <v>18</v>
      </c>
      <c r="P1549" s="17">
        <f t="shared" si="85"/>
        <v>27.0284375</v>
      </c>
      <c r="Q1549" s="42">
        <v>0.220230594997333</v>
      </c>
      <c r="R1549" t="s">
        <v>18</v>
      </c>
      <c r="S1549" t="s">
        <v>18</v>
      </c>
      <c r="T1549" s="17">
        <f t="shared" si="86"/>
        <v>0.220230594997333</v>
      </c>
    </row>
    <row r="1550" spans="1:20">
      <c r="A1550" s="1">
        <v>21</v>
      </c>
      <c r="B1550" s="84">
        <v>8</v>
      </c>
      <c r="C1550" s="85">
        <v>2018</v>
      </c>
      <c r="D1550" s="86">
        <v>43333</v>
      </c>
      <c r="E1550" s="85" t="s">
        <v>25</v>
      </c>
      <c r="F1550">
        <f t="shared" si="84"/>
        <v>37.5</v>
      </c>
      <c r="G1550" t="s">
        <v>22</v>
      </c>
      <c r="H1550">
        <v>1549</v>
      </c>
      <c r="I1550" s="42">
        <v>1.653625</v>
      </c>
      <c r="J1550" t="s">
        <v>18</v>
      </c>
      <c r="K1550" t="s">
        <v>18</v>
      </c>
      <c r="L1550" s="17">
        <f t="shared" si="87"/>
        <v>1.653625</v>
      </c>
      <c r="M1550" s="42">
        <v>27.023875</v>
      </c>
      <c r="N1550" t="s">
        <v>18</v>
      </c>
      <c r="O1550" t="s">
        <v>18</v>
      </c>
      <c r="P1550" s="17">
        <f t="shared" si="85"/>
        <v>27.023875</v>
      </c>
      <c r="Q1550" s="88" t="s">
        <v>18</v>
      </c>
      <c r="R1550" t="s">
        <v>18</v>
      </c>
      <c r="S1550" t="s">
        <v>18</v>
      </c>
      <c r="T1550" s="17" t="e">
        <f t="shared" si="86"/>
        <v>#DIV/0!</v>
      </c>
    </row>
    <row r="1551" spans="1:20">
      <c r="A1551" s="1">
        <v>19</v>
      </c>
      <c r="B1551" s="84">
        <v>9</v>
      </c>
      <c r="C1551" s="85">
        <v>2018</v>
      </c>
      <c r="D1551" s="60">
        <v>43362</v>
      </c>
      <c r="E1551" s="85" t="s">
        <v>25</v>
      </c>
      <c r="F1551">
        <f t="shared" si="84"/>
        <v>37.5</v>
      </c>
      <c r="G1551" t="s">
        <v>22</v>
      </c>
      <c r="H1551">
        <v>1550</v>
      </c>
      <c r="I1551" s="42">
        <v>4.095625</v>
      </c>
      <c r="J1551" t="s">
        <v>18</v>
      </c>
      <c r="K1551" t="s">
        <v>18</v>
      </c>
      <c r="L1551" s="17">
        <f t="shared" si="87"/>
        <v>4.095625</v>
      </c>
      <c r="M1551" s="42">
        <v>26.74725</v>
      </c>
      <c r="N1551" t="s">
        <v>18</v>
      </c>
      <c r="O1551" t="s">
        <v>18</v>
      </c>
      <c r="P1551" s="17">
        <f t="shared" si="85"/>
        <v>26.74725</v>
      </c>
      <c r="Q1551" s="88" t="s">
        <v>18</v>
      </c>
      <c r="R1551" t="s">
        <v>18</v>
      </c>
      <c r="S1551" t="s">
        <v>18</v>
      </c>
      <c r="T1551" s="17" t="e">
        <f t="shared" si="86"/>
        <v>#DIV/0!</v>
      </c>
    </row>
    <row r="1552" spans="1:20">
      <c r="A1552" s="52">
        <v>3</v>
      </c>
      <c r="B1552" s="84">
        <v>11</v>
      </c>
      <c r="C1552" s="85">
        <v>2018</v>
      </c>
      <c r="D1552" s="60">
        <v>43407</v>
      </c>
      <c r="E1552" s="85" t="s">
        <v>27</v>
      </c>
      <c r="F1552">
        <f>70/2</f>
        <v>35</v>
      </c>
      <c r="G1552" t="s">
        <v>22</v>
      </c>
      <c r="H1552">
        <v>1551</v>
      </c>
      <c r="I1552" s="42">
        <v>2.51208333333333</v>
      </c>
      <c r="J1552" t="s">
        <v>18</v>
      </c>
      <c r="K1552" t="s">
        <v>18</v>
      </c>
      <c r="L1552" s="17">
        <f t="shared" si="87"/>
        <v>2.51208333333333</v>
      </c>
      <c r="M1552" s="42">
        <v>27.4954166666667</v>
      </c>
      <c r="N1552" t="s">
        <v>18</v>
      </c>
      <c r="O1552" t="s">
        <v>18</v>
      </c>
      <c r="P1552" s="17">
        <f t="shared" si="85"/>
        <v>27.4954166666667</v>
      </c>
      <c r="Q1552" s="42">
        <v>0.2538427035564</v>
      </c>
      <c r="R1552" t="s">
        <v>18</v>
      </c>
      <c r="S1552" t="s">
        <v>18</v>
      </c>
      <c r="T1552" s="17">
        <f t="shared" si="86"/>
        <v>0.2538427035564</v>
      </c>
    </row>
    <row r="1553" spans="1:20">
      <c r="A1553" s="52">
        <v>18</v>
      </c>
      <c r="B1553" s="84">
        <v>6</v>
      </c>
      <c r="C1553" s="85">
        <v>2019</v>
      </c>
      <c r="D1553" s="60">
        <v>43634</v>
      </c>
      <c r="E1553" s="85" t="s">
        <v>25</v>
      </c>
      <c r="F1553">
        <f t="shared" ref="F1553:F1555" si="88">75/2</f>
        <v>37.5</v>
      </c>
      <c r="G1553" t="s">
        <v>22</v>
      </c>
      <c r="H1553">
        <v>1552</v>
      </c>
      <c r="I1553" s="42">
        <v>0.4975</v>
      </c>
      <c r="J1553" t="s">
        <v>18</v>
      </c>
      <c r="K1553" t="s">
        <v>18</v>
      </c>
      <c r="L1553" s="17">
        <f t="shared" si="87"/>
        <v>0.4975</v>
      </c>
      <c r="M1553" s="42">
        <v>27.4381666666667</v>
      </c>
      <c r="N1553" t="s">
        <v>18</v>
      </c>
      <c r="O1553" t="s">
        <v>18</v>
      </c>
      <c r="P1553" s="17">
        <f t="shared" si="85"/>
        <v>27.4381666666667</v>
      </c>
      <c r="Q1553" s="42">
        <v>0.2985403752672</v>
      </c>
      <c r="R1553" t="s">
        <v>18</v>
      </c>
      <c r="S1553" t="s">
        <v>18</v>
      </c>
      <c r="T1553" s="17">
        <f t="shared" si="86"/>
        <v>0.2985403752672</v>
      </c>
    </row>
    <row r="1554" spans="1:20">
      <c r="A1554" s="52">
        <v>25</v>
      </c>
      <c r="B1554" s="84">
        <v>8</v>
      </c>
      <c r="C1554" s="85">
        <v>2019</v>
      </c>
      <c r="D1554" s="60">
        <v>43702</v>
      </c>
      <c r="E1554" s="85" t="s">
        <v>25</v>
      </c>
      <c r="F1554">
        <f t="shared" si="88"/>
        <v>37.5</v>
      </c>
      <c r="G1554" t="s">
        <v>22</v>
      </c>
      <c r="H1554">
        <v>1553</v>
      </c>
      <c r="I1554" s="42">
        <v>3.367</v>
      </c>
      <c r="J1554" t="s">
        <v>18</v>
      </c>
      <c r="K1554" t="s">
        <v>18</v>
      </c>
      <c r="L1554" s="17">
        <f t="shared" si="87"/>
        <v>3.367</v>
      </c>
      <c r="M1554" s="42">
        <v>26.832125</v>
      </c>
      <c r="N1554" t="s">
        <v>18</v>
      </c>
      <c r="O1554" t="s">
        <v>18</v>
      </c>
      <c r="P1554" s="17">
        <f t="shared" si="85"/>
        <v>26.832125</v>
      </c>
      <c r="Q1554" s="42">
        <v>0.2732655772552</v>
      </c>
      <c r="R1554" t="s">
        <v>18</v>
      </c>
      <c r="S1554" t="s">
        <v>18</v>
      </c>
      <c r="T1554" s="17">
        <f t="shared" si="86"/>
        <v>0.2732655772552</v>
      </c>
    </row>
    <row r="1555" spans="1:20">
      <c r="A1555" s="52">
        <v>17</v>
      </c>
      <c r="B1555" s="84">
        <v>10</v>
      </c>
      <c r="C1555" s="85">
        <v>2019</v>
      </c>
      <c r="D1555" s="60">
        <v>43755</v>
      </c>
      <c r="E1555" s="85" t="s">
        <v>25</v>
      </c>
      <c r="F1555">
        <f t="shared" si="88"/>
        <v>37.5</v>
      </c>
      <c r="G1555" t="s">
        <v>22</v>
      </c>
      <c r="H1555">
        <v>1554</v>
      </c>
      <c r="I1555" s="42">
        <v>4.221875</v>
      </c>
      <c r="J1555" t="s">
        <v>18</v>
      </c>
      <c r="K1555" t="s">
        <v>18</v>
      </c>
      <c r="L1555" s="17">
        <f t="shared" si="87"/>
        <v>4.221875</v>
      </c>
      <c r="M1555" s="42">
        <v>26.738875</v>
      </c>
      <c r="N1555" t="s">
        <v>18</v>
      </c>
      <c r="O1555" t="s">
        <v>18</v>
      </c>
      <c r="P1555" s="17">
        <f t="shared" si="85"/>
        <v>26.738875</v>
      </c>
      <c r="Q1555" s="42">
        <v>0.275474524016</v>
      </c>
      <c r="R1555" t="s">
        <v>18</v>
      </c>
      <c r="S1555" t="s">
        <v>18</v>
      </c>
      <c r="T1555" s="17">
        <f t="shared" si="86"/>
        <v>0.275474524016</v>
      </c>
    </row>
    <row r="1556" spans="1:20">
      <c r="A1556" s="80">
        <v>18</v>
      </c>
      <c r="B1556" s="81">
        <v>7</v>
      </c>
      <c r="C1556" s="82">
        <v>2012</v>
      </c>
      <c r="D1556" s="83">
        <v>41108</v>
      </c>
      <c r="E1556" s="82" t="s">
        <v>28</v>
      </c>
      <c r="F1556">
        <f>(51+110)/2</f>
        <v>80.5</v>
      </c>
      <c r="G1556" t="s">
        <v>22</v>
      </c>
      <c r="H1556">
        <v>1555</v>
      </c>
      <c r="I1556" s="42">
        <v>0.161166666666667</v>
      </c>
      <c r="J1556" t="s">
        <v>18</v>
      </c>
      <c r="K1556" t="s">
        <v>18</v>
      </c>
      <c r="L1556" s="17">
        <f t="shared" si="87"/>
        <v>0.161166666666667</v>
      </c>
      <c r="M1556" s="42">
        <v>28.65025</v>
      </c>
      <c r="N1556" t="s">
        <v>18</v>
      </c>
      <c r="O1556" t="s">
        <v>18</v>
      </c>
      <c r="P1556" s="17">
        <f t="shared" si="85"/>
        <v>28.65025</v>
      </c>
      <c r="Q1556" s="42">
        <v>0.273304529649778</v>
      </c>
      <c r="R1556" t="s">
        <v>18</v>
      </c>
      <c r="S1556" t="s">
        <v>18</v>
      </c>
      <c r="T1556" s="17">
        <f t="shared" si="86"/>
        <v>0.273304529649778</v>
      </c>
    </row>
    <row r="1557" spans="1:20">
      <c r="A1557" s="1">
        <v>20</v>
      </c>
      <c r="B1557" s="84">
        <v>8</v>
      </c>
      <c r="C1557" s="85">
        <v>2012</v>
      </c>
      <c r="D1557" s="86">
        <v>41141</v>
      </c>
      <c r="E1557" s="86" t="s">
        <v>29</v>
      </c>
      <c r="F1557">
        <f t="shared" ref="F1557:F1569" si="89">(50+100)/2</f>
        <v>75</v>
      </c>
      <c r="G1557" t="s">
        <v>22</v>
      </c>
      <c r="H1557">
        <v>1556</v>
      </c>
      <c r="I1557" s="42">
        <v>0.478333333333333</v>
      </c>
      <c r="J1557" t="s">
        <v>18</v>
      </c>
      <c r="K1557" t="s">
        <v>18</v>
      </c>
      <c r="L1557" s="17">
        <f t="shared" si="87"/>
        <v>0.478333333333333</v>
      </c>
      <c r="M1557" s="42">
        <v>28.6594444444444</v>
      </c>
      <c r="N1557" t="s">
        <v>18</v>
      </c>
      <c r="O1557" t="s">
        <v>18</v>
      </c>
      <c r="P1557" s="17">
        <f t="shared" si="85"/>
        <v>28.6594444444444</v>
      </c>
      <c r="Q1557" s="42">
        <v>0.259486438085333</v>
      </c>
      <c r="R1557" t="s">
        <v>18</v>
      </c>
      <c r="S1557" t="s">
        <v>18</v>
      </c>
      <c r="T1557" s="17">
        <f t="shared" si="86"/>
        <v>0.259486438085333</v>
      </c>
    </row>
    <row r="1558" spans="1:20">
      <c r="A1558" s="1">
        <v>19</v>
      </c>
      <c r="B1558" s="84">
        <v>9</v>
      </c>
      <c r="C1558" s="85">
        <v>2012</v>
      </c>
      <c r="D1558" s="86">
        <v>41171</v>
      </c>
      <c r="E1558" s="85" t="s">
        <v>30</v>
      </c>
      <c r="F1558">
        <f>(54+100)/2</f>
        <v>77</v>
      </c>
      <c r="G1558" t="s">
        <v>22</v>
      </c>
      <c r="H1558">
        <v>1557</v>
      </c>
      <c r="I1558" s="42">
        <v>0.62</v>
      </c>
      <c r="J1558" t="s">
        <v>18</v>
      </c>
      <c r="K1558" t="s">
        <v>18</v>
      </c>
      <c r="L1558" s="17">
        <f t="shared" si="87"/>
        <v>0.62</v>
      </c>
      <c r="M1558" s="42">
        <v>28.7774444444444</v>
      </c>
      <c r="N1558" t="s">
        <v>18</v>
      </c>
      <c r="O1558" t="s">
        <v>18</v>
      </c>
      <c r="P1558" s="17">
        <f t="shared" si="85"/>
        <v>28.7774444444444</v>
      </c>
      <c r="Q1558" s="42">
        <v>0.251368579559111</v>
      </c>
      <c r="R1558" t="s">
        <v>18</v>
      </c>
      <c r="S1558" t="s">
        <v>18</v>
      </c>
      <c r="T1558" s="17">
        <f t="shared" si="86"/>
        <v>0.251368579559111</v>
      </c>
    </row>
    <row r="1559" spans="1:20">
      <c r="A1559" s="1">
        <v>10</v>
      </c>
      <c r="B1559" s="84">
        <v>10</v>
      </c>
      <c r="C1559" s="85">
        <v>2012</v>
      </c>
      <c r="D1559" s="86">
        <v>41192</v>
      </c>
      <c r="E1559" s="85" t="s">
        <v>30</v>
      </c>
      <c r="F1559">
        <f>(54+100)/2</f>
        <v>77</v>
      </c>
      <c r="G1559" t="s">
        <v>22</v>
      </c>
      <c r="H1559">
        <v>1558</v>
      </c>
      <c r="I1559" s="42">
        <v>1.631</v>
      </c>
      <c r="J1559" t="s">
        <v>18</v>
      </c>
      <c r="K1559" t="s">
        <v>18</v>
      </c>
      <c r="L1559" s="17">
        <f t="shared" si="87"/>
        <v>1.631</v>
      </c>
      <c r="M1559" s="42">
        <v>28.5047777777778</v>
      </c>
      <c r="N1559" t="s">
        <v>18</v>
      </c>
      <c r="O1559" t="s">
        <v>18</v>
      </c>
      <c r="P1559" s="17">
        <f t="shared" si="85"/>
        <v>28.5047777777778</v>
      </c>
      <c r="Q1559" s="42">
        <v>0.261375110583111</v>
      </c>
      <c r="R1559" t="s">
        <v>18</v>
      </c>
      <c r="S1559" t="s">
        <v>18</v>
      </c>
      <c r="T1559" s="17">
        <f t="shared" si="86"/>
        <v>0.261375110583111</v>
      </c>
    </row>
    <row r="1560" spans="1:20">
      <c r="A1560" s="1">
        <v>19</v>
      </c>
      <c r="B1560" s="84">
        <v>6</v>
      </c>
      <c r="C1560" s="85">
        <v>2013</v>
      </c>
      <c r="D1560" s="86">
        <v>41444</v>
      </c>
      <c r="E1560" s="85" t="s">
        <v>29</v>
      </c>
      <c r="F1560">
        <f t="shared" si="89"/>
        <v>75</v>
      </c>
      <c r="G1560" t="s">
        <v>22</v>
      </c>
      <c r="H1560">
        <v>1559</v>
      </c>
      <c r="I1560" s="42">
        <v>-0.969694444444444</v>
      </c>
      <c r="J1560" t="s">
        <v>18</v>
      </c>
      <c r="K1560" t="s">
        <v>18</v>
      </c>
      <c r="L1560" s="17">
        <f t="shared" si="87"/>
        <v>-0.969694444444444</v>
      </c>
      <c r="M1560" s="42">
        <v>28.9085277777778</v>
      </c>
      <c r="N1560" t="s">
        <v>18</v>
      </c>
      <c r="O1560" t="s">
        <v>18</v>
      </c>
      <c r="P1560" s="17">
        <f t="shared" si="85"/>
        <v>28.9085277777778</v>
      </c>
      <c r="Q1560" s="42">
        <v>0.287641883020741</v>
      </c>
      <c r="R1560" t="s">
        <v>18</v>
      </c>
      <c r="S1560" t="s">
        <v>18</v>
      </c>
      <c r="T1560" s="17">
        <f t="shared" si="86"/>
        <v>0.287641883020741</v>
      </c>
    </row>
    <row r="1561" spans="1:20">
      <c r="A1561" s="1">
        <v>9</v>
      </c>
      <c r="B1561" s="84">
        <v>11</v>
      </c>
      <c r="C1561" s="85">
        <v>2013</v>
      </c>
      <c r="D1561" s="86">
        <v>41587</v>
      </c>
      <c r="E1561" s="85" t="s">
        <v>29</v>
      </c>
      <c r="F1561">
        <f t="shared" si="89"/>
        <v>75</v>
      </c>
      <c r="G1561" t="s">
        <v>22</v>
      </c>
      <c r="H1561">
        <v>1560</v>
      </c>
      <c r="I1561" s="42">
        <v>1.72516666666667</v>
      </c>
      <c r="J1561" t="s">
        <v>18</v>
      </c>
      <c r="K1561" t="s">
        <v>18</v>
      </c>
      <c r="L1561" s="17">
        <f t="shared" si="87"/>
        <v>1.72516666666667</v>
      </c>
      <c r="M1561" s="42">
        <v>28.2578333333333</v>
      </c>
      <c r="N1561" t="s">
        <v>18</v>
      </c>
      <c r="O1561" t="s">
        <v>18</v>
      </c>
      <c r="P1561" s="17">
        <f t="shared" si="85"/>
        <v>28.2578333333333</v>
      </c>
      <c r="Q1561" s="42">
        <v>0.288366689978667</v>
      </c>
      <c r="R1561" t="s">
        <v>18</v>
      </c>
      <c r="S1561" t="s">
        <v>18</v>
      </c>
      <c r="T1561" s="17">
        <f t="shared" si="86"/>
        <v>0.288366689978667</v>
      </c>
    </row>
    <row r="1562" spans="1:20">
      <c r="A1562" s="1">
        <v>21</v>
      </c>
      <c r="B1562" s="84">
        <v>8</v>
      </c>
      <c r="C1562" s="85">
        <v>2014</v>
      </c>
      <c r="D1562" s="86">
        <v>41872</v>
      </c>
      <c r="E1562" s="85" t="s">
        <v>29</v>
      </c>
      <c r="F1562">
        <f t="shared" si="89"/>
        <v>75</v>
      </c>
      <c r="G1562" t="s">
        <v>22</v>
      </c>
      <c r="H1562">
        <v>1561</v>
      </c>
      <c r="I1562" s="42">
        <v>0.321333333333333</v>
      </c>
      <c r="J1562" t="s">
        <v>18</v>
      </c>
      <c r="K1562" t="s">
        <v>18</v>
      </c>
      <c r="L1562" s="17">
        <f t="shared" si="87"/>
        <v>0.321333333333333</v>
      </c>
      <c r="M1562" s="42">
        <v>28.3945</v>
      </c>
      <c r="N1562" t="s">
        <v>18</v>
      </c>
      <c r="O1562" t="s">
        <v>18</v>
      </c>
      <c r="P1562" s="17">
        <f t="shared" si="85"/>
        <v>28.3945</v>
      </c>
      <c r="Q1562" s="42">
        <v>0.276442262814667</v>
      </c>
      <c r="R1562" t="s">
        <v>18</v>
      </c>
      <c r="S1562" t="s">
        <v>18</v>
      </c>
      <c r="T1562" s="17">
        <f t="shared" si="86"/>
        <v>0.276442262814667</v>
      </c>
    </row>
    <row r="1563" spans="1:20">
      <c r="A1563" s="1">
        <v>18</v>
      </c>
      <c r="B1563" s="84">
        <v>10</v>
      </c>
      <c r="C1563" s="85">
        <v>2014</v>
      </c>
      <c r="D1563" s="86">
        <v>41930</v>
      </c>
      <c r="E1563" s="85" t="s">
        <v>29</v>
      </c>
      <c r="F1563">
        <f t="shared" si="89"/>
        <v>75</v>
      </c>
      <c r="G1563" t="s">
        <v>22</v>
      </c>
      <c r="H1563">
        <v>1562</v>
      </c>
      <c r="I1563" s="42">
        <v>0.5245</v>
      </c>
      <c r="J1563" t="s">
        <v>18</v>
      </c>
      <c r="K1563" t="s">
        <v>18</v>
      </c>
      <c r="L1563" s="17">
        <f t="shared" si="87"/>
        <v>0.5245</v>
      </c>
      <c r="M1563" s="42">
        <v>28.6018333333333</v>
      </c>
      <c r="N1563" t="s">
        <v>18</v>
      </c>
      <c r="O1563" t="s">
        <v>18</v>
      </c>
      <c r="P1563" s="17">
        <f t="shared" si="85"/>
        <v>28.6018333333333</v>
      </c>
      <c r="Q1563" s="42">
        <v>0.290393305319556</v>
      </c>
      <c r="R1563" t="s">
        <v>18</v>
      </c>
      <c r="S1563" t="s">
        <v>18</v>
      </c>
      <c r="T1563" s="17">
        <f t="shared" si="86"/>
        <v>0.290393305319556</v>
      </c>
    </row>
    <row r="1564" spans="1:20">
      <c r="A1564" s="1">
        <v>17</v>
      </c>
      <c r="B1564" s="84">
        <v>11</v>
      </c>
      <c r="C1564" s="85">
        <v>2014</v>
      </c>
      <c r="D1564" s="86">
        <v>41960</v>
      </c>
      <c r="E1564" s="85" t="s">
        <v>29</v>
      </c>
      <c r="F1564">
        <f t="shared" si="89"/>
        <v>75</v>
      </c>
      <c r="G1564" t="s">
        <v>22</v>
      </c>
      <c r="H1564">
        <v>1563</v>
      </c>
      <c r="I1564" s="42">
        <v>0.1035</v>
      </c>
      <c r="J1564" t="s">
        <v>18</v>
      </c>
      <c r="K1564" t="s">
        <v>18</v>
      </c>
      <c r="L1564" s="17">
        <f t="shared" si="87"/>
        <v>0.1035</v>
      </c>
      <c r="M1564" s="42">
        <v>28.7926666666667</v>
      </c>
      <c r="N1564" t="s">
        <v>18</v>
      </c>
      <c r="O1564" t="s">
        <v>18</v>
      </c>
      <c r="P1564" s="17">
        <f t="shared" si="85"/>
        <v>28.7926666666667</v>
      </c>
      <c r="Q1564" s="42">
        <v>0.290647104590667</v>
      </c>
      <c r="R1564" t="s">
        <v>18</v>
      </c>
      <c r="S1564" t="s">
        <v>18</v>
      </c>
      <c r="T1564" s="17">
        <f t="shared" si="86"/>
        <v>0.290647104590667</v>
      </c>
    </row>
    <row r="1565" spans="1:20">
      <c r="A1565" s="1">
        <v>20</v>
      </c>
      <c r="B1565" s="84">
        <v>6</v>
      </c>
      <c r="C1565" s="85">
        <v>2015</v>
      </c>
      <c r="D1565" s="86">
        <v>42175</v>
      </c>
      <c r="E1565" s="85" t="s">
        <v>29</v>
      </c>
      <c r="F1565">
        <f t="shared" si="89"/>
        <v>75</v>
      </c>
      <c r="G1565" t="s">
        <v>22</v>
      </c>
      <c r="H1565">
        <v>1564</v>
      </c>
      <c r="I1565" s="42">
        <v>-0.322833333333333</v>
      </c>
      <c r="J1565" t="s">
        <v>18</v>
      </c>
      <c r="K1565" t="s">
        <v>18</v>
      </c>
      <c r="L1565" s="17">
        <f t="shared" si="87"/>
        <v>-0.322833333333333</v>
      </c>
      <c r="M1565" s="42">
        <v>28.4901666666667</v>
      </c>
      <c r="N1565" t="s">
        <v>18</v>
      </c>
      <c r="O1565" t="s">
        <v>18</v>
      </c>
      <c r="P1565" s="17">
        <f t="shared" si="85"/>
        <v>28.4901666666667</v>
      </c>
      <c r="Q1565" s="42">
        <v>0.299949890309333</v>
      </c>
      <c r="R1565" t="s">
        <v>18</v>
      </c>
      <c r="S1565" t="s">
        <v>18</v>
      </c>
      <c r="T1565" s="17">
        <f t="shared" si="86"/>
        <v>0.299949890309333</v>
      </c>
    </row>
    <row r="1566" spans="1:20">
      <c r="A1566" s="1">
        <v>20</v>
      </c>
      <c r="B1566" s="84">
        <v>7</v>
      </c>
      <c r="C1566" s="85">
        <v>2015</v>
      </c>
      <c r="D1566" s="86">
        <v>42205</v>
      </c>
      <c r="E1566" s="85" t="s">
        <v>29</v>
      </c>
      <c r="F1566">
        <f t="shared" si="89"/>
        <v>75</v>
      </c>
      <c r="G1566" t="s">
        <v>22</v>
      </c>
      <c r="H1566">
        <v>1565</v>
      </c>
      <c r="I1566" s="42">
        <v>0.272</v>
      </c>
      <c r="J1566" t="s">
        <v>18</v>
      </c>
      <c r="K1566" t="s">
        <v>18</v>
      </c>
      <c r="L1566" s="17">
        <f t="shared" si="87"/>
        <v>0.272</v>
      </c>
      <c r="M1566" s="42">
        <v>28.2966666666667</v>
      </c>
      <c r="N1566" t="s">
        <v>18</v>
      </c>
      <c r="O1566" t="s">
        <v>18</v>
      </c>
      <c r="P1566" s="17">
        <f t="shared" si="85"/>
        <v>28.2966666666667</v>
      </c>
      <c r="Q1566" s="42">
        <v>0.291182530893778</v>
      </c>
      <c r="R1566" t="s">
        <v>18</v>
      </c>
      <c r="S1566" t="s">
        <v>18</v>
      </c>
      <c r="T1566" s="17">
        <f t="shared" si="86"/>
        <v>0.291182530893778</v>
      </c>
    </row>
    <row r="1567" spans="1:20">
      <c r="A1567" s="1">
        <v>19</v>
      </c>
      <c r="B1567" s="84">
        <v>8</v>
      </c>
      <c r="C1567" s="85">
        <v>2015</v>
      </c>
      <c r="D1567" s="86">
        <v>42235</v>
      </c>
      <c r="E1567" s="85" t="s">
        <v>29</v>
      </c>
      <c r="F1567">
        <f t="shared" si="89"/>
        <v>75</v>
      </c>
      <c r="G1567" t="s">
        <v>22</v>
      </c>
      <c r="H1567">
        <v>1566</v>
      </c>
      <c r="I1567" s="42">
        <v>0.130555555555556</v>
      </c>
      <c r="J1567" t="s">
        <v>18</v>
      </c>
      <c r="K1567" t="s">
        <v>18</v>
      </c>
      <c r="L1567" s="17">
        <f t="shared" si="87"/>
        <v>0.130555555555556</v>
      </c>
      <c r="M1567" s="42">
        <v>28.4109777777778</v>
      </c>
      <c r="N1567" t="s">
        <v>18</v>
      </c>
      <c r="O1567" t="s">
        <v>18</v>
      </c>
      <c r="P1567" s="17">
        <f t="shared" si="85"/>
        <v>28.4109777777778</v>
      </c>
      <c r="Q1567" s="42">
        <v>0.267270100484089</v>
      </c>
      <c r="R1567" t="s">
        <v>18</v>
      </c>
      <c r="S1567" t="s">
        <v>18</v>
      </c>
      <c r="T1567" s="17">
        <f t="shared" si="86"/>
        <v>0.267270100484089</v>
      </c>
    </row>
    <row r="1568" spans="1:20">
      <c r="A1568" s="1">
        <v>21</v>
      </c>
      <c r="B1568" s="84">
        <v>9</v>
      </c>
      <c r="C1568" s="85">
        <v>2015</v>
      </c>
      <c r="D1568" s="86">
        <v>42268</v>
      </c>
      <c r="E1568" s="85" t="s">
        <v>29</v>
      </c>
      <c r="F1568">
        <f t="shared" si="89"/>
        <v>75</v>
      </c>
      <c r="G1568" t="s">
        <v>22</v>
      </c>
      <c r="H1568">
        <v>1567</v>
      </c>
      <c r="I1568" s="42">
        <v>1.2814</v>
      </c>
      <c r="J1568" t="s">
        <v>18</v>
      </c>
      <c r="K1568" t="s">
        <v>18</v>
      </c>
      <c r="L1568" s="17">
        <f t="shared" si="87"/>
        <v>1.2814</v>
      </c>
      <c r="M1568" s="42">
        <v>28.2336</v>
      </c>
      <c r="N1568" t="s">
        <v>18</v>
      </c>
      <c r="O1568" t="s">
        <v>18</v>
      </c>
      <c r="P1568" s="17">
        <f t="shared" si="85"/>
        <v>28.2336</v>
      </c>
      <c r="Q1568" s="42">
        <v>0.271274815438578</v>
      </c>
      <c r="R1568" t="s">
        <v>18</v>
      </c>
      <c r="S1568" t="s">
        <v>18</v>
      </c>
      <c r="T1568" s="17">
        <f t="shared" si="86"/>
        <v>0.271274815438578</v>
      </c>
    </row>
    <row r="1569" spans="1:20">
      <c r="A1569" s="1">
        <v>20</v>
      </c>
      <c r="B1569" s="84">
        <v>10</v>
      </c>
      <c r="C1569" s="85">
        <v>2015</v>
      </c>
      <c r="D1569" s="86">
        <v>42297</v>
      </c>
      <c r="E1569" s="85" t="s">
        <v>29</v>
      </c>
      <c r="F1569">
        <f t="shared" si="89"/>
        <v>75</v>
      </c>
      <c r="G1569" t="s">
        <v>22</v>
      </c>
      <c r="H1569">
        <v>1568</v>
      </c>
      <c r="I1569" s="42">
        <v>0.233833333333333</v>
      </c>
      <c r="J1569" t="s">
        <v>18</v>
      </c>
      <c r="K1569" t="s">
        <v>18</v>
      </c>
      <c r="L1569" s="17">
        <f t="shared" si="87"/>
        <v>0.233833333333333</v>
      </c>
      <c r="M1569" s="42">
        <v>28.4270555555556</v>
      </c>
      <c r="N1569" t="s">
        <v>18</v>
      </c>
      <c r="O1569" t="s">
        <v>18</v>
      </c>
      <c r="P1569" s="17">
        <f t="shared" si="85"/>
        <v>28.4270555555556</v>
      </c>
      <c r="Q1569" s="42">
        <v>0.0845064755178667</v>
      </c>
      <c r="R1569" t="s">
        <v>18</v>
      </c>
      <c r="S1569" t="s">
        <v>18</v>
      </c>
      <c r="T1569" s="17">
        <f t="shared" si="86"/>
        <v>0.0845064755178667</v>
      </c>
    </row>
    <row r="1570" spans="1:20">
      <c r="A1570" s="1">
        <v>14</v>
      </c>
      <c r="B1570" s="84">
        <v>8</v>
      </c>
      <c r="C1570" s="85">
        <v>2016</v>
      </c>
      <c r="D1570" s="86">
        <v>42596</v>
      </c>
      <c r="E1570" s="85" t="s">
        <v>31</v>
      </c>
      <c r="F1570">
        <f>(41+82)/2</f>
        <v>61.5</v>
      </c>
      <c r="G1570" t="s">
        <v>22</v>
      </c>
      <c r="H1570">
        <v>1569</v>
      </c>
      <c r="I1570" s="42">
        <v>-0.357</v>
      </c>
      <c r="J1570" t="s">
        <v>18</v>
      </c>
      <c r="K1570" t="s">
        <v>18</v>
      </c>
      <c r="L1570" s="17">
        <f t="shared" si="87"/>
        <v>-0.357</v>
      </c>
      <c r="M1570" s="42">
        <v>28.317</v>
      </c>
      <c r="N1570" t="s">
        <v>18</v>
      </c>
      <c r="O1570" t="s">
        <v>18</v>
      </c>
      <c r="P1570" s="17">
        <f t="shared" si="85"/>
        <v>28.317</v>
      </c>
      <c r="Q1570" s="42">
        <v>0.0928989260108267</v>
      </c>
      <c r="R1570" t="s">
        <v>18</v>
      </c>
      <c r="S1570" t="s">
        <v>18</v>
      </c>
      <c r="T1570" s="17">
        <f t="shared" si="86"/>
        <v>0.0928989260108267</v>
      </c>
    </row>
    <row r="1571" spans="1:20">
      <c r="A1571" s="1">
        <v>20</v>
      </c>
      <c r="B1571" s="84">
        <v>9</v>
      </c>
      <c r="C1571" s="85">
        <v>2016</v>
      </c>
      <c r="D1571" s="86">
        <v>42633</v>
      </c>
      <c r="E1571" s="85" t="s">
        <v>29</v>
      </c>
      <c r="F1571">
        <f t="shared" ref="F1571:F1582" si="90">(50+100)/2</f>
        <v>75</v>
      </c>
      <c r="G1571" t="s">
        <v>22</v>
      </c>
      <c r="H1571">
        <v>1570</v>
      </c>
      <c r="I1571" s="42">
        <v>1.25911111111111</v>
      </c>
      <c r="J1571" t="s">
        <v>18</v>
      </c>
      <c r="K1571" t="s">
        <v>18</v>
      </c>
      <c r="L1571" s="17">
        <f t="shared" si="87"/>
        <v>1.25911111111111</v>
      </c>
      <c r="M1571" s="42">
        <v>28.1739444444444</v>
      </c>
      <c r="N1571" t="s">
        <v>18</v>
      </c>
      <c r="O1571" t="s">
        <v>18</v>
      </c>
      <c r="P1571" s="17">
        <f t="shared" si="85"/>
        <v>28.1739444444444</v>
      </c>
      <c r="Q1571" s="42">
        <v>0.111855169589333</v>
      </c>
      <c r="R1571" t="s">
        <v>18</v>
      </c>
      <c r="S1571" t="s">
        <v>18</v>
      </c>
      <c r="T1571" s="17">
        <f t="shared" si="86"/>
        <v>0.111855169589333</v>
      </c>
    </row>
    <row r="1572" spans="1:20">
      <c r="A1572" s="1">
        <v>13</v>
      </c>
      <c r="B1572" s="84">
        <v>11</v>
      </c>
      <c r="C1572" s="85">
        <v>2016</v>
      </c>
      <c r="D1572" s="86">
        <v>42687</v>
      </c>
      <c r="E1572" s="85" t="s">
        <v>29</v>
      </c>
      <c r="F1572">
        <f t="shared" si="90"/>
        <v>75</v>
      </c>
      <c r="G1572" t="s">
        <v>22</v>
      </c>
      <c r="H1572">
        <v>1571</v>
      </c>
      <c r="I1572" s="42">
        <v>2.48822222222222</v>
      </c>
      <c r="J1572" t="s">
        <v>18</v>
      </c>
      <c r="K1572" t="s">
        <v>18</v>
      </c>
      <c r="L1572" s="17">
        <f t="shared" si="87"/>
        <v>2.48822222222222</v>
      </c>
      <c r="M1572" s="42">
        <v>28.0332777777778</v>
      </c>
      <c r="N1572" t="s">
        <v>18</v>
      </c>
      <c r="O1572" t="s">
        <v>18</v>
      </c>
      <c r="P1572" s="17">
        <f t="shared" si="85"/>
        <v>28.0332777777778</v>
      </c>
      <c r="Q1572" s="42">
        <v>0.1494414412928</v>
      </c>
      <c r="R1572" t="s">
        <v>18</v>
      </c>
      <c r="S1572" t="s">
        <v>18</v>
      </c>
      <c r="T1572" s="17">
        <f t="shared" si="86"/>
        <v>0.1494414412928</v>
      </c>
    </row>
    <row r="1573" spans="1:20">
      <c r="A1573" s="1">
        <v>20</v>
      </c>
      <c r="B1573" s="84">
        <v>5</v>
      </c>
      <c r="C1573" s="85">
        <v>2017</v>
      </c>
      <c r="D1573" s="86">
        <v>42875</v>
      </c>
      <c r="E1573" s="85" t="s">
        <v>29</v>
      </c>
      <c r="F1573">
        <f t="shared" si="90"/>
        <v>75</v>
      </c>
      <c r="G1573" t="s">
        <v>22</v>
      </c>
      <c r="H1573">
        <v>1572</v>
      </c>
      <c r="I1573" s="42">
        <v>-0.85925</v>
      </c>
      <c r="J1573" t="s">
        <v>18</v>
      </c>
      <c r="K1573" t="s">
        <v>18</v>
      </c>
      <c r="L1573" s="17">
        <f t="shared" si="87"/>
        <v>-0.85925</v>
      </c>
      <c r="M1573" s="42">
        <v>28.5703333333333</v>
      </c>
      <c r="N1573" t="s">
        <v>18</v>
      </c>
      <c r="O1573" t="s">
        <v>18</v>
      </c>
      <c r="P1573" s="17">
        <f t="shared" si="85"/>
        <v>28.5703333333333</v>
      </c>
      <c r="Q1573" s="42">
        <v>0.104147381582933</v>
      </c>
      <c r="R1573" t="s">
        <v>18</v>
      </c>
      <c r="S1573" t="s">
        <v>18</v>
      </c>
      <c r="T1573" s="17">
        <f t="shared" si="86"/>
        <v>0.104147381582933</v>
      </c>
    </row>
    <row r="1574" spans="1:20">
      <c r="A1574" s="1">
        <v>21</v>
      </c>
      <c r="B1574" s="84">
        <v>6</v>
      </c>
      <c r="C1574" s="85">
        <v>2017</v>
      </c>
      <c r="D1574" s="86">
        <v>42907</v>
      </c>
      <c r="E1574" s="85" t="s">
        <v>29</v>
      </c>
      <c r="F1574">
        <f t="shared" si="90"/>
        <v>75</v>
      </c>
      <c r="G1574" t="s">
        <v>22</v>
      </c>
      <c r="H1574">
        <v>1573</v>
      </c>
      <c r="I1574" s="42">
        <v>-0.779333333333333</v>
      </c>
      <c r="J1574" t="s">
        <v>18</v>
      </c>
      <c r="K1574" t="s">
        <v>18</v>
      </c>
      <c r="L1574" s="17">
        <f t="shared" si="87"/>
        <v>-0.779333333333333</v>
      </c>
      <c r="M1574" s="42">
        <v>28.2216666666667</v>
      </c>
      <c r="N1574" t="s">
        <v>18</v>
      </c>
      <c r="O1574" t="s">
        <v>18</v>
      </c>
      <c r="P1574" s="17">
        <f t="shared" si="85"/>
        <v>28.2216666666667</v>
      </c>
      <c r="Q1574" s="42">
        <v>0.100389075328267</v>
      </c>
      <c r="R1574" t="s">
        <v>18</v>
      </c>
      <c r="S1574" t="s">
        <v>18</v>
      </c>
      <c r="T1574" s="17">
        <f t="shared" si="86"/>
        <v>0.100389075328267</v>
      </c>
    </row>
    <row r="1575" spans="1:20">
      <c r="A1575" s="1">
        <v>18</v>
      </c>
      <c r="B1575" s="84">
        <v>7</v>
      </c>
      <c r="C1575" s="85">
        <v>2017</v>
      </c>
      <c r="D1575" s="86">
        <v>42934</v>
      </c>
      <c r="E1575" s="85" t="s">
        <v>29</v>
      </c>
      <c r="F1575">
        <f t="shared" si="90"/>
        <v>75</v>
      </c>
      <c r="G1575" t="s">
        <v>22</v>
      </c>
      <c r="H1575">
        <v>1574</v>
      </c>
      <c r="I1575" s="42">
        <v>0.1345</v>
      </c>
      <c r="J1575" t="s">
        <v>18</v>
      </c>
      <c r="K1575" t="s">
        <v>18</v>
      </c>
      <c r="L1575" s="17">
        <f t="shared" si="87"/>
        <v>0.1345</v>
      </c>
      <c r="M1575" s="42">
        <v>28.1466666666667</v>
      </c>
      <c r="N1575" t="s">
        <v>18</v>
      </c>
      <c r="O1575" t="s">
        <v>18</v>
      </c>
      <c r="P1575" s="17">
        <f t="shared" si="85"/>
        <v>28.1466666666667</v>
      </c>
      <c r="Q1575" s="88" t="s">
        <v>18</v>
      </c>
      <c r="R1575" t="s">
        <v>18</v>
      </c>
      <c r="S1575" t="s">
        <v>18</v>
      </c>
      <c r="T1575" s="17" t="e">
        <f t="shared" si="86"/>
        <v>#DIV/0!</v>
      </c>
    </row>
    <row r="1576" spans="1:20">
      <c r="A1576" s="1">
        <v>22</v>
      </c>
      <c r="B1576" s="84">
        <v>8</v>
      </c>
      <c r="C1576" s="85">
        <v>2017</v>
      </c>
      <c r="D1576" s="86">
        <v>42969</v>
      </c>
      <c r="E1576" s="85" t="s">
        <v>29</v>
      </c>
      <c r="F1576">
        <f t="shared" si="90"/>
        <v>75</v>
      </c>
      <c r="G1576" t="s">
        <v>22</v>
      </c>
      <c r="H1576">
        <v>1575</v>
      </c>
      <c r="I1576" s="42">
        <v>-0.109</v>
      </c>
      <c r="J1576" t="s">
        <v>18</v>
      </c>
      <c r="K1576" t="s">
        <v>18</v>
      </c>
      <c r="L1576" s="17">
        <f t="shared" si="87"/>
        <v>-0.109</v>
      </c>
      <c r="M1576" s="42">
        <v>28.154</v>
      </c>
      <c r="N1576" t="s">
        <v>18</v>
      </c>
      <c r="O1576" t="s">
        <v>18</v>
      </c>
      <c r="P1576" s="17">
        <f t="shared" si="85"/>
        <v>28.154</v>
      </c>
      <c r="Q1576" s="88" t="s">
        <v>18</v>
      </c>
      <c r="R1576" t="s">
        <v>18</v>
      </c>
      <c r="S1576" t="s">
        <v>18</v>
      </c>
      <c r="T1576" s="17" t="e">
        <f t="shared" si="86"/>
        <v>#DIV/0!</v>
      </c>
    </row>
    <row r="1577" spans="1:20">
      <c r="A1577" s="1">
        <v>20</v>
      </c>
      <c r="B1577" s="84">
        <v>9</v>
      </c>
      <c r="C1577" s="85">
        <v>2017</v>
      </c>
      <c r="D1577" s="86">
        <v>42998</v>
      </c>
      <c r="E1577" s="85" t="s">
        <v>29</v>
      </c>
      <c r="F1577">
        <f t="shared" si="90"/>
        <v>75</v>
      </c>
      <c r="G1577" t="s">
        <v>22</v>
      </c>
      <c r="H1577">
        <v>1576</v>
      </c>
      <c r="I1577" s="42">
        <v>1.108</v>
      </c>
      <c r="J1577" t="s">
        <v>18</v>
      </c>
      <c r="K1577" t="s">
        <v>18</v>
      </c>
      <c r="L1577" s="17">
        <f t="shared" si="87"/>
        <v>1.108</v>
      </c>
      <c r="M1577" s="42">
        <v>27.6591666666667</v>
      </c>
      <c r="N1577" t="s">
        <v>18</v>
      </c>
      <c r="O1577" t="s">
        <v>18</v>
      </c>
      <c r="P1577" s="17">
        <f t="shared" si="85"/>
        <v>27.6591666666667</v>
      </c>
      <c r="Q1577" s="42">
        <v>0.146652041337067</v>
      </c>
      <c r="R1577" t="s">
        <v>18</v>
      </c>
      <c r="S1577" t="s">
        <v>18</v>
      </c>
      <c r="T1577" s="17">
        <f t="shared" si="86"/>
        <v>0.146652041337067</v>
      </c>
    </row>
    <row r="1578" spans="1:20">
      <c r="A1578" s="1">
        <v>22</v>
      </c>
      <c r="B1578" s="84">
        <v>10</v>
      </c>
      <c r="C1578" s="85">
        <v>2017</v>
      </c>
      <c r="D1578" s="86">
        <v>43030</v>
      </c>
      <c r="E1578" s="85" t="s">
        <v>29</v>
      </c>
      <c r="F1578">
        <f t="shared" si="90"/>
        <v>75</v>
      </c>
      <c r="G1578" t="s">
        <v>22</v>
      </c>
      <c r="H1578">
        <v>1577</v>
      </c>
      <c r="I1578" s="42">
        <v>-0.2565</v>
      </c>
      <c r="J1578" t="s">
        <v>18</v>
      </c>
      <c r="K1578" t="s">
        <v>18</v>
      </c>
      <c r="L1578" s="17">
        <f t="shared" si="87"/>
        <v>-0.2565</v>
      </c>
      <c r="M1578" s="42">
        <v>28.2935</v>
      </c>
      <c r="N1578" t="s">
        <v>18</v>
      </c>
      <c r="O1578" t="s">
        <v>18</v>
      </c>
      <c r="P1578" s="17">
        <f t="shared" si="85"/>
        <v>28.2935</v>
      </c>
      <c r="Q1578" s="42">
        <v>0.0981635879122666</v>
      </c>
      <c r="R1578" t="s">
        <v>18</v>
      </c>
      <c r="S1578" t="s">
        <v>18</v>
      </c>
      <c r="T1578" s="17">
        <f t="shared" si="86"/>
        <v>0.0981635879122666</v>
      </c>
    </row>
    <row r="1579" spans="1:20">
      <c r="A1579" s="1">
        <v>14</v>
      </c>
      <c r="B1579" s="84">
        <v>11</v>
      </c>
      <c r="C1579" s="85">
        <v>2017</v>
      </c>
      <c r="D1579" s="86">
        <v>43053</v>
      </c>
      <c r="E1579" s="85" t="s">
        <v>29</v>
      </c>
      <c r="F1579">
        <f t="shared" si="90"/>
        <v>75</v>
      </c>
      <c r="G1579" t="s">
        <v>22</v>
      </c>
      <c r="H1579">
        <v>1578</v>
      </c>
      <c r="I1579" s="42">
        <v>1.32516666666667</v>
      </c>
      <c r="J1579" t="s">
        <v>18</v>
      </c>
      <c r="K1579" t="s">
        <v>18</v>
      </c>
      <c r="L1579" s="17">
        <f t="shared" si="87"/>
        <v>1.32516666666667</v>
      </c>
      <c r="M1579" s="42">
        <v>27.7586666666667</v>
      </c>
      <c r="N1579" t="s">
        <v>18</v>
      </c>
      <c r="O1579" t="s">
        <v>18</v>
      </c>
      <c r="P1579" s="17">
        <f t="shared" si="85"/>
        <v>27.7586666666667</v>
      </c>
      <c r="Q1579" s="42">
        <v>0.150737289437333</v>
      </c>
      <c r="R1579" t="s">
        <v>18</v>
      </c>
      <c r="S1579" t="s">
        <v>18</v>
      </c>
      <c r="T1579" s="17">
        <f t="shared" si="86"/>
        <v>0.150737289437333</v>
      </c>
    </row>
    <row r="1580" spans="1:20">
      <c r="A1580" s="1">
        <v>25</v>
      </c>
      <c r="B1580" s="84">
        <v>5</v>
      </c>
      <c r="C1580" s="85">
        <v>2018</v>
      </c>
      <c r="D1580" s="86">
        <v>43245</v>
      </c>
      <c r="E1580" s="85" t="s">
        <v>29</v>
      </c>
      <c r="F1580">
        <f t="shared" si="90"/>
        <v>75</v>
      </c>
      <c r="G1580" t="s">
        <v>22</v>
      </c>
      <c r="H1580">
        <v>1579</v>
      </c>
      <c r="I1580" s="42">
        <v>-0.349238095238095</v>
      </c>
      <c r="J1580" t="s">
        <v>18</v>
      </c>
      <c r="K1580" t="s">
        <v>18</v>
      </c>
      <c r="L1580" s="17">
        <f t="shared" si="87"/>
        <v>-0.349238095238095</v>
      </c>
      <c r="M1580" s="42">
        <v>28.1409047619048</v>
      </c>
      <c r="N1580" t="s">
        <v>18</v>
      </c>
      <c r="O1580" t="s">
        <v>18</v>
      </c>
      <c r="P1580" s="17">
        <f t="shared" si="85"/>
        <v>28.1409047619048</v>
      </c>
      <c r="Q1580" s="42">
        <v>0.149049535033244</v>
      </c>
      <c r="R1580" t="s">
        <v>18</v>
      </c>
      <c r="S1580" t="s">
        <v>18</v>
      </c>
      <c r="T1580" s="17">
        <f t="shared" si="86"/>
        <v>0.149049535033244</v>
      </c>
    </row>
    <row r="1581" spans="1:20">
      <c r="A1581" s="1">
        <v>26</v>
      </c>
      <c r="B1581" s="84">
        <v>6</v>
      </c>
      <c r="C1581" s="85">
        <v>2018</v>
      </c>
      <c r="D1581" s="86">
        <v>43277</v>
      </c>
      <c r="E1581" s="85" t="s">
        <v>29</v>
      </c>
      <c r="F1581">
        <f t="shared" si="90"/>
        <v>75</v>
      </c>
      <c r="G1581" t="s">
        <v>22</v>
      </c>
      <c r="H1581">
        <v>1580</v>
      </c>
      <c r="I1581" s="42">
        <v>-0.481</v>
      </c>
      <c r="J1581" t="s">
        <v>18</v>
      </c>
      <c r="K1581" t="s">
        <v>18</v>
      </c>
      <c r="L1581" s="17">
        <f t="shared" si="87"/>
        <v>-0.481</v>
      </c>
      <c r="M1581" s="42">
        <v>27.8017142857143</v>
      </c>
      <c r="N1581" t="s">
        <v>18</v>
      </c>
      <c r="O1581" t="s">
        <v>18</v>
      </c>
      <c r="P1581" s="17">
        <f t="shared" si="85"/>
        <v>27.8017142857143</v>
      </c>
      <c r="Q1581" s="42">
        <v>0.171612217889867</v>
      </c>
      <c r="R1581" t="s">
        <v>18</v>
      </c>
      <c r="S1581" t="s">
        <v>18</v>
      </c>
      <c r="T1581" s="17">
        <f t="shared" si="86"/>
        <v>0.171612217889867</v>
      </c>
    </row>
    <row r="1582" spans="1:20">
      <c r="A1582" s="1">
        <v>18</v>
      </c>
      <c r="B1582" s="84">
        <v>7</v>
      </c>
      <c r="C1582" s="85">
        <v>2018</v>
      </c>
      <c r="D1582" s="86">
        <v>43299</v>
      </c>
      <c r="E1582" s="85" t="s">
        <v>29</v>
      </c>
      <c r="F1582">
        <f t="shared" si="90"/>
        <v>75</v>
      </c>
      <c r="G1582" t="s">
        <v>22</v>
      </c>
      <c r="H1582">
        <v>1581</v>
      </c>
      <c r="I1582" s="42">
        <v>-0.24525</v>
      </c>
      <c r="J1582" t="s">
        <v>18</v>
      </c>
      <c r="K1582" t="s">
        <v>18</v>
      </c>
      <c r="L1582" s="17">
        <f t="shared" si="87"/>
        <v>-0.24525</v>
      </c>
      <c r="M1582" s="42">
        <v>27.99825</v>
      </c>
      <c r="N1582" t="s">
        <v>18</v>
      </c>
      <c r="O1582" t="s">
        <v>18</v>
      </c>
      <c r="P1582" s="17">
        <f t="shared" si="85"/>
        <v>27.99825</v>
      </c>
      <c r="Q1582" s="42">
        <v>0.155848163145867</v>
      </c>
      <c r="R1582" t="s">
        <v>18</v>
      </c>
      <c r="S1582" t="s">
        <v>18</v>
      </c>
      <c r="T1582" s="17">
        <f t="shared" si="86"/>
        <v>0.155848163145867</v>
      </c>
    </row>
    <row r="1583" spans="1:20">
      <c r="A1583" s="1">
        <v>21</v>
      </c>
      <c r="B1583" s="84">
        <v>8</v>
      </c>
      <c r="C1583" s="85">
        <v>2018</v>
      </c>
      <c r="D1583" s="86">
        <v>43333</v>
      </c>
      <c r="E1583" s="85" t="s">
        <v>32</v>
      </c>
      <c r="F1583">
        <f>(47+100)/2</f>
        <v>73.5</v>
      </c>
      <c r="G1583" t="s">
        <v>22</v>
      </c>
      <c r="H1583">
        <v>1582</v>
      </c>
      <c r="I1583" s="42">
        <v>-0.38225</v>
      </c>
      <c r="J1583" t="s">
        <v>18</v>
      </c>
      <c r="K1583" t="s">
        <v>18</v>
      </c>
      <c r="L1583" s="17">
        <f t="shared" si="87"/>
        <v>-0.38225</v>
      </c>
      <c r="M1583" s="42">
        <v>27.924</v>
      </c>
      <c r="N1583" t="s">
        <v>18</v>
      </c>
      <c r="O1583" t="s">
        <v>18</v>
      </c>
      <c r="P1583" s="17">
        <f t="shared" si="85"/>
        <v>27.924</v>
      </c>
      <c r="Q1583" s="88" t="s">
        <v>18</v>
      </c>
      <c r="R1583" t="s">
        <v>18</v>
      </c>
      <c r="S1583" t="s">
        <v>18</v>
      </c>
      <c r="T1583" s="17" t="e">
        <f t="shared" si="86"/>
        <v>#DIV/0!</v>
      </c>
    </row>
    <row r="1584" spans="1:20">
      <c r="A1584" s="1">
        <v>19</v>
      </c>
      <c r="B1584" s="84">
        <v>9</v>
      </c>
      <c r="C1584" s="85">
        <v>2018</v>
      </c>
      <c r="D1584" s="60">
        <v>43362</v>
      </c>
      <c r="E1584" s="85" t="s">
        <v>29</v>
      </c>
      <c r="F1584">
        <f>(51+100)/2</f>
        <v>75.5</v>
      </c>
      <c r="G1584" t="s">
        <v>22</v>
      </c>
      <c r="H1584">
        <v>1583</v>
      </c>
      <c r="I1584" s="42">
        <v>0.06125</v>
      </c>
      <c r="J1584" t="s">
        <v>18</v>
      </c>
      <c r="K1584" t="s">
        <v>18</v>
      </c>
      <c r="L1584" s="17">
        <f t="shared" si="87"/>
        <v>0.06125</v>
      </c>
      <c r="M1584" s="42">
        <v>27.9550833333333</v>
      </c>
      <c r="N1584" t="s">
        <v>18</v>
      </c>
      <c r="O1584" t="s">
        <v>18</v>
      </c>
      <c r="P1584" s="17">
        <f t="shared" si="85"/>
        <v>27.9550833333333</v>
      </c>
      <c r="Q1584" s="88" t="s">
        <v>18</v>
      </c>
      <c r="R1584" t="s">
        <v>18</v>
      </c>
      <c r="S1584" t="s">
        <v>18</v>
      </c>
      <c r="T1584" s="17" t="e">
        <f t="shared" si="86"/>
        <v>#DIV/0!</v>
      </c>
    </row>
    <row r="1585" spans="1:20">
      <c r="A1585" s="52">
        <v>3</v>
      </c>
      <c r="B1585" s="84">
        <v>11</v>
      </c>
      <c r="C1585" s="85">
        <v>2018</v>
      </c>
      <c r="D1585" s="60">
        <v>43407</v>
      </c>
      <c r="E1585" s="85" t="s">
        <v>33</v>
      </c>
      <c r="F1585">
        <f>(47+94)/2</f>
        <v>70.5</v>
      </c>
      <c r="G1585" t="s">
        <v>22</v>
      </c>
      <c r="H1585">
        <v>1584</v>
      </c>
      <c r="I1585" s="42">
        <v>-0.0405833333333333</v>
      </c>
      <c r="J1585" t="s">
        <v>18</v>
      </c>
      <c r="K1585" t="s">
        <v>18</v>
      </c>
      <c r="L1585" s="17">
        <f t="shared" si="87"/>
        <v>-0.0405833333333333</v>
      </c>
      <c r="M1585" s="42">
        <v>28.0675555555556</v>
      </c>
      <c r="N1585" t="s">
        <v>18</v>
      </c>
      <c r="O1585" t="s">
        <v>18</v>
      </c>
      <c r="P1585" s="17">
        <f t="shared" si="85"/>
        <v>28.0675555555556</v>
      </c>
      <c r="Q1585" s="42">
        <v>0.183272653053867</v>
      </c>
      <c r="R1585" t="s">
        <v>18</v>
      </c>
      <c r="S1585" t="s">
        <v>18</v>
      </c>
      <c r="T1585" s="17">
        <f t="shared" si="86"/>
        <v>0.183272653053867</v>
      </c>
    </row>
    <row r="1586" spans="1:20">
      <c r="A1586" s="52">
        <v>18</v>
      </c>
      <c r="B1586" s="84">
        <v>6</v>
      </c>
      <c r="C1586" s="85">
        <v>2019</v>
      </c>
      <c r="D1586" s="60">
        <v>43634</v>
      </c>
      <c r="E1586" s="85" t="s">
        <v>29</v>
      </c>
      <c r="F1586">
        <f t="shared" ref="F1586:F1588" si="91">(50+100)/2</f>
        <v>75</v>
      </c>
      <c r="G1586" t="s">
        <v>22</v>
      </c>
      <c r="H1586">
        <v>1585</v>
      </c>
      <c r="I1586" s="42">
        <v>-0.458555555555556</v>
      </c>
      <c r="J1586" t="s">
        <v>18</v>
      </c>
      <c r="K1586" t="s">
        <v>18</v>
      </c>
      <c r="L1586" s="17">
        <f t="shared" si="87"/>
        <v>-0.458555555555556</v>
      </c>
      <c r="M1586" s="42">
        <v>28.1121111111111</v>
      </c>
      <c r="N1586" t="s">
        <v>18</v>
      </c>
      <c r="O1586" t="s">
        <v>18</v>
      </c>
      <c r="P1586" s="17">
        <f t="shared" si="85"/>
        <v>28.1121111111111</v>
      </c>
      <c r="Q1586" s="42">
        <v>0.230509883374667</v>
      </c>
      <c r="R1586" t="s">
        <v>18</v>
      </c>
      <c r="S1586" t="s">
        <v>18</v>
      </c>
      <c r="T1586" s="17">
        <f t="shared" si="86"/>
        <v>0.230509883374667</v>
      </c>
    </row>
    <row r="1587" spans="1:20">
      <c r="A1587" s="52">
        <v>25</v>
      </c>
      <c r="B1587" s="84">
        <v>8</v>
      </c>
      <c r="C1587" s="85">
        <v>2019</v>
      </c>
      <c r="D1587" s="60">
        <v>43702</v>
      </c>
      <c r="E1587" s="85" t="s">
        <v>29</v>
      </c>
      <c r="F1587">
        <f t="shared" si="91"/>
        <v>75</v>
      </c>
      <c r="G1587" t="s">
        <v>22</v>
      </c>
      <c r="H1587">
        <v>1586</v>
      </c>
      <c r="I1587" s="42">
        <v>0.349966666666667</v>
      </c>
      <c r="J1587" t="s">
        <v>18</v>
      </c>
      <c r="K1587" t="s">
        <v>18</v>
      </c>
      <c r="L1587" s="17">
        <f t="shared" si="87"/>
        <v>0.349966666666667</v>
      </c>
      <c r="M1587" s="42">
        <v>27.8271833333333</v>
      </c>
      <c r="N1587" t="s">
        <v>18</v>
      </c>
      <c r="O1587" t="s">
        <v>18</v>
      </c>
      <c r="P1587" s="17">
        <f t="shared" si="85"/>
        <v>27.8271833333333</v>
      </c>
      <c r="Q1587" s="42">
        <v>0.195667913964267</v>
      </c>
      <c r="R1587" t="s">
        <v>18</v>
      </c>
      <c r="S1587" t="s">
        <v>18</v>
      </c>
      <c r="T1587" s="17">
        <f t="shared" si="86"/>
        <v>0.195667913964267</v>
      </c>
    </row>
    <row r="1588" spans="1:20">
      <c r="A1588" s="52">
        <v>17</v>
      </c>
      <c r="B1588" s="84">
        <v>10</v>
      </c>
      <c r="C1588" s="85">
        <v>2019</v>
      </c>
      <c r="D1588" s="60">
        <v>43755</v>
      </c>
      <c r="E1588" s="85" t="s">
        <v>29</v>
      </c>
      <c r="F1588">
        <f t="shared" si="91"/>
        <v>75</v>
      </c>
      <c r="G1588" t="s">
        <v>22</v>
      </c>
      <c r="H1588">
        <v>1587</v>
      </c>
      <c r="I1588" s="42">
        <v>0.8755</v>
      </c>
      <c r="J1588" t="s">
        <v>18</v>
      </c>
      <c r="K1588" t="s">
        <v>18</v>
      </c>
      <c r="L1588" s="17">
        <f t="shared" si="87"/>
        <v>0.8755</v>
      </c>
      <c r="M1588" s="42">
        <v>27.78025</v>
      </c>
      <c r="N1588" t="s">
        <v>18</v>
      </c>
      <c r="O1588" t="s">
        <v>18</v>
      </c>
      <c r="P1588" s="17">
        <f t="shared" si="85"/>
        <v>27.78025</v>
      </c>
      <c r="Q1588" s="42">
        <v>0.1983059794136</v>
      </c>
      <c r="R1588" t="s">
        <v>18</v>
      </c>
      <c r="S1588" t="s">
        <v>18</v>
      </c>
      <c r="T1588" s="17">
        <f t="shared" si="86"/>
        <v>0.1983059794136</v>
      </c>
    </row>
    <row r="1589" spans="1:20">
      <c r="A1589" s="80">
        <v>18</v>
      </c>
      <c r="B1589" s="81">
        <v>7</v>
      </c>
      <c r="C1589" s="82">
        <v>2012</v>
      </c>
      <c r="D1589" s="83">
        <v>41108</v>
      </c>
      <c r="E1589" s="82" t="s">
        <v>34</v>
      </c>
      <c r="F1589">
        <f>(104+180)/2</f>
        <v>142</v>
      </c>
      <c r="G1589" t="s">
        <v>22</v>
      </c>
      <c r="H1589">
        <v>1588</v>
      </c>
      <c r="I1589" s="42">
        <v>-0.89575</v>
      </c>
      <c r="J1589" t="s">
        <v>18</v>
      </c>
      <c r="K1589" t="s">
        <v>18</v>
      </c>
      <c r="L1589" s="17">
        <f t="shared" si="87"/>
        <v>-0.89575</v>
      </c>
      <c r="M1589" s="42">
        <v>29.5193958333333</v>
      </c>
      <c r="N1589" t="s">
        <v>18</v>
      </c>
      <c r="O1589" t="s">
        <v>18</v>
      </c>
      <c r="P1589" s="17">
        <f t="shared" si="85"/>
        <v>29.5193958333333</v>
      </c>
      <c r="Q1589" s="42">
        <v>0.257177355013333</v>
      </c>
      <c r="R1589" t="s">
        <v>18</v>
      </c>
      <c r="S1589" t="s">
        <v>18</v>
      </c>
      <c r="T1589" s="17">
        <f t="shared" si="86"/>
        <v>0.257177355013333</v>
      </c>
    </row>
    <row r="1590" spans="1:20">
      <c r="A1590" s="1">
        <v>20</v>
      </c>
      <c r="B1590" s="84">
        <v>8</v>
      </c>
      <c r="C1590" s="85">
        <v>2012</v>
      </c>
      <c r="D1590" s="86">
        <v>41141</v>
      </c>
      <c r="E1590" s="86" t="s">
        <v>35</v>
      </c>
      <c r="F1590">
        <f t="shared" ref="F1590:F1596" si="92">(100+170)/2</f>
        <v>135</v>
      </c>
      <c r="G1590" t="s">
        <v>22</v>
      </c>
      <c r="H1590">
        <v>1589</v>
      </c>
      <c r="I1590" s="42">
        <v>-0.959583333333333</v>
      </c>
      <c r="J1590" t="s">
        <v>18</v>
      </c>
      <c r="K1590" t="s">
        <v>18</v>
      </c>
      <c r="L1590" s="17">
        <f t="shared" si="87"/>
        <v>-0.959583333333333</v>
      </c>
      <c r="M1590" s="42">
        <v>29.5440833333333</v>
      </c>
      <c r="N1590" t="s">
        <v>18</v>
      </c>
      <c r="O1590" t="s">
        <v>18</v>
      </c>
      <c r="P1590" s="17">
        <f t="shared" si="85"/>
        <v>29.5440833333333</v>
      </c>
      <c r="Q1590" s="42">
        <v>0.254230046166</v>
      </c>
      <c r="R1590" t="s">
        <v>18</v>
      </c>
      <c r="S1590" t="s">
        <v>18</v>
      </c>
      <c r="T1590" s="17">
        <f t="shared" si="86"/>
        <v>0.254230046166</v>
      </c>
    </row>
    <row r="1591" spans="1:20">
      <c r="A1591" s="1">
        <v>19</v>
      </c>
      <c r="B1591" s="84">
        <v>9</v>
      </c>
      <c r="C1591" s="85">
        <v>2012</v>
      </c>
      <c r="D1591" s="86">
        <v>41171</v>
      </c>
      <c r="E1591" s="86" t="s">
        <v>35</v>
      </c>
      <c r="F1591">
        <f t="shared" si="92"/>
        <v>135</v>
      </c>
      <c r="G1591" t="s">
        <v>22</v>
      </c>
      <c r="H1591">
        <v>1590</v>
      </c>
      <c r="I1591" s="42">
        <v>-1.04166666666667</v>
      </c>
      <c r="J1591" t="s">
        <v>18</v>
      </c>
      <c r="K1591" t="s">
        <v>18</v>
      </c>
      <c r="L1591" s="17">
        <f t="shared" si="87"/>
        <v>-1.04166666666667</v>
      </c>
      <c r="M1591" s="42">
        <v>29.6101666666667</v>
      </c>
      <c r="N1591" t="s">
        <v>18</v>
      </c>
      <c r="O1591" t="s">
        <v>18</v>
      </c>
      <c r="P1591" s="17">
        <f t="shared" si="85"/>
        <v>29.6101666666667</v>
      </c>
      <c r="Q1591" s="42">
        <v>0.251805872334667</v>
      </c>
      <c r="R1591" t="s">
        <v>18</v>
      </c>
      <c r="S1591" t="s">
        <v>18</v>
      </c>
      <c r="T1591" s="17">
        <f t="shared" si="86"/>
        <v>0.251805872334667</v>
      </c>
    </row>
    <row r="1592" spans="1:20">
      <c r="A1592" s="1">
        <v>10</v>
      </c>
      <c r="B1592" s="84">
        <v>10</v>
      </c>
      <c r="C1592" s="85">
        <v>2012</v>
      </c>
      <c r="D1592" s="86">
        <v>41192</v>
      </c>
      <c r="E1592" s="85" t="s">
        <v>36</v>
      </c>
      <c r="F1592">
        <f>(101+165)/2</f>
        <v>133</v>
      </c>
      <c r="G1592" t="s">
        <v>22</v>
      </c>
      <c r="H1592">
        <v>1591</v>
      </c>
      <c r="I1592" s="42">
        <v>-1.0360625</v>
      </c>
      <c r="J1592" t="s">
        <v>18</v>
      </c>
      <c r="K1592" t="s">
        <v>18</v>
      </c>
      <c r="L1592" s="17">
        <f t="shared" si="87"/>
        <v>-1.0360625</v>
      </c>
      <c r="M1592" s="42">
        <v>29.593</v>
      </c>
      <c r="N1592" t="s">
        <v>18</v>
      </c>
      <c r="O1592" t="s">
        <v>18</v>
      </c>
      <c r="P1592" s="17">
        <f t="shared" si="85"/>
        <v>29.593</v>
      </c>
      <c r="Q1592" s="42">
        <v>0.250484575005</v>
      </c>
      <c r="R1592" t="s">
        <v>18</v>
      </c>
      <c r="S1592" t="s">
        <v>18</v>
      </c>
      <c r="T1592" s="17">
        <f t="shared" si="86"/>
        <v>0.250484575005</v>
      </c>
    </row>
    <row r="1593" spans="1:20">
      <c r="A1593" s="1">
        <v>19</v>
      </c>
      <c r="B1593" s="84">
        <v>6</v>
      </c>
      <c r="C1593" s="85">
        <v>2013</v>
      </c>
      <c r="D1593" s="86">
        <v>41444</v>
      </c>
      <c r="E1593" s="85" t="s">
        <v>37</v>
      </c>
      <c r="F1593">
        <f>(100+190)/2</f>
        <v>145</v>
      </c>
      <c r="G1593" t="s">
        <v>22</v>
      </c>
      <c r="H1593">
        <v>1592</v>
      </c>
      <c r="I1593" s="42">
        <v>-1.30058333333333</v>
      </c>
      <c r="J1593" t="s">
        <v>18</v>
      </c>
      <c r="K1593" t="s">
        <v>18</v>
      </c>
      <c r="L1593" s="17">
        <f t="shared" si="87"/>
        <v>-1.30058333333333</v>
      </c>
      <c r="M1593" s="42">
        <v>29.3886666666667</v>
      </c>
      <c r="N1593" t="s">
        <v>18</v>
      </c>
      <c r="O1593" t="s">
        <v>18</v>
      </c>
      <c r="P1593" s="17">
        <f t="shared" si="85"/>
        <v>29.3886666666667</v>
      </c>
      <c r="Q1593" s="42">
        <v>0.271691868071556</v>
      </c>
      <c r="R1593" t="s">
        <v>18</v>
      </c>
      <c r="S1593" t="s">
        <v>18</v>
      </c>
      <c r="T1593" s="17">
        <f t="shared" si="86"/>
        <v>0.271691868071556</v>
      </c>
    </row>
    <row r="1594" spans="1:20">
      <c r="A1594" s="1">
        <v>9</v>
      </c>
      <c r="B1594" s="84">
        <v>11</v>
      </c>
      <c r="C1594" s="85">
        <v>2013</v>
      </c>
      <c r="D1594" s="86">
        <v>41587</v>
      </c>
      <c r="E1594" s="85" t="s">
        <v>37</v>
      </c>
      <c r="F1594">
        <f>(100+190)/2</f>
        <v>145</v>
      </c>
      <c r="G1594" t="s">
        <v>22</v>
      </c>
      <c r="H1594">
        <v>1593</v>
      </c>
      <c r="I1594" s="42">
        <v>-1.08895833333333</v>
      </c>
      <c r="J1594" t="s">
        <v>18</v>
      </c>
      <c r="K1594" t="s">
        <v>18</v>
      </c>
      <c r="L1594" s="17">
        <f t="shared" si="87"/>
        <v>-1.08895833333333</v>
      </c>
      <c r="M1594" s="42">
        <v>29.4901111111111</v>
      </c>
      <c r="N1594" t="s">
        <v>18</v>
      </c>
      <c r="O1594" t="s">
        <v>18</v>
      </c>
      <c r="P1594" s="17">
        <f t="shared" si="85"/>
        <v>29.4901111111111</v>
      </c>
      <c r="Q1594" s="42">
        <v>0.268569883353444</v>
      </c>
      <c r="R1594" t="s">
        <v>18</v>
      </c>
      <c r="S1594" t="s">
        <v>18</v>
      </c>
      <c r="T1594" s="17">
        <f t="shared" si="86"/>
        <v>0.268569883353444</v>
      </c>
    </row>
    <row r="1595" spans="1:20">
      <c r="A1595" s="1">
        <v>21</v>
      </c>
      <c r="B1595" s="84">
        <v>8</v>
      </c>
      <c r="C1595" s="85">
        <v>2014</v>
      </c>
      <c r="D1595" s="86">
        <v>41872</v>
      </c>
      <c r="E1595" s="85" t="s">
        <v>35</v>
      </c>
      <c r="F1595">
        <f t="shared" si="92"/>
        <v>135</v>
      </c>
      <c r="G1595" t="s">
        <v>22</v>
      </c>
      <c r="H1595">
        <v>1594</v>
      </c>
      <c r="I1595" s="42">
        <v>-0.811125</v>
      </c>
      <c r="J1595" t="s">
        <v>18</v>
      </c>
      <c r="K1595" t="s">
        <v>18</v>
      </c>
      <c r="L1595" s="17">
        <f t="shared" si="87"/>
        <v>-0.811125</v>
      </c>
      <c r="M1595" s="42">
        <v>29.3115535714286</v>
      </c>
      <c r="N1595" t="s">
        <v>18</v>
      </c>
      <c r="O1595" t="s">
        <v>18</v>
      </c>
      <c r="P1595" s="17">
        <f t="shared" si="85"/>
        <v>29.3115535714286</v>
      </c>
      <c r="Q1595" s="42">
        <v>0.278906008906</v>
      </c>
      <c r="R1595" t="s">
        <v>18</v>
      </c>
      <c r="S1595" t="s">
        <v>18</v>
      </c>
      <c r="T1595" s="17">
        <f t="shared" si="86"/>
        <v>0.278906008906</v>
      </c>
    </row>
    <row r="1596" spans="1:20">
      <c r="A1596" s="1">
        <v>18</v>
      </c>
      <c r="B1596" s="84">
        <v>10</v>
      </c>
      <c r="C1596" s="85">
        <v>2014</v>
      </c>
      <c r="D1596" s="86">
        <v>41930</v>
      </c>
      <c r="E1596" s="85" t="s">
        <v>35</v>
      </c>
      <c r="F1596">
        <f t="shared" si="92"/>
        <v>135</v>
      </c>
      <c r="G1596" t="s">
        <v>22</v>
      </c>
      <c r="H1596">
        <v>1595</v>
      </c>
      <c r="I1596" s="42">
        <v>-0.959875</v>
      </c>
      <c r="J1596" t="s">
        <v>18</v>
      </c>
      <c r="K1596" t="s">
        <v>18</v>
      </c>
      <c r="L1596" s="17">
        <f t="shared" si="87"/>
        <v>-0.959875</v>
      </c>
      <c r="M1596" s="42">
        <v>29.5594583333333</v>
      </c>
      <c r="N1596" t="s">
        <v>18</v>
      </c>
      <c r="O1596" t="s">
        <v>18</v>
      </c>
      <c r="P1596" s="17">
        <f t="shared" si="85"/>
        <v>29.5594583333333</v>
      </c>
      <c r="Q1596" s="42">
        <v>0.285934423647407</v>
      </c>
      <c r="R1596" t="s">
        <v>18</v>
      </c>
      <c r="S1596" t="s">
        <v>18</v>
      </c>
      <c r="T1596" s="17">
        <f t="shared" si="86"/>
        <v>0.285934423647407</v>
      </c>
    </row>
    <row r="1597" spans="1:20">
      <c r="A1597" s="1">
        <v>17</v>
      </c>
      <c r="B1597" s="84">
        <v>11</v>
      </c>
      <c r="C1597" s="85">
        <v>2014</v>
      </c>
      <c r="D1597" s="86">
        <v>41960</v>
      </c>
      <c r="E1597" s="85" t="s">
        <v>38</v>
      </c>
      <c r="F1597">
        <f>(100+180)/2</f>
        <v>140</v>
      </c>
      <c r="G1597" t="s">
        <v>22</v>
      </c>
      <c r="H1597">
        <v>1596</v>
      </c>
      <c r="I1597" s="42">
        <v>-0.94525</v>
      </c>
      <c r="J1597" t="s">
        <v>18</v>
      </c>
      <c r="K1597" t="s">
        <v>18</v>
      </c>
      <c r="L1597" s="17">
        <f t="shared" si="87"/>
        <v>-0.94525</v>
      </c>
      <c r="M1597" s="42">
        <v>29.5440208333333</v>
      </c>
      <c r="N1597" t="s">
        <v>18</v>
      </c>
      <c r="O1597" t="s">
        <v>18</v>
      </c>
      <c r="P1597" s="17">
        <f t="shared" si="85"/>
        <v>29.5440208333333</v>
      </c>
      <c r="Q1597" s="42">
        <v>0.283352873649</v>
      </c>
      <c r="R1597" t="s">
        <v>18</v>
      </c>
      <c r="S1597" t="s">
        <v>18</v>
      </c>
      <c r="T1597" s="17">
        <f t="shared" si="86"/>
        <v>0.283352873649</v>
      </c>
    </row>
    <row r="1598" spans="1:20">
      <c r="A1598" s="1">
        <v>20</v>
      </c>
      <c r="B1598" s="84">
        <v>6</v>
      </c>
      <c r="C1598" s="85">
        <v>2015</v>
      </c>
      <c r="D1598" s="86">
        <v>42175</v>
      </c>
      <c r="E1598" s="85" t="s">
        <v>38</v>
      </c>
      <c r="F1598">
        <f>(100+180)/2</f>
        <v>140</v>
      </c>
      <c r="G1598" t="s">
        <v>22</v>
      </c>
      <c r="H1598">
        <v>1597</v>
      </c>
      <c r="I1598" s="42">
        <v>-0.999666666666667</v>
      </c>
      <c r="J1598" t="s">
        <v>18</v>
      </c>
      <c r="K1598" t="s">
        <v>18</v>
      </c>
      <c r="L1598" s="17">
        <f t="shared" si="87"/>
        <v>-0.999666666666667</v>
      </c>
      <c r="M1598" s="42">
        <v>29.0882916666667</v>
      </c>
      <c r="N1598" t="s">
        <v>18</v>
      </c>
      <c r="O1598" t="s">
        <v>18</v>
      </c>
      <c r="P1598" s="17">
        <f t="shared" si="85"/>
        <v>29.0882916666667</v>
      </c>
      <c r="Q1598" s="42">
        <v>0.269171717961667</v>
      </c>
      <c r="R1598" t="s">
        <v>18</v>
      </c>
      <c r="S1598" t="s">
        <v>18</v>
      </c>
      <c r="T1598" s="17">
        <f t="shared" si="86"/>
        <v>0.269171717961667</v>
      </c>
    </row>
    <row r="1599" spans="1:20">
      <c r="A1599" s="1">
        <v>20</v>
      </c>
      <c r="B1599" s="84">
        <v>7</v>
      </c>
      <c r="C1599" s="85">
        <v>2015</v>
      </c>
      <c r="D1599" s="86">
        <v>42205</v>
      </c>
      <c r="E1599" s="85" t="s">
        <v>39</v>
      </c>
      <c r="F1599">
        <f>(100+165)/2</f>
        <v>132.5</v>
      </c>
      <c r="G1599" t="s">
        <v>22</v>
      </c>
      <c r="H1599">
        <v>1598</v>
      </c>
      <c r="I1599" s="42">
        <v>-0.903458333333333</v>
      </c>
      <c r="J1599" t="s">
        <v>18</v>
      </c>
      <c r="K1599" t="s">
        <v>18</v>
      </c>
      <c r="L1599" s="17">
        <f t="shared" si="87"/>
        <v>-0.903458333333333</v>
      </c>
      <c r="M1599" s="42">
        <v>29.0542916666667</v>
      </c>
      <c r="N1599" t="s">
        <v>18</v>
      </c>
      <c r="O1599" t="s">
        <v>18</v>
      </c>
      <c r="P1599" s="17">
        <f t="shared" si="85"/>
        <v>29.0542916666667</v>
      </c>
      <c r="Q1599" s="42">
        <v>0.273598230316</v>
      </c>
      <c r="R1599" t="s">
        <v>18</v>
      </c>
      <c r="S1599" t="s">
        <v>18</v>
      </c>
      <c r="T1599" s="17">
        <f t="shared" si="86"/>
        <v>0.273598230316</v>
      </c>
    </row>
    <row r="1600" spans="1:20">
      <c r="A1600" s="1">
        <v>19</v>
      </c>
      <c r="B1600" s="84">
        <v>8</v>
      </c>
      <c r="C1600" s="85">
        <v>2015</v>
      </c>
      <c r="D1600" s="86">
        <v>42235</v>
      </c>
      <c r="E1600" s="85" t="s">
        <v>40</v>
      </c>
      <c r="F1600">
        <f>(100+135)/2</f>
        <v>117.5</v>
      </c>
      <c r="G1600" t="s">
        <v>22</v>
      </c>
      <c r="H1600">
        <v>1599</v>
      </c>
      <c r="I1600" s="42">
        <v>-0.7349</v>
      </c>
      <c r="J1600" t="s">
        <v>18</v>
      </c>
      <c r="K1600" t="s">
        <v>18</v>
      </c>
      <c r="L1600" s="17">
        <f t="shared" si="87"/>
        <v>-0.7349</v>
      </c>
      <c r="M1600" s="42">
        <v>28.8683</v>
      </c>
      <c r="N1600" t="s">
        <v>18</v>
      </c>
      <c r="O1600" t="s">
        <v>18</v>
      </c>
      <c r="P1600" s="17">
        <f t="shared" si="85"/>
        <v>28.8683</v>
      </c>
      <c r="Q1600" s="42">
        <v>0.266181068045227</v>
      </c>
      <c r="R1600" t="s">
        <v>18</v>
      </c>
      <c r="S1600" t="s">
        <v>18</v>
      </c>
      <c r="T1600" s="17">
        <f t="shared" si="86"/>
        <v>0.266181068045227</v>
      </c>
    </row>
    <row r="1601" spans="1:20">
      <c r="A1601" s="1">
        <v>21</v>
      </c>
      <c r="B1601" s="84">
        <v>9</v>
      </c>
      <c r="C1601" s="85">
        <v>2015</v>
      </c>
      <c r="D1601" s="86">
        <v>42268</v>
      </c>
      <c r="E1601" s="85" t="s">
        <v>40</v>
      </c>
      <c r="F1601">
        <f>(100+135)/2</f>
        <v>117.5</v>
      </c>
      <c r="G1601" t="s">
        <v>22</v>
      </c>
      <c r="H1601">
        <v>1600</v>
      </c>
      <c r="I1601" s="42">
        <v>-0.7739</v>
      </c>
      <c r="J1601" t="s">
        <v>18</v>
      </c>
      <c r="K1601" t="s">
        <v>18</v>
      </c>
      <c r="L1601" s="17">
        <f t="shared" si="87"/>
        <v>-0.7739</v>
      </c>
      <c r="M1601" s="42">
        <v>29.0144</v>
      </c>
      <c r="N1601" t="s">
        <v>18</v>
      </c>
      <c r="O1601" t="s">
        <v>18</v>
      </c>
      <c r="P1601" s="17">
        <f t="shared" si="85"/>
        <v>29.0144</v>
      </c>
      <c r="Q1601" s="42">
        <v>0.268603397180267</v>
      </c>
      <c r="R1601" t="s">
        <v>18</v>
      </c>
      <c r="S1601" t="s">
        <v>18</v>
      </c>
      <c r="T1601" s="17">
        <f t="shared" si="86"/>
        <v>0.268603397180267</v>
      </c>
    </row>
    <row r="1602" spans="1:20">
      <c r="A1602" s="1">
        <v>20</v>
      </c>
      <c r="B1602" s="84">
        <v>10</v>
      </c>
      <c r="C1602" s="85">
        <v>2015</v>
      </c>
      <c r="D1602" s="86">
        <v>42297</v>
      </c>
      <c r="E1602" s="85" t="s">
        <v>41</v>
      </c>
      <c r="F1602">
        <f>(100+130)/2</f>
        <v>115</v>
      </c>
      <c r="G1602" t="s">
        <v>22</v>
      </c>
      <c r="H1602">
        <v>1601</v>
      </c>
      <c r="I1602" s="42">
        <v>-0.734666666666667</v>
      </c>
      <c r="J1602" t="s">
        <v>18</v>
      </c>
      <c r="K1602" t="s">
        <v>18</v>
      </c>
      <c r="L1602" s="17">
        <f t="shared" si="87"/>
        <v>-0.734666666666667</v>
      </c>
      <c r="M1602" s="42">
        <v>28.8823333333333</v>
      </c>
      <c r="N1602" t="s">
        <v>18</v>
      </c>
      <c r="O1602" t="s">
        <v>18</v>
      </c>
      <c r="P1602" s="17">
        <f t="shared" ref="P1602:P1621" si="93">AVERAGE(M1602:O1602)</f>
        <v>28.8823333333333</v>
      </c>
      <c r="Q1602" s="42">
        <v>0.069450323096</v>
      </c>
      <c r="R1602" t="s">
        <v>18</v>
      </c>
      <c r="S1602" t="s">
        <v>18</v>
      </c>
      <c r="T1602" s="17">
        <f t="shared" ref="T1602:T1621" si="94">AVERAGE(Q1602:S1602)</f>
        <v>0.069450323096</v>
      </c>
    </row>
    <row r="1603" spans="1:20">
      <c r="A1603" s="1">
        <v>14</v>
      </c>
      <c r="B1603" s="84">
        <v>8</v>
      </c>
      <c r="C1603" s="85">
        <v>2016</v>
      </c>
      <c r="D1603" s="86">
        <v>42596</v>
      </c>
      <c r="E1603" s="85" t="s">
        <v>42</v>
      </c>
      <c r="F1603">
        <f>(82+123)/2</f>
        <v>102.5</v>
      </c>
      <c r="G1603" t="s">
        <v>22</v>
      </c>
      <c r="H1603">
        <v>1602</v>
      </c>
      <c r="I1603" s="42">
        <v>-0.961833333333333</v>
      </c>
      <c r="J1603" t="s">
        <v>18</v>
      </c>
      <c r="K1603" t="s">
        <v>18</v>
      </c>
      <c r="L1603" s="17">
        <f t="shared" ref="L1603:L1621" si="95">AVERAGE(I1603:K1603)</f>
        <v>-0.961833333333333</v>
      </c>
      <c r="M1603" s="42">
        <v>28.882</v>
      </c>
      <c r="N1603" t="s">
        <v>18</v>
      </c>
      <c r="O1603" t="s">
        <v>18</v>
      </c>
      <c r="P1603" s="17">
        <f t="shared" si="93"/>
        <v>28.882</v>
      </c>
      <c r="Q1603" s="42">
        <v>0.09001398329048</v>
      </c>
      <c r="R1603" t="s">
        <v>18</v>
      </c>
      <c r="S1603" t="s">
        <v>18</v>
      </c>
      <c r="T1603" s="17">
        <f t="shared" si="94"/>
        <v>0.09001398329048</v>
      </c>
    </row>
    <row r="1604" spans="1:20">
      <c r="A1604" s="1">
        <v>20</v>
      </c>
      <c r="B1604" s="84">
        <v>9</v>
      </c>
      <c r="C1604" s="85">
        <v>2016</v>
      </c>
      <c r="D1604" s="86">
        <v>42633</v>
      </c>
      <c r="E1604" s="85" t="s">
        <v>43</v>
      </c>
      <c r="F1604">
        <f>(100+140)/2</f>
        <v>120</v>
      </c>
      <c r="G1604" t="s">
        <v>22</v>
      </c>
      <c r="H1604">
        <v>1603</v>
      </c>
      <c r="I1604" s="42">
        <v>-0.883955555555556</v>
      </c>
      <c r="J1604" t="s">
        <v>18</v>
      </c>
      <c r="K1604" t="s">
        <v>18</v>
      </c>
      <c r="L1604" s="17">
        <f t="shared" si="95"/>
        <v>-0.883955555555556</v>
      </c>
      <c r="M1604" s="42">
        <v>28.8531111111111</v>
      </c>
      <c r="N1604" t="s">
        <v>18</v>
      </c>
      <c r="O1604" t="s">
        <v>18</v>
      </c>
      <c r="P1604" s="17">
        <f t="shared" si="93"/>
        <v>28.8531111111111</v>
      </c>
      <c r="Q1604" s="42">
        <v>0.0942133061004</v>
      </c>
      <c r="R1604" t="s">
        <v>18</v>
      </c>
      <c r="S1604" t="s">
        <v>18</v>
      </c>
      <c r="T1604" s="17">
        <f t="shared" si="94"/>
        <v>0.0942133061004</v>
      </c>
    </row>
    <row r="1605" spans="1:20">
      <c r="A1605" s="1">
        <v>13</v>
      </c>
      <c r="B1605" s="84">
        <v>11</v>
      </c>
      <c r="C1605" s="85">
        <v>2016</v>
      </c>
      <c r="D1605" s="86">
        <v>42687</v>
      </c>
      <c r="E1605" s="85" t="s">
        <v>44</v>
      </c>
      <c r="F1605">
        <f>(100+145)/2</f>
        <v>122.5</v>
      </c>
      <c r="G1605" t="s">
        <v>22</v>
      </c>
      <c r="H1605">
        <v>1604</v>
      </c>
      <c r="I1605" s="42">
        <v>-0.866222222222222</v>
      </c>
      <c r="J1605" t="s">
        <v>18</v>
      </c>
      <c r="K1605" t="s">
        <v>18</v>
      </c>
      <c r="L1605" s="17">
        <f t="shared" si="95"/>
        <v>-0.866222222222222</v>
      </c>
      <c r="M1605" s="42">
        <v>28.8823333333333</v>
      </c>
      <c r="N1605" t="s">
        <v>18</v>
      </c>
      <c r="O1605" t="s">
        <v>18</v>
      </c>
      <c r="P1605" s="17">
        <f t="shared" si="93"/>
        <v>28.8823333333333</v>
      </c>
      <c r="Q1605" s="42">
        <v>0.107128250206933</v>
      </c>
      <c r="R1605" t="s">
        <v>18</v>
      </c>
      <c r="S1605" t="s">
        <v>18</v>
      </c>
      <c r="T1605" s="17">
        <f t="shared" si="94"/>
        <v>0.107128250206933</v>
      </c>
    </row>
    <row r="1606" spans="1:20">
      <c r="A1606" s="1">
        <v>20</v>
      </c>
      <c r="B1606" s="84">
        <v>5</v>
      </c>
      <c r="C1606" s="85">
        <v>2017</v>
      </c>
      <c r="D1606" s="86">
        <v>42875</v>
      </c>
      <c r="E1606" s="85" t="s">
        <v>35</v>
      </c>
      <c r="F1606">
        <f t="shared" ref="F1606:F1609" si="96">(100+170)/2</f>
        <v>135</v>
      </c>
      <c r="G1606" t="s">
        <v>22</v>
      </c>
      <c r="H1606">
        <v>1605</v>
      </c>
      <c r="I1606" s="42">
        <v>-1.26341666666667</v>
      </c>
      <c r="J1606" t="s">
        <v>18</v>
      </c>
      <c r="K1606" t="s">
        <v>18</v>
      </c>
      <c r="L1606" s="17">
        <f t="shared" si="95"/>
        <v>-1.26341666666667</v>
      </c>
      <c r="M1606" s="42">
        <v>28.9618333333333</v>
      </c>
      <c r="N1606" t="s">
        <v>18</v>
      </c>
      <c r="O1606" t="s">
        <v>18</v>
      </c>
      <c r="P1606" s="17">
        <f t="shared" si="93"/>
        <v>28.9618333333333</v>
      </c>
      <c r="Q1606" s="42">
        <v>0.0912675971408</v>
      </c>
      <c r="R1606" t="s">
        <v>18</v>
      </c>
      <c r="S1606" t="s">
        <v>18</v>
      </c>
      <c r="T1606" s="17">
        <f t="shared" si="94"/>
        <v>0.0912675971408</v>
      </c>
    </row>
    <row r="1607" spans="1:20">
      <c r="A1607" s="1">
        <v>21</v>
      </c>
      <c r="B1607" s="84">
        <v>6</v>
      </c>
      <c r="C1607" s="85">
        <v>2017</v>
      </c>
      <c r="D1607" s="86">
        <v>42907</v>
      </c>
      <c r="E1607" s="85" t="s">
        <v>35</v>
      </c>
      <c r="F1607">
        <f t="shared" si="96"/>
        <v>135</v>
      </c>
      <c r="G1607" t="s">
        <v>22</v>
      </c>
      <c r="H1607">
        <v>1606</v>
      </c>
      <c r="I1607" s="42">
        <v>-1.144375</v>
      </c>
      <c r="J1607" t="s">
        <v>18</v>
      </c>
      <c r="K1607" t="s">
        <v>18</v>
      </c>
      <c r="L1607" s="17">
        <f t="shared" si="95"/>
        <v>-1.144375</v>
      </c>
      <c r="M1607" s="42">
        <v>28.950125</v>
      </c>
      <c r="N1607" t="s">
        <v>18</v>
      </c>
      <c r="O1607" t="s">
        <v>18</v>
      </c>
      <c r="P1607" s="17">
        <f t="shared" si="93"/>
        <v>28.950125</v>
      </c>
      <c r="Q1607" s="42">
        <v>0.0955860738764</v>
      </c>
      <c r="R1607" t="s">
        <v>18</v>
      </c>
      <c r="S1607" t="s">
        <v>18</v>
      </c>
      <c r="T1607" s="17">
        <f t="shared" si="94"/>
        <v>0.0955860738764</v>
      </c>
    </row>
    <row r="1608" spans="1:20">
      <c r="A1608" s="1">
        <v>18</v>
      </c>
      <c r="B1608" s="84">
        <v>7</v>
      </c>
      <c r="C1608" s="85">
        <v>2017</v>
      </c>
      <c r="D1608" s="86">
        <v>42934</v>
      </c>
      <c r="E1608" s="85" t="s">
        <v>38</v>
      </c>
      <c r="F1608">
        <f>(100+180)/2</f>
        <v>140</v>
      </c>
      <c r="G1608" t="s">
        <v>22</v>
      </c>
      <c r="H1608">
        <v>1607</v>
      </c>
      <c r="I1608" s="42">
        <v>-1.227</v>
      </c>
      <c r="J1608" t="s">
        <v>18</v>
      </c>
      <c r="K1608" t="s">
        <v>18</v>
      </c>
      <c r="L1608" s="17">
        <f t="shared" si="95"/>
        <v>-1.227</v>
      </c>
      <c r="M1608" s="42">
        <v>29.174625</v>
      </c>
      <c r="N1608" t="s">
        <v>18</v>
      </c>
      <c r="O1608" t="s">
        <v>18</v>
      </c>
      <c r="P1608" s="17">
        <f t="shared" si="93"/>
        <v>29.174625</v>
      </c>
      <c r="Q1608" s="88" t="s">
        <v>18</v>
      </c>
      <c r="R1608" t="s">
        <v>18</v>
      </c>
      <c r="S1608" t="s">
        <v>18</v>
      </c>
      <c r="T1608" s="17" t="e">
        <f t="shared" si="94"/>
        <v>#DIV/0!</v>
      </c>
    </row>
    <row r="1609" spans="1:20">
      <c r="A1609" s="1">
        <v>22</v>
      </c>
      <c r="B1609" s="84">
        <v>8</v>
      </c>
      <c r="C1609" s="85">
        <v>2017</v>
      </c>
      <c r="D1609" s="86">
        <v>42969</v>
      </c>
      <c r="E1609" s="85" t="s">
        <v>35</v>
      </c>
      <c r="F1609">
        <f t="shared" si="96"/>
        <v>135</v>
      </c>
      <c r="G1609" t="s">
        <v>22</v>
      </c>
      <c r="H1609">
        <v>1608</v>
      </c>
      <c r="I1609" s="42">
        <v>-1.108625</v>
      </c>
      <c r="J1609" t="s">
        <v>18</v>
      </c>
      <c r="K1609" t="s">
        <v>18</v>
      </c>
      <c r="L1609" s="17">
        <f t="shared" si="95"/>
        <v>-1.108625</v>
      </c>
      <c r="M1609" s="42">
        <v>28.98225</v>
      </c>
      <c r="N1609" t="s">
        <v>18</v>
      </c>
      <c r="O1609" t="s">
        <v>18</v>
      </c>
      <c r="P1609" s="17">
        <f t="shared" si="93"/>
        <v>28.98225</v>
      </c>
      <c r="Q1609" s="88" t="s">
        <v>18</v>
      </c>
      <c r="R1609" t="s">
        <v>18</v>
      </c>
      <c r="S1609" t="s">
        <v>18</v>
      </c>
      <c r="T1609" s="17" t="e">
        <f t="shared" si="94"/>
        <v>#DIV/0!</v>
      </c>
    </row>
    <row r="1610" spans="1:20">
      <c r="A1610" s="1">
        <v>20</v>
      </c>
      <c r="B1610" s="84">
        <v>9</v>
      </c>
      <c r="C1610" s="85">
        <v>2017</v>
      </c>
      <c r="D1610" s="86">
        <v>42998</v>
      </c>
      <c r="E1610" s="85" t="s">
        <v>39</v>
      </c>
      <c r="F1610">
        <f t="shared" ref="F1610:F1614" si="97">(100+165)/2</f>
        <v>132.5</v>
      </c>
      <c r="G1610" t="s">
        <v>22</v>
      </c>
      <c r="H1610">
        <v>1609</v>
      </c>
      <c r="I1610" s="42">
        <v>-1.06083333333333</v>
      </c>
      <c r="J1610" t="s">
        <v>18</v>
      </c>
      <c r="K1610" t="s">
        <v>18</v>
      </c>
      <c r="L1610" s="17">
        <f t="shared" si="95"/>
        <v>-1.06083333333333</v>
      </c>
      <c r="M1610" s="42">
        <v>28.8536666666667</v>
      </c>
      <c r="N1610" t="s">
        <v>18</v>
      </c>
      <c r="O1610" t="s">
        <v>18</v>
      </c>
      <c r="P1610" s="17">
        <f t="shared" si="93"/>
        <v>28.8536666666667</v>
      </c>
      <c r="Q1610" s="42">
        <v>0.0800175634749334</v>
      </c>
      <c r="R1610" t="s">
        <v>18</v>
      </c>
      <c r="S1610" t="s">
        <v>18</v>
      </c>
      <c r="T1610" s="17">
        <f t="shared" si="94"/>
        <v>0.0800175634749334</v>
      </c>
    </row>
    <row r="1611" spans="1:20">
      <c r="A1611" s="1">
        <v>22</v>
      </c>
      <c r="B1611" s="84">
        <v>10</v>
      </c>
      <c r="C1611" s="85">
        <v>2017</v>
      </c>
      <c r="D1611" s="86">
        <v>43030</v>
      </c>
      <c r="E1611" s="85" t="s">
        <v>38</v>
      </c>
      <c r="F1611">
        <f t="shared" ref="F1611:F1616" si="98">(100+180)/2</f>
        <v>140</v>
      </c>
      <c r="G1611" t="s">
        <v>22</v>
      </c>
      <c r="H1611">
        <v>1610</v>
      </c>
      <c r="I1611" s="42">
        <v>-1.172125</v>
      </c>
      <c r="J1611" t="s">
        <v>18</v>
      </c>
      <c r="K1611" t="s">
        <v>18</v>
      </c>
      <c r="L1611" s="17">
        <f t="shared" si="95"/>
        <v>-1.172125</v>
      </c>
      <c r="M1611" s="42">
        <v>29.0875</v>
      </c>
      <c r="N1611" t="s">
        <v>18</v>
      </c>
      <c r="O1611" t="s">
        <v>18</v>
      </c>
      <c r="P1611" s="17">
        <f t="shared" si="93"/>
        <v>29.0875</v>
      </c>
      <c r="Q1611" s="42">
        <v>0.09609490985</v>
      </c>
      <c r="R1611" t="s">
        <v>18</v>
      </c>
      <c r="S1611" t="s">
        <v>18</v>
      </c>
      <c r="T1611" s="17">
        <f t="shared" si="94"/>
        <v>0.09609490985</v>
      </c>
    </row>
    <row r="1612" spans="1:20">
      <c r="A1612" s="1">
        <v>14</v>
      </c>
      <c r="B1612" s="84">
        <v>11</v>
      </c>
      <c r="C1612" s="85">
        <v>2017</v>
      </c>
      <c r="D1612" s="86">
        <v>43053</v>
      </c>
      <c r="E1612" s="85" t="s">
        <v>39</v>
      </c>
      <c r="F1612">
        <f t="shared" si="97"/>
        <v>132.5</v>
      </c>
      <c r="G1612" t="s">
        <v>22</v>
      </c>
      <c r="H1612">
        <v>1611</v>
      </c>
      <c r="I1612" s="42">
        <v>-0.382232142857143</v>
      </c>
      <c r="J1612" t="s">
        <v>18</v>
      </c>
      <c r="K1612" t="s">
        <v>18</v>
      </c>
      <c r="L1612" s="17">
        <f t="shared" si="95"/>
        <v>-0.382232142857143</v>
      </c>
      <c r="M1612" s="42">
        <v>28.5208095238095</v>
      </c>
      <c r="N1612" t="s">
        <v>18</v>
      </c>
      <c r="O1612" t="s">
        <v>18</v>
      </c>
      <c r="P1612" s="17">
        <f t="shared" si="93"/>
        <v>28.5208095238095</v>
      </c>
      <c r="Q1612" s="42">
        <v>0.120277947992533</v>
      </c>
      <c r="R1612" t="s">
        <v>18</v>
      </c>
      <c r="S1612" t="s">
        <v>18</v>
      </c>
      <c r="T1612" s="17">
        <f t="shared" si="94"/>
        <v>0.120277947992533</v>
      </c>
    </row>
    <row r="1613" spans="1:20">
      <c r="A1613" s="1">
        <v>25</v>
      </c>
      <c r="B1613" s="84">
        <v>5</v>
      </c>
      <c r="C1613" s="85">
        <v>2018</v>
      </c>
      <c r="D1613" s="86">
        <v>43245</v>
      </c>
      <c r="E1613" s="85" t="s">
        <v>45</v>
      </c>
      <c r="F1613">
        <f>(100+150)/2</f>
        <v>125</v>
      </c>
      <c r="G1613" t="s">
        <v>22</v>
      </c>
      <c r="H1613">
        <v>1612</v>
      </c>
      <c r="I1613" s="42">
        <v>-1.03834598214286</v>
      </c>
      <c r="J1613" t="s">
        <v>18</v>
      </c>
      <c r="K1613" t="s">
        <v>18</v>
      </c>
      <c r="L1613" s="17">
        <f t="shared" si="95"/>
        <v>-1.03834598214286</v>
      </c>
      <c r="M1613" s="42">
        <v>28.8203705357143</v>
      </c>
      <c r="N1613" t="s">
        <v>18</v>
      </c>
      <c r="O1613" t="s">
        <v>18</v>
      </c>
      <c r="P1613" s="17">
        <f t="shared" si="93"/>
        <v>28.8203705357143</v>
      </c>
      <c r="Q1613" s="42">
        <v>0.11491980946459</v>
      </c>
      <c r="R1613" t="s">
        <v>18</v>
      </c>
      <c r="S1613" t="s">
        <v>18</v>
      </c>
      <c r="T1613" s="17">
        <f t="shared" si="94"/>
        <v>0.11491980946459</v>
      </c>
    </row>
    <row r="1614" spans="1:20">
      <c r="A1614" s="1">
        <v>26</v>
      </c>
      <c r="B1614" s="84">
        <v>6</v>
      </c>
      <c r="C1614" s="85">
        <v>2018</v>
      </c>
      <c r="D1614" s="86">
        <v>43277</v>
      </c>
      <c r="E1614" s="85" t="s">
        <v>39</v>
      </c>
      <c r="F1614">
        <f t="shared" si="97"/>
        <v>132.5</v>
      </c>
      <c r="G1614" t="s">
        <v>22</v>
      </c>
      <c r="H1614">
        <v>1613</v>
      </c>
      <c r="I1614" s="42">
        <v>-1.05015886699507</v>
      </c>
      <c r="J1614" t="s">
        <v>18</v>
      </c>
      <c r="K1614" t="s">
        <v>18</v>
      </c>
      <c r="L1614" s="17">
        <f t="shared" si="95"/>
        <v>-1.05015886699507</v>
      </c>
      <c r="M1614" s="42">
        <v>28.8157524630542</v>
      </c>
      <c r="N1614" t="s">
        <v>18</v>
      </c>
      <c r="O1614" t="s">
        <v>18</v>
      </c>
      <c r="P1614" s="17">
        <f t="shared" si="93"/>
        <v>28.8157524630542</v>
      </c>
      <c r="Q1614" s="42">
        <v>0.1265678477452</v>
      </c>
      <c r="R1614" t="s">
        <v>18</v>
      </c>
      <c r="S1614" t="s">
        <v>18</v>
      </c>
      <c r="T1614" s="17">
        <f t="shared" si="94"/>
        <v>0.1265678477452</v>
      </c>
    </row>
    <row r="1615" spans="1:20">
      <c r="A1615" s="1">
        <v>18</v>
      </c>
      <c r="B1615" s="84">
        <v>7</v>
      </c>
      <c r="C1615" s="85">
        <v>2018</v>
      </c>
      <c r="D1615" s="86">
        <v>43299</v>
      </c>
      <c r="E1615" s="85" t="s">
        <v>38</v>
      </c>
      <c r="F1615">
        <f t="shared" si="98"/>
        <v>140</v>
      </c>
      <c r="G1615" t="s">
        <v>22</v>
      </c>
      <c r="H1615">
        <v>1614</v>
      </c>
      <c r="I1615" s="42">
        <v>-1.10087272727273</v>
      </c>
      <c r="J1615" t="s">
        <v>18</v>
      </c>
      <c r="K1615" t="s">
        <v>18</v>
      </c>
      <c r="L1615" s="17">
        <f t="shared" si="95"/>
        <v>-1.10087272727273</v>
      </c>
      <c r="M1615" s="42">
        <v>28.9134071022727</v>
      </c>
      <c r="N1615" t="s">
        <v>18</v>
      </c>
      <c r="O1615" t="s">
        <v>18</v>
      </c>
      <c r="P1615" s="17">
        <f t="shared" si="93"/>
        <v>28.9134071022727</v>
      </c>
      <c r="Q1615" s="42">
        <v>0.123788396724</v>
      </c>
      <c r="R1615" t="s">
        <v>18</v>
      </c>
      <c r="S1615" t="s">
        <v>18</v>
      </c>
      <c r="T1615" s="17">
        <f t="shared" si="94"/>
        <v>0.123788396724</v>
      </c>
    </row>
    <row r="1616" spans="1:20">
      <c r="A1616" s="1">
        <v>21</v>
      </c>
      <c r="B1616" s="84">
        <v>8</v>
      </c>
      <c r="C1616" s="85">
        <v>2018</v>
      </c>
      <c r="D1616" s="86">
        <v>43333</v>
      </c>
      <c r="E1616" s="85" t="s">
        <v>46</v>
      </c>
      <c r="F1616">
        <f t="shared" si="98"/>
        <v>140</v>
      </c>
      <c r="G1616" t="s">
        <v>22</v>
      </c>
      <c r="H1616">
        <v>1615</v>
      </c>
      <c r="I1616" s="42">
        <v>-1.05891666666667</v>
      </c>
      <c r="J1616" t="s">
        <v>18</v>
      </c>
      <c r="K1616" t="s">
        <v>18</v>
      </c>
      <c r="L1616" s="17">
        <f t="shared" si="95"/>
        <v>-1.05891666666667</v>
      </c>
      <c r="M1616" s="42">
        <v>28.7266875</v>
      </c>
      <c r="N1616" t="s">
        <v>18</v>
      </c>
      <c r="O1616" t="s">
        <v>18</v>
      </c>
      <c r="P1616" s="17">
        <f t="shared" si="93"/>
        <v>28.7266875</v>
      </c>
      <c r="Q1616" s="88" t="s">
        <v>18</v>
      </c>
      <c r="R1616" t="s">
        <v>18</v>
      </c>
      <c r="S1616" t="s">
        <v>18</v>
      </c>
      <c r="T1616" s="17" t="e">
        <f t="shared" si="94"/>
        <v>#DIV/0!</v>
      </c>
    </row>
    <row r="1617" spans="1:20">
      <c r="A1617" s="1">
        <v>19</v>
      </c>
      <c r="B1617" s="84">
        <v>9</v>
      </c>
      <c r="C1617" s="85">
        <v>2018</v>
      </c>
      <c r="D1617" s="60">
        <v>43362</v>
      </c>
      <c r="E1617" s="85" t="s">
        <v>35</v>
      </c>
      <c r="F1617">
        <f>(100+170)/2</f>
        <v>135</v>
      </c>
      <c r="G1617" t="s">
        <v>22</v>
      </c>
      <c r="H1617">
        <v>1616</v>
      </c>
      <c r="I1617" s="42">
        <v>-1.066375</v>
      </c>
      <c r="J1617" t="s">
        <v>18</v>
      </c>
      <c r="K1617" t="s">
        <v>18</v>
      </c>
      <c r="L1617" s="17">
        <f t="shared" si="95"/>
        <v>-1.066375</v>
      </c>
      <c r="M1617" s="42">
        <v>28.8135625</v>
      </c>
      <c r="N1617" t="s">
        <v>18</v>
      </c>
      <c r="O1617" t="s">
        <v>18</v>
      </c>
      <c r="P1617" s="17">
        <f t="shared" si="93"/>
        <v>28.8135625</v>
      </c>
      <c r="Q1617" s="88" t="s">
        <v>18</v>
      </c>
      <c r="R1617" t="s">
        <v>18</v>
      </c>
      <c r="S1617" t="s">
        <v>18</v>
      </c>
      <c r="T1617" s="17" t="e">
        <f t="shared" si="94"/>
        <v>#DIV/0!</v>
      </c>
    </row>
    <row r="1618" spans="1:20">
      <c r="A1618" s="52">
        <v>3</v>
      </c>
      <c r="B1618" s="84">
        <v>11</v>
      </c>
      <c r="C1618" s="85">
        <v>2018</v>
      </c>
      <c r="D1618" s="60">
        <v>43407</v>
      </c>
      <c r="E1618" s="89" t="s">
        <v>47</v>
      </c>
      <c r="F1618">
        <f>(94+160)/2</f>
        <v>127</v>
      </c>
      <c r="G1618" t="s">
        <v>22</v>
      </c>
      <c r="H1618">
        <v>1617</v>
      </c>
      <c r="I1618" s="42">
        <v>-0.977066071428571</v>
      </c>
      <c r="J1618" t="s">
        <v>18</v>
      </c>
      <c r="K1618" t="s">
        <v>18</v>
      </c>
      <c r="L1618" s="17">
        <f t="shared" si="95"/>
        <v>-0.977066071428571</v>
      </c>
      <c r="M1618" s="42">
        <v>28.6775285714286</v>
      </c>
      <c r="N1618" t="s">
        <v>18</v>
      </c>
      <c r="O1618" t="s">
        <v>18</v>
      </c>
      <c r="P1618" s="17">
        <f t="shared" si="93"/>
        <v>28.6775285714286</v>
      </c>
      <c r="Q1618" s="42">
        <v>0.150895282759733</v>
      </c>
      <c r="R1618" t="s">
        <v>18</v>
      </c>
      <c r="S1618" t="s">
        <v>18</v>
      </c>
      <c r="T1618" s="17">
        <f t="shared" si="94"/>
        <v>0.150895282759733</v>
      </c>
    </row>
    <row r="1619" spans="1:20">
      <c r="A1619" s="52">
        <v>18</v>
      </c>
      <c r="B1619" s="84">
        <v>6</v>
      </c>
      <c r="C1619" s="85">
        <v>2019</v>
      </c>
      <c r="D1619" s="60">
        <v>43634</v>
      </c>
      <c r="E1619" s="52" t="s">
        <v>45</v>
      </c>
      <c r="F1619">
        <f t="shared" ref="F1619:F1621" si="99">(100+150)/2</f>
        <v>125</v>
      </c>
      <c r="G1619" t="s">
        <v>22</v>
      </c>
      <c r="H1619">
        <v>1618</v>
      </c>
      <c r="I1619" s="42">
        <v>-1.03866666666667</v>
      </c>
      <c r="J1619" t="s">
        <v>18</v>
      </c>
      <c r="K1619" t="s">
        <v>18</v>
      </c>
      <c r="L1619" s="17">
        <f t="shared" si="95"/>
        <v>-1.03866666666667</v>
      </c>
      <c r="M1619" s="42">
        <v>28.7533333333333</v>
      </c>
      <c r="N1619" t="s">
        <v>18</v>
      </c>
      <c r="O1619" t="s">
        <v>18</v>
      </c>
      <c r="P1619" s="17">
        <f t="shared" si="93"/>
        <v>28.7533333333333</v>
      </c>
      <c r="Q1619" s="42">
        <v>0.308267999036</v>
      </c>
      <c r="R1619" t="s">
        <v>18</v>
      </c>
      <c r="S1619" t="s">
        <v>18</v>
      </c>
      <c r="T1619" s="17">
        <f t="shared" si="94"/>
        <v>0.308267999036</v>
      </c>
    </row>
    <row r="1620" spans="1:20">
      <c r="A1620" s="52">
        <v>25</v>
      </c>
      <c r="B1620" s="84">
        <v>8</v>
      </c>
      <c r="C1620" s="85">
        <v>2019</v>
      </c>
      <c r="D1620" s="60">
        <v>43702</v>
      </c>
      <c r="E1620" s="52" t="s">
        <v>45</v>
      </c>
      <c r="F1620">
        <f t="shared" si="99"/>
        <v>125</v>
      </c>
      <c r="G1620" t="s">
        <v>22</v>
      </c>
      <c r="H1620">
        <v>1619</v>
      </c>
      <c r="I1620" s="42">
        <v>-0.890805555555556</v>
      </c>
      <c r="J1620" t="s">
        <v>18</v>
      </c>
      <c r="K1620" t="s">
        <v>18</v>
      </c>
      <c r="L1620" s="17">
        <f t="shared" si="95"/>
        <v>-0.890805555555556</v>
      </c>
      <c r="M1620" s="42">
        <v>28.6475</v>
      </c>
      <c r="N1620" t="s">
        <v>18</v>
      </c>
      <c r="O1620" t="s">
        <v>18</v>
      </c>
      <c r="P1620" s="17">
        <f t="shared" si="93"/>
        <v>28.6475</v>
      </c>
      <c r="Q1620" s="42">
        <v>0.203126152998933</v>
      </c>
      <c r="R1620" t="s">
        <v>18</v>
      </c>
      <c r="S1620" t="s">
        <v>18</v>
      </c>
      <c r="T1620" s="17">
        <f t="shared" si="94"/>
        <v>0.203126152998933</v>
      </c>
    </row>
    <row r="1621" spans="1:20">
      <c r="A1621" s="52">
        <v>17</v>
      </c>
      <c r="B1621" s="84">
        <v>10</v>
      </c>
      <c r="C1621" s="85">
        <v>2019</v>
      </c>
      <c r="D1621" s="60">
        <v>43755</v>
      </c>
      <c r="E1621" s="52" t="s">
        <v>45</v>
      </c>
      <c r="F1621">
        <f t="shared" si="99"/>
        <v>125</v>
      </c>
      <c r="G1621" t="s">
        <v>22</v>
      </c>
      <c r="H1621">
        <v>1620</v>
      </c>
      <c r="I1621" s="42">
        <v>-0.998875</v>
      </c>
      <c r="J1621" t="s">
        <v>18</v>
      </c>
      <c r="K1621" t="s">
        <v>18</v>
      </c>
      <c r="L1621" s="17">
        <f t="shared" si="95"/>
        <v>-0.998875</v>
      </c>
      <c r="M1621" s="42">
        <v>28.8204375</v>
      </c>
      <c r="N1621" t="s">
        <v>18</v>
      </c>
      <c r="O1621" t="s">
        <v>18</v>
      </c>
      <c r="P1621" s="17">
        <f t="shared" si="93"/>
        <v>28.8204375</v>
      </c>
      <c r="Q1621" s="42">
        <v>0.2076808006232</v>
      </c>
      <c r="R1621" t="s">
        <v>18</v>
      </c>
      <c r="S1621" t="s">
        <v>18</v>
      </c>
      <c r="T1621" s="17">
        <f t="shared" si="94"/>
        <v>0.2076808006232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Calanus_tidy</vt:lpstr>
      <vt:lpstr>Environment_tidy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polyd</cp:lastModifiedBy>
  <dcterms:created xsi:type="dcterms:W3CDTF">2020-09-14T06:43:00Z</dcterms:created>
  <dcterms:modified xsi:type="dcterms:W3CDTF">2020-09-17T06:39:02Z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1049-11.2.0.9665</vt:lpwstr>
  </property>
</Properties>
</file>