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 activeTab="1"/>
  </bookViews>
  <sheets>
    <sheet name="data" sheetId="1" r:id="rId1"/>
    <sheet name="map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<sst xmlns="http://schemas.openxmlformats.org/spreadsheetml/2006/main" count="484" uniqueCount="152">
  <si>
    <t>Берег</t>
  </si>
  <si>
    <t>Место</t>
  </si>
  <si>
    <t>примерное расстояние от моста в Коле (через Тулому), км</t>
  </si>
  <si>
    <t>дата</t>
  </si>
  <si>
    <t>ppt</t>
  </si>
  <si>
    <t>широта</t>
  </si>
  <si>
    <t>долгота</t>
  </si>
  <si>
    <t>субстрат</t>
  </si>
  <si>
    <t>выборка</t>
  </si>
  <si>
    <t>N</t>
  </si>
  <si>
    <t>Т-морф</t>
  </si>
  <si>
    <t>Е-морф</t>
  </si>
  <si>
    <t>pT</t>
  </si>
  <si>
    <t>pTros</t>
  </si>
  <si>
    <t>1-pTros</t>
  </si>
  <si>
    <t>прим</t>
  </si>
  <si>
    <t>Западный берег</t>
  </si>
  <si>
    <t>Н.Мост = NM-2</t>
  </si>
  <si>
    <t>N 68’54.123</t>
  </si>
  <si>
    <t xml:space="preserve"> E 33’1.640</t>
  </si>
  <si>
    <t>грунт, литораль</t>
  </si>
  <si>
    <t>все размеры</t>
  </si>
  <si>
    <t xml:space="preserve">Собрали NM-2 (Марина вела по телефону) слабооформленный ручей не доходя мыса с авторемонтом если идти от моста. </t>
  </si>
  <si>
    <t>Н.Мост = NM-1</t>
  </si>
  <si>
    <t>N 68’54.47</t>
  </si>
  <si>
    <t>E 33’.1.663</t>
  </si>
  <si>
    <t>Собрали NM-1 прямо за восточной опорой моста.</t>
  </si>
  <si>
    <t>мыс Притыка</t>
  </si>
  <si>
    <t>N 68’54.975</t>
  </si>
  <si>
    <t xml:space="preserve"> E 33’1.375</t>
  </si>
  <si>
    <t xml:space="preserve">каменный ряж, литораль </t>
  </si>
  <si>
    <t xml:space="preserve">Собрали под мысом Притыка, с юга (доступ к «бассейну» закрыт из-за стройки), с ряжа. </t>
  </si>
  <si>
    <t>Дровяное Против н/базы лит</t>
  </si>
  <si>
    <t>N 68’55.551</t>
  </si>
  <si>
    <t>E 33’00.990</t>
  </si>
  <si>
    <t xml:space="preserve">Собрали Дровяное посередине между местами сборов в Дровяном 25.07 и с мыса Притыка. Не доезжая поселка свернули вниз, к пирсам с красными кораблями - один называется Стахановец; собирали южнее пирса и севернее «бассейна» и м. Притыка; точку назвали «против нефтебазы», имея ввиду нефтебазу на восточном берегу. </t>
  </si>
  <si>
    <t>Дровяное Против н/базы ручей</t>
  </si>
  <si>
    <t>грунт, русло ручья</t>
  </si>
  <si>
    <t>Дровяное ряж</t>
  </si>
  <si>
    <t>N 68’55.893</t>
  </si>
  <si>
    <t>E 33’00.116</t>
  </si>
  <si>
    <t xml:space="preserve">В Дровяном собирали чуть севернее поселка (красный дом с магазином), где дорога перекрыта воротами на предприятие. Две выборки - выборка с «ряжа» - куча заросших фукусами камней и выборка с деревянных свай. </t>
  </si>
  <si>
    <t>Дровяное сваи</t>
  </si>
  <si>
    <t xml:space="preserve">деревянные сваи, литораль </t>
  </si>
  <si>
    <t>Три ручья лит</t>
  </si>
  <si>
    <t>N 68.962931</t>
  </si>
  <si>
    <t xml:space="preserve">E  33.014165 </t>
  </si>
  <si>
    <r>
      <rPr>
        <sz val="11"/>
        <color theme="1"/>
        <rFont val="Times New Roman"/>
        <charset val="204"/>
      </rPr>
      <t xml:space="preserve">собирали ближе к Абрампахте, у последних заброшенных строений, по яндекс карте </t>
    </r>
    <r>
      <rPr>
        <b/>
        <sz val="11"/>
        <color theme="1"/>
        <rFont val="Times New Roman"/>
        <charset val="204"/>
      </rPr>
      <t>68.962931, 33.014165 (</t>
    </r>
    <r>
      <rPr>
        <sz val="11"/>
        <color theme="1"/>
        <rFont val="Times New Roman"/>
        <charset val="204"/>
      </rPr>
      <t xml:space="preserve">Точные координаты </t>
    </r>
    <r>
      <rPr>
        <b/>
        <sz val="11"/>
        <color theme="1"/>
        <rFont val="Times New Roman"/>
        <charset val="204"/>
      </rPr>
      <t>68’57.625; 33’0.611 )</t>
    </r>
    <r>
      <rPr>
        <sz val="11"/>
        <color theme="1"/>
        <rFont val="Times New Roman"/>
        <charset val="204"/>
      </rPr>
      <t xml:space="preserve">. Две выборки - выборка с литорали и выборка с оброста останков деревянного корабля. </t>
    </r>
  </si>
  <si>
    <t>Три ручья корабль</t>
  </si>
  <si>
    <t xml:space="preserve">E 33.014165 </t>
  </si>
  <si>
    <t>остов деревянного корабля</t>
  </si>
  <si>
    <t>Абрам грунт</t>
  </si>
  <si>
    <t>N 68’58.894</t>
  </si>
  <si>
    <t>E 33’01.734</t>
  </si>
  <si>
    <t>В Абраме, как всегда, на сваях пирса и на литорали к северу от пирса. Четыре выборки – со свай, с грунта литорали и «Хайтовская» со всего рядом с пирсом. По записям есть статистика еще Абрам фукус, но я такой выборки не помню…</t>
  </si>
  <si>
    <t>Абрам сваи</t>
  </si>
  <si>
    <t>Абрам Хайтов</t>
  </si>
  <si>
    <t>безвыборочно, литораль</t>
  </si>
  <si>
    <t>Абрам фукус</t>
  </si>
  <si>
    <t>фукус, литораль</t>
  </si>
  <si>
    <t>Минькино грунт</t>
  </si>
  <si>
    <t>N 68’59.720</t>
  </si>
  <si>
    <t>E 33’01.447</t>
  </si>
  <si>
    <t xml:space="preserve">В Минькино на литорали южнее «реки» или непреодолимой лужи в центральной части поселка. Почти прямо напротив Зеленого Мыса. </t>
  </si>
  <si>
    <t>Минькино фукус</t>
  </si>
  <si>
    <t>Мишуков</t>
  </si>
  <si>
    <t>Ретинское грунт</t>
  </si>
  <si>
    <t>N 69’06.720</t>
  </si>
  <si>
    <t xml:space="preserve"> E 33’22.081</t>
  </si>
  <si>
    <t>прямо где речка и отмель с церастодермами,   мидий с загрязненной литорали северного берега</t>
  </si>
  <si>
    <t>Ретинское фук1</t>
  </si>
  <si>
    <t>Ретинское фук2</t>
  </si>
  <si>
    <t>Ретинское фук3</t>
  </si>
  <si>
    <t>мыс Тоня нефук</t>
  </si>
  <si>
    <t>N 69.167354</t>
  </si>
  <si>
    <t xml:space="preserve">E 33.480430 </t>
  </si>
  <si>
    <t>сваи, грунт, литораль</t>
  </si>
  <si>
    <t>Марина Куклина договорилась с Володей – инженером из их лаборатории о сборе мидий на мысе Тоня южнее Полярного, где у ММБИ «биотехнического аквакомплекс ММБИ “Полярный”»,   примерно 69.167354, 33.480430 – это в километре южнее Горячих Ручьев! Он собрал в одно ведро и с литорали, и со свай. Соленость в ведре 25 промилле. Со слов Марины там бывает и выше 30 промилле.</t>
  </si>
  <si>
    <t>мыс Тоня фук</t>
  </si>
  <si>
    <t>мыс Тоня ГИГА</t>
  </si>
  <si>
    <t>все субстраты</t>
  </si>
  <si>
    <t>ГИГАНТЫ</t>
  </si>
  <si>
    <t>Восточный берег</t>
  </si>
  <si>
    <t>Фадеев ручей</t>
  </si>
  <si>
    <t>N 68’54.268</t>
  </si>
  <si>
    <t>E 33’03.446</t>
  </si>
  <si>
    <t>грунт, русло ручья под водой</t>
  </si>
  <si>
    <t xml:space="preserve">Спускались по винтовой лестнице с моста. Собирали не в основном русле, а в его мелком отвилке чуть южнее. Уверен, там же, где в прошлый раз. Мидии нырятся под камнями. Первую нашла Наташа.  </t>
  </si>
  <si>
    <t>губа Малавенда</t>
  </si>
  <si>
    <t>03.08; 06.08.2020</t>
  </si>
  <si>
    <t>N 68’55.089</t>
  </si>
  <si>
    <t>E 33’03.367</t>
  </si>
  <si>
    <t>грунт, антропогенные субстраты</t>
  </si>
  <si>
    <t>Северное Нагорное. Спускались от стоянки «возле знака разворота» на шоссе. Чуть южнее песчаного пляжа ближе к авторынку. Мидии есть, но мало, 03.08 за пол часа нашли 10 шт., потом пошел прилив.  06.08 за час втроем 100 шт собрали, из-под камней и особенно затопленных шин</t>
  </si>
  <si>
    <t>Зеленый мыс</t>
  </si>
  <si>
    <t>N 68’59.775</t>
  </si>
  <si>
    <t>E 33’03.236</t>
  </si>
  <si>
    <t>губа Росляково грунт</t>
  </si>
  <si>
    <t>N 69’3.737</t>
  </si>
  <si>
    <t>E 33’11.917</t>
  </si>
  <si>
    <t>губа Росляково фукус</t>
  </si>
  <si>
    <t>Чалмпушка грунт1</t>
  </si>
  <si>
    <t>N 69.056044</t>
  </si>
  <si>
    <t>E 33.235122</t>
  </si>
  <si>
    <t>Съездили в «большое» Росляково, собрали мидий в губе Чалмпушка, в северной части, где эллинги и лодки. Эта выборка - грунт "пониже"</t>
  </si>
  <si>
    <t>Чалмпушка грунт2</t>
  </si>
  <si>
    <t>грунт "повыше"</t>
  </si>
  <si>
    <t>Чалмпушка фукус</t>
  </si>
  <si>
    <t>губа Грязная ручей</t>
  </si>
  <si>
    <t>N 69’03.742</t>
  </si>
  <si>
    <t>E 33’15.306</t>
  </si>
  <si>
    <t xml:space="preserve">Ездили в Грязную, что между Росляково и Сафоново. Доехали до кладбища и пошли пешком на запад. Внизу где свежие могилы на песке свернули на право и прошли лесной дорогой мимо кладбища животных. Вышли  в губку против «парных» Грязных островов, напротив танкер что чуть севернее белокаменки. Пособирали там, потом перебрались в саму Грязную, против самолета на острове. Координаты - губки против островов. </t>
  </si>
  <si>
    <t>губа Грязная камни</t>
  </si>
  <si>
    <t>губа Грязная фукус1</t>
  </si>
  <si>
    <t>губа Грязная фукус2</t>
  </si>
  <si>
    <t>губа Грязная фукус3</t>
  </si>
  <si>
    <t xml:space="preserve">губа Варламова </t>
  </si>
  <si>
    <t>N 69.075337</t>
  </si>
  <si>
    <t>E 33.386075</t>
  </si>
  <si>
    <t xml:space="preserve">мидии жили только на грунте, все в каком-то мазуте. У меня от контакта аллергия на руке. </t>
  </si>
  <si>
    <t>Ваенга</t>
  </si>
  <si>
    <t>просто мидии</t>
  </si>
  <si>
    <t xml:space="preserve">Сергей Николаевич подарил мидий собранных подле реки Ваенги, в одноименной губе. Есть фукус с мидиями, есть просто мидии. </t>
  </si>
  <si>
    <t>Ваенга, фукус</t>
  </si>
  <si>
    <t>Кильдин</t>
  </si>
  <si>
    <t>Могильная бухта, бочка</t>
  </si>
  <si>
    <t>бочка</t>
  </si>
  <si>
    <t>Собрали мидий с дальней (ближайшей к берегу, самой заросшей) бочки в Могильной бухте. Здесь явно перепутаны выборки: более язычковая и более многочисленная - это друзы</t>
  </si>
  <si>
    <t>Могильная бухта, лит</t>
  </si>
  <si>
    <t>галька</t>
  </si>
  <si>
    <t xml:space="preserve">Собрали мидий из щеток у деревянного пирса в южной части Могильной бухты </t>
  </si>
  <si>
    <t>ГИГАНТЫ на гемолимфу</t>
  </si>
  <si>
    <t>Е: 13, 3, 6, 9, 1, 5, 18, 12, 10, 22, 17, 11, 24, 14, 8, 20, 16, 15, 4, 2, 7, 21, 19; Т: 23</t>
  </si>
  <si>
    <t>Ретинское</t>
  </si>
  <si>
    <t>Е: 19, 20, 11, 3, 4, 6, 10, 7, 2, 9, 1, 5, 23, 15, 18, 21; Т: 12, 13, 8, 24, 16, 14, 17, 22</t>
  </si>
  <si>
    <t xml:space="preserve">мыс Тоня </t>
  </si>
  <si>
    <t>сваи</t>
  </si>
  <si>
    <t>Е: 24, 22, 21, 19, 18, 17, 23, 11, 10, 12, 13, 9, 14, 16, 15, 1, 2, 3, 4, 5, 6, 7, 8; Т: 20</t>
  </si>
  <si>
    <t>в основном, с какой-то резиновой дряни</t>
  </si>
  <si>
    <t>Е: 9, 15, 12, 6, 25, 16, 23, 20, 24; Т: 3, 22, 8, 1, 2, 7, 10, 5, 14, 13, 4, 11, 19, 17, 18</t>
  </si>
  <si>
    <t xml:space="preserve">Чалмпушка </t>
  </si>
  <si>
    <t>остов железного корабля</t>
  </si>
  <si>
    <t>ручей</t>
  </si>
  <si>
    <t>Е: 16, 5, 4, 17, 7, 18, 10, 8, 2, 6, 19, 3, 13; Т: 14, 22, 20, 15, 10, 12, 24, 11, 23, 21, 1</t>
  </si>
  <si>
    <t>Е: 23, 6, 11, 8, 17, 21, 24, 15, 13, 19, 5, 22, 18, 9, 7; Т: 20, 2, 1, 16, 3, 10, 14, 12, 4</t>
  </si>
  <si>
    <t>восточный нефукус</t>
  </si>
  <si>
    <t>восточный фукус</t>
  </si>
  <si>
    <t>восточный гиганты</t>
  </si>
  <si>
    <t>западный нефукус</t>
  </si>
  <si>
    <t>западный фукус</t>
  </si>
  <si>
    <t>западный гиганты</t>
  </si>
  <si>
    <t>все</t>
  </si>
</sst>
</file>

<file path=xl/styles.xml><?xml version="1.0" encoding="utf-8"?>
<styleSheet xmlns="http://schemas.openxmlformats.org/spreadsheetml/2006/main">
  <numFmts count="5">
    <numFmt numFmtId="176" formatCode="dd\.mm\.yyyy"/>
    <numFmt numFmtId="41" formatCode="_-* #,##0_-;\-* #,##0_-;_-* &quot;-&quot;_-;_-@_-"/>
    <numFmt numFmtId="43" formatCode="_-* #,##0.00_-;\-* #,##0.00_-;_-* &quot;-&quot;??_-;_-@_-"/>
    <numFmt numFmtId="177" formatCode="_-* #,##0.00\ &quot;₽&quot;_-;\-* #,##0.00\ &quot;₽&quot;_-;_-* \-??\ &quot;₽&quot;_-;_-@_-"/>
    <numFmt numFmtId="178" formatCode="_-* #,##0\ &quot;₽&quot;_-;\-* #,##0\ &quot;₽&quot;_-;_-* &quot;-&quot;\ &quot;₽&quot;_-;_-@_-"/>
  </numFmts>
  <fonts count="24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Times New Roman"/>
      <charset val="20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9" borderId="6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2" borderId="5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0" fontId="0" fillId="0" borderId="0" xfId="0" applyFont="1"/>
    <xf numFmtId="0" fontId="2" fillId="0" borderId="0" xfId="0" applyFont="1"/>
    <xf numFmtId="176" fontId="0" fillId="2" borderId="0" xfId="0" applyNumberFormat="1" applyFill="1"/>
    <xf numFmtId="0" fontId="0" fillId="2" borderId="0" xfId="0" applyFont="1" applyFill="1"/>
    <xf numFmtId="176" fontId="0" fillId="0" borderId="0" xfId="0" applyNumberFormat="1" applyFont="1"/>
    <xf numFmtId="0" fontId="0" fillId="0" borderId="0" xfId="0" applyFont="1" applyFill="1"/>
    <xf numFmtId="176" fontId="0" fillId="0" borderId="0" xfId="0" applyNumberFormat="1" applyFill="1"/>
    <xf numFmtId="0" fontId="0" fillId="3" borderId="0" xfId="0" applyFont="1" applyFill="1"/>
    <xf numFmtId="176" fontId="0" fillId="3" borderId="0" xfId="0" applyNumberFormat="1" applyFill="1"/>
    <xf numFmtId="0" fontId="0" fillId="4" borderId="0" xfId="0" applyFont="1" applyFill="1"/>
    <xf numFmtId="176" fontId="0" fillId="4" borderId="0" xfId="0" applyNumberFormat="1" applyFont="1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data!$A$2:$D$2</c:f>
              <c:strCache>
                <c:ptCount val="1"/>
                <c:pt idx="0">
                  <c:v>Западный берег Н.Мост = NM-2 2 28.07.2020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data!$N$2:$O$2</c:f>
              <c:numCache>
                <c:formatCode>General</c:formatCode>
                <c:ptCount val="2"/>
                <c:pt idx="0">
                  <c:v>0.151391304347826</c:v>
                </c:pt>
                <c:pt idx="1">
                  <c:v>0.848608695652174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data!$A$11:$D$11</c:f>
              <c:strCache>
                <c:ptCount val="1"/>
                <c:pt idx="0">
                  <c:v>Западный берег Абрам грунт 10.9 01.08.2020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data!$N$11:$O$11</c:f>
              <c:numCache>
                <c:formatCode>General</c:formatCode>
                <c:ptCount val="2"/>
                <c:pt idx="0">
                  <c:v>0.760388732394366</c:v>
                </c:pt>
                <c:pt idx="1">
                  <c:v>0.239611267605634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data!$A$12:$D$12</c:f>
              <c:strCache>
                <c:ptCount val="1"/>
                <c:pt idx="0">
                  <c:v>Западный берег Абрам сваи 10.9 01.08.2020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data!$N$12:$O$12</c:f>
              <c:numCache>
                <c:formatCode>General</c:formatCode>
                <c:ptCount val="2"/>
                <c:pt idx="0">
                  <c:v>0.858749019607843</c:v>
                </c:pt>
                <c:pt idx="1">
                  <c:v>0.141250980392157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data!$A$13:$D$13</c:f>
              <c:strCache>
                <c:ptCount val="1"/>
                <c:pt idx="0">
                  <c:v>Западный берег Абрам Хайтов 10.9 01.08.2020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data!$N$13:$O$13</c:f>
              <c:numCache>
                <c:formatCode>General</c:formatCode>
                <c:ptCount val="2"/>
                <c:pt idx="0">
                  <c:v>0.746229113924051</c:v>
                </c:pt>
                <c:pt idx="1">
                  <c:v>0.253770886075949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data!$A$16:$D$16</c:f>
              <c:strCache>
                <c:ptCount val="1"/>
                <c:pt idx="0">
                  <c:v>Западный берег Минькино фукус 12.8 01.08.2020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data!$N$16:$O$16</c:f>
              <c:numCache>
                <c:formatCode>General</c:formatCode>
                <c:ptCount val="2"/>
                <c:pt idx="0">
                  <c:v>0.928875</c:v>
                </c:pt>
                <c:pt idx="1">
                  <c:v>0.071125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data!$A$15:$D$15</c:f>
              <c:strCache>
                <c:ptCount val="1"/>
                <c:pt idx="0">
                  <c:v>Западный берег Минькино грунт 12.8 01.08.2020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data!$N$15:$O$15</c:f>
              <c:numCache>
                <c:formatCode>General</c:formatCode>
                <c:ptCount val="2"/>
                <c:pt idx="0">
                  <c:v>0.687830681818182</c:v>
                </c:pt>
                <c:pt idx="1">
                  <c:v>0.312169318181818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data!$A$17:$D$17</c:f>
              <c:strCache>
                <c:ptCount val="1"/>
                <c:pt idx="0">
                  <c:v>Западный берег Мишуков 17.7 05.08.2020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data!$N$17:$O$17</c:f>
              <c:numCache>
                <c:formatCode>General</c:formatCode>
                <c:ptCount val="2"/>
                <c:pt idx="0">
                  <c:v>0.804036809815951</c:v>
                </c:pt>
                <c:pt idx="1">
                  <c:v>0.195963190184049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data!$A$18:$D$18</c:f>
              <c:strCache>
                <c:ptCount val="1"/>
                <c:pt idx="0">
                  <c:v>Западный берег Ретинское грунт 34 04.08.2020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data!$N$18:$O$18</c:f>
              <c:numCache>
                <c:formatCode>General</c:formatCode>
                <c:ptCount val="2"/>
                <c:pt idx="0">
                  <c:v>0.422455319148936</c:v>
                </c:pt>
                <c:pt idx="1">
                  <c:v>0.577544680851064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data!$A$19:$D$19</c:f>
              <c:strCache>
                <c:ptCount val="1"/>
                <c:pt idx="0">
                  <c:v>Западный берег Ретинское фук1 34 04.08.2020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data!$N$19:$O$19</c:f>
              <c:numCache>
                <c:formatCode>General</c:formatCode>
                <c:ptCount val="2"/>
                <c:pt idx="0">
                  <c:v>0.825767213114754</c:v>
                </c:pt>
                <c:pt idx="1">
                  <c:v>0.174232786885246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data!$A$20:$D$20</c:f>
              <c:strCache>
                <c:ptCount val="1"/>
                <c:pt idx="0">
                  <c:v>Западный берег Ретинское фук2 34 04.08.2020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data!$N$20:$O$20</c:f>
              <c:numCache>
                <c:formatCode>General</c:formatCode>
                <c:ptCount val="2"/>
                <c:pt idx="0">
                  <c:v>0.4972375</c:v>
                </c:pt>
                <c:pt idx="1">
                  <c:v>0.5027625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data!$A$21:$D$21</c:f>
              <c:strCache>
                <c:ptCount val="1"/>
                <c:pt idx="0">
                  <c:v>Западный берег Ретинское фук3 34 04.08.2020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data!$N$21:$O$21</c:f>
              <c:numCache>
                <c:formatCode>General</c:formatCode>
                <c:ptCount val="2"/>
                <c:pt idx="0">
                  <c:v>0.422455319148936</c:v>
                </c:pt>
                <c:pt idx="1">
                  <c:v>0.577544680851064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data!$A$3:$D$3</c:f>
              <c:strCache>
                <c:ptCount val="1"/>
                <c:pt idx="0">
                  <c:v>Западный берег Н.Мост = NM-1 2.5 28.07.2020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data!$N$3:$O$3</c:f>
              <c:numCache>
                <c:formatCode>General</c:formatCode>
                <c:ptCount val="2"/>
                <c:pt idx="0">
                  <c:v>0.100835714285714</c:v>
                </c:pt>
                <c:pt idx="1">
                  <c:v>0.899164285714286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data!$A$22:$D$22</c:f>
              <c:strCache>
                <c:ptCount val="1"/>
                <c:pt idx="0">
                  <c:v>Западный берег мыс Тоня нефук 24.07.2020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data!$N$22:$O$22</c:f>
              <c:numCache>
                <c:formatCode>General</c:formatCode>
                <c:ptCount val="2"/>
                <c:pt idx="0">
                  <c:v>0.933808</c:v>
                </c:pt>
                <c:pt idx="1">
                  <c:v>0.066192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data!$A$23:$D$23</c:f>
              <c:strCache>
                <c:ptCount val="1"/>
                <c:pt idx="0">
                  <c:v>Западный берег мыс Тоня фук 24.07.2020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data!$N$23:$O$23</c:f>
              <c:numCache>
                <c:formatCode>General</c:formatCode>
                <c:ptCount val="2"/>
                <c:pt idx="0">
                  <c:v>0.750738888888889</c:v>
                </c:pt>
                <c:pt idx="1">
                  <c:v>0.249261111111111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data!$A$24:$D$24</c:f>
              <c:strCache>
                <c:ptCount val="1"/>
                <c:pt idx="0">
                  <c:v>Западный берег мыс Тоня ГИГА 24.07.2020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data!$N$24:$O$24</c:f>
              <c:numCache>
                <c:formatCode>General</c:formatCode>
                <c:ptCount val="2"/>
                <c:pt idx="0">
                  <c:v>0.634792307692308</c:v>
                </c:pt>
                <c:pt idx="1">
                  <c:v>0.365207692307692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data!$A$25:$D$25</c:f>
              <c:strCache>
                <c:ptCount val="1"/>
                <c:pt idx="0">
                  <c:v>Восточный берег Фадеев ручей 2.9 03.08.2020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data!$N$25:$O$25</c:f>
              <c:numCache>
                <c:formatCode>General</c:formatCode>
                <c:ptCount val="2"/>
                <c:pt idx="0">
                  <c:v>0.0996206896551724</c:v>
                </c:pt>
                <c:pt idx="1">
                  <c:v>0.900379310344828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data!$A$26:$D$26</c:f>
              <c:strCache>
                <c:ptCount val="1"/>
                <c:pt idx="0">
                  <c:v>Восточный берег губа Малавенда 4.7 03.08; 06.08.2020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data!$N$26:$O$26</c:f>
              <c:numCache>
                <c:formatCode>General</c:formatCode>
                <c:ptCount val="2"/>
                <c:pt idx="0">
                  <c:v>0.122519230769231</c:v>
                </c:pt>
                <c:pt idx="1">
                  <c:v>0.877480769230769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data!$A$27:$D$27</c:f>
              <c:strCache>
                <c:ptCount val="1"/>
                <c:pt idx="0">
                  <c:v>Восточный берег Зеленый мыс 14 31.07.2020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data!$N$27:$O$27</c:f>
              <c:numCache>
                <c:formatCode>General</c:formatCode>
                <c:ptCount val="2"/>
                <c:pt idx="0">
                  <c:v>0.927722429906542</c:v>
                </c:pt>
                <c:pt idx="1">
                  <c:v>0.0722775700934579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data!$A$28:$D$28</c:f>
              <c:strCache>
                <c:ptCount val="1"/>
                <c:pt idx="0">
                  <c:v>Восточный берег губа Росляково грунт 26 26.07.2020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data!$N$28:$O$28</c:f>
              <c:numCache>
                <c:formatCode>General</c:formatCode>
                <c:ptCount val="2"/>
                <c:pt idx="0">
                  <c:v>0.754868493150685</c:v>
                </c:pt>
                <c:pt idx="1">
                  <c:v>0.245131506849315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data!$A$29:$D$29</c:f>
              <c:strCache>
                <c:ptCount val="1"/>
                <c:pt idx="0">
                  <c:v>Восточный берег губа Росляково фукус 26 26.07.2020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data!$N$29:$O$29</c:f>
              <c:numCache>
                <c:formatCode>General</c:formatCode>
                <c:ptCount val="2"/>
                <c:pt idx="0">
                  <c:v>0.913309708737864</c:v>
                </c:pt>
                <c:pt idx="1">
                  <c:v>0.0866902912621359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data!$A$30:$D$30</c:f>
              <c:strCache>
                <c:ptCount val="1"/>
                <c:pt idx="0">
                  <c:v>Восточный берег Чалмпушка грунт1 30 07.08.2020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data!$N$30:$O$30</c:f>
              <c:numCache>
                <c:formatCode>General</c:formatCode>
                <c:ptCount val="2"/>
                <c:pt idx="0">
                  <c:v>0.894344</c:v>
                </c:pt>
                <c:pt idx="1">
                  <c:v>0.105656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data!$A$31:$D$31</c:f>
              <c:strCache>
                <c:ptCount val="1"/>
                <c:pt idx="0">
                  <c:v>Восточный берег Чалмпушка грунт2 30 07.08.2020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data!$N$31:$O$31</c:f>
              <c:numCache>
                <c:formatCode>General</c:formatCode>
                <c:ptCount val="2"/>
                <c:pt idx="0">
                  <c:v>0.852020289855072</c:v>
                </c:pt>
                <c:pt idx="1">
                  <c:v>0.147979710144928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data!$A$4:$D$4</c:f>
              <c:strCache>
                <c:ptCount val="1"/>
                <c:pt idx="0">
                  <c:v>Западный берег мыс Притыка 3.5 28.07.2020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data!$N$4:$O$4</c:f>
              <c:numCache>
                <c:formatCode>General</c:formatCode>
                <c:ptCount val="2"/>
                <c:pt idx="0">
                  <c:v>0.102531550802139</c:v>
                </c:pt>
                <c:pt idx="1">
                  <c:v>0.897468449197861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data!$A$32:$D$32</c:f>
              <c:strCache>
                <c:ptCount val="1"/>
                <c:pt idx="0">
                  <c:v>Восточный берег Чалмпушка фукус 30 07.08.2020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data!$N$32:$O$32</c:f>
              <c:numCache>
                <c:formatCode>General</c:formatCode>
                <c:ptCount val="2"/>
                <c:pt idx="0">
                  <c:v>0.968992771084337</c:v>
                </c:pt>
                <c:pt idx="1">
                  <c:v>0.0310072289156627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data!$A$33:$D$33</c:f>
              <c:strCache>
                <c:ptCount val="1"/>
                <c:pt idx="0">
                  <c:v>Восточный берег губа Грязная ручей 32 02.08.2020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data!$N$33:$O$33</c:f>
              <c:numCache>
                <c:formatCode>General</c:formatCode>
                <c:ptCount val="2"/>
                <c:pt idx="0">
                  <c:v>0.5589</c:v>
                </c:pt>
                <c:pt idx="1">
                  <c:v>0.4411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data!$A$34:$D$34</c:f>
              <c:strCache>
                <c:ptCount val="1"/>
                <c:pt idx="0">
                  <c:v>Восточный берег губа Грязная камни 32 02.08.2020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data!$N$34:$O$34</c:f>
              <c:numCache>
                <c:formatCode>General</c:formatCode>
                <c:ptCount val="2"/>
                <c:pt idx="0">
                  <c:v>0.750738888888889</c:v>
                </c:pt>
                <c:pt idx="1">
                  <c:v>0.249261111111111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data!$A$35:$D$35</c:f>
              <c:strCache>
                <c:ptCount val="1"/>
                <c:pt idx="0">
                  <c:v>Восточный берег губа Грязная фукус1 32 02.08.2020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data!$N$35:$O$35</c:f>
              <c:numCache>
                <c:formatCode>General</c:formatCode>
                <c:ptCount val="2"/>
                <c:pt idx="0">
                  <c:v>0.894915942028986</c:v>
                </c:pt>
                <c:pt idx="1">
                  <c:v>0.105084057971014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data!$A$36:$D$36</c:f>
              <c:strCache>
                <c:ptCount val="1"/>
                <c:pt idx="0">
                  <c:v>Восточный берег губа Грязная фукус2 32 02.08.2020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data!$N$36:$O$36</c:f>
              <c:numCache>
                <c:formatCode>General</c:formatCode>
                <c:ptCount val="2"/>
                <c:pt idx="0">
                  <c:v>0.851387610619469</c:v>
                </c:pt>
                <c:pt idx="1">
                  <c:v>0.148612389380531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data!$A$37:$D$37</c:f>
              <c:strCache>
                <c:ptCount val="1"/>
                <c:pt idx="0">
                  <c:v>Восточный берег губа Грязная фукус3 32 02.08.2020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data!$N$37:$O$37</c:f>
              <c:numCache>
                <c:formatCode>General</c:formatCode>
                <c:ptCount val="2"/>
                <c:pt idx="0">
                  <c:v>0.885450704225352</c:v>
                </c:pt>
                <c:pt idx="1">
                  <c:v>0.114549295774648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data!$A$38:$D$38</c:f>
              <c:strCache>
                <c:ptCount val="1"/>
                <c:pt idx="0">
                  <c:v>Восточный берег губа Варламова  38 14.08.2020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data!$N$38:$O$38</c:f>
              <c:numCache>
                <c:formatCode>General</c:formatCode>
                <c:ptCount val="2"/>
                <c:pt idx="0">
                  <c:v>0.961761666666667</c:v>
                </c:pt>
                <c:pt idx="1">
                  <c:v>0.0382383333333334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data!$A$39:$D$39</c:f>
              <c:strCache>
                <c:ptCount val="1"/>
                <c:pt idx="0">
                  <c:v>Восточный берег Ваенга 41.5 27.07.2020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data!$N$39:$O$39</c:f>
              <c:numCache>
                <c:formatCode>General</c:formatCode>
                <c:ptCount val="2"/>
                <c:pt idx="0">
                  <c:v>0.766426206896552</c:v>
                </c:pt>
                <c:pt idx="1">
                  <c:v>0.233573793103448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data!$A$40:$D$40</c:f>
              <c:strCache>
                <c:ptCount val="1"/>
                <c:pt idx="0">
                  <c:v>Восточный берег Ваенга, фукус 27.07.2020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data!$N$40:$O$40</c:f>
              <c:numCache>
                <c:formatCode>General</c:formatCode>
                <c:ptCount val="2"/>
                <c:pt idx="0">
                  <c:v>0.310637908496732</c:v>
                </c:pt>
                <c:pt idx="1">
                  <c:v>0.689362091503268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data!$A$44:$D$44</c:f>
              <c:strCache>
                <c:ptCount val="1"/>
                <c:pt idx="0">
                  <c:v>Западный берег Дровяное Против н/базы ручей 4.5 05.08.2020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data!$N$44:$O$44</c:f>
              <c:numCache>
                <c:formatCode>General</c:formatCode>
                <c:ptCount val="2"/>
                <c:pt idx="0">
                  <c:v>0.105064</c:v>
                </c:pt>
                <c:pt idx="1">
                  <c:v>0.894936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data!$A$5:$D$5</c:f>
              <c:strCache>
                <c:ptCount val="1"/>
                <c:pt idx="0">
                  <c:v>Западный берег Дровяное Против н/базы лит 4.5 05.08.2020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data!$N$5:$O$5</c:f>
              <c:numCache>
                <c:formatCode>General</c:formatCode>
                <c:ptCount val="2"/>
                <c:pt idx="0">
                  <c:v>0.228284042553192</c:v>
                </c:pt>
                <c:pt idx="1">
                  <c:v>0.771715957446808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data!$A$45:$D$45</c:f>
              <c:strCache>
                <c:ptCount val="1"/>
                <c:pt idx="0">
                  <c:v>Западный берег Ретинское 34 04.08.2020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data!$N$45:$O$45</c:f>
              <c:numCache>
                <c:formatCode>General</c:formatCode>
                <c:ptCount val="2"/>
                <c:pt idx="0">
                  <c:v>0.394466666666667</c:v>
                </c:pt>
                <c:pt idx="1">
                  <c:v>0.605533333333333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data!$A$46:$D$46</c:f>
              <c:strCache>
                <c:ptCount val="1"/>
                <c:pt idx="0">
                  <c:v>Западный берег мыс Тоня  24.07.2020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data!$N$46:$O$46</c:f>
              <c:numCache>
                <c:formatCode>General</c:formatCode>
                <c:ptCount val="2"/>
                <c:pt idx="0">
                  <c:v>0.394466666666667</c:v>
                </c:pt>
                <c:pt idx="1">
                  <c:v>0.605533333333333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data!$A$47:$B$47</c:f>
              <c:strCache>
                <c:ptCount val="1"/>
                <c:pt idx="0">
                  <c:v>Восточный берег Фадеев ручей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data!$N$47:$O$47</c:f>
              <c:numCache>
                <c:formatCode>General</c:formatCode>
                <c:ptCount val="2"/>
                <c:pt idx="0">
                  <c:v>0.106708333333333</c:v>
                </c:pt>
                <c:pt idx="1">
                  <c:v>0.893291666666667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data!$A$48:$B$48</c:f>
              <c:strCache>
                <c:ptCount val="1"/>
                <c:pt idx="0">
                  <c:v>Восточный берег губа Росляково грунт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data!$N$48:$O$48</c:f>
              <c:numCache>
                <c:formatCode>General</c:formatCode>
                <c:ptCount val="2"/>
                <c:pt idx="0">
                  <c:v>0.682225</c:v>
                </c:pt>
                <c:pt idx="1">
                  <c:v>0.317775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data!$A$50:$B$50</c:f>
              <c:strCache>
                <c:ptCount val="1"/>
                <c:pt idx="0">
                  <c:v>Восточный берег губа Грязная ручей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data!$N$50:$O$50</c:f>
              <c:numCache>
                <c:formatCode>General</c:formatCode>
                <c:ptCount val="2"/>
                <c:pt idx="0">
                  <c:v>0.517791666666667</c:v>
                </c:pt>
                <c:pt idx="1">
                  <c:v>0.482208333333333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data!$A$51:$B$51</c:f>
              <c:strCache>
                <c:ptCount val="1"/>
                <c:pt idx="0">
                  <c:v>Восточный берег Ваенга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data!$N$51:$O$51</c:f>
              <c:numCache>
                <c:formatCode>General</c:formatCode>
                <c:ptCount val="2"/>
                <c:pt idx="0">
                  <c:v>0.435575</c:v>
                </c:pt>
                <c:pt idx="1">
                  <c:v>0.564425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map!$E$2</c:f>
              <c:strCache>
                <c:ptCount val="1"/>
                <c:pt idx="0">
                  <c:v>восточный нефукус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chemeClr val="tx1"/>
              </a:solidFill>
              <a:ln w="1587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map!$E$3:$E$52</c:f>
              <c:numCache>
                <c:formatCode>General</c:formatCode>
                <c:ptCount val="50"/>
                <c:pt idx="0">
                  <c:v>0.151391304347826</c:v>
                </c:pt>
                <c:pt idx="1">
                  <c:v>0.100835714285714</c:v>
                </c:pt>
                <c:pt idx="2">
                  <c:v>0.102531550802139</c:v>
                </c:pt>
                <c:pt idx="3">
                  <c:v>0.228284042553192</c:v>
                </c:pt>
                <c:pt idx="4">
                  <c:v>0.232563076923077</c:v>
                </c:pt>
                <c:pt idx="5">
                  <c:v>0.412994366197183</c:v>
                </c:pt>
                <c:pt idx="6">
                  <c:v>0.297148979591837</c:v>
                </c:pt>
                <c:pt idx="7">
                  <c:v>0.775065168539326</c:v>
                </c:pt>
                <c:pt idx="8">
                  <c:v>0.94344094488189</c:v>
                </c:pt>
                <c:pt idx="9">
                  <c:v>0.760388732394366</c:v>
                </c:pt>
                <c:pt idx="10">
                  <c:v>0.858749019607843</c:v>
                </c:pt>
                <c:pt idx="11">
                  <c:v>0.746229113924051</c:v>
                </c:pt>
                <c:pt idx="13">
                  <c:v>0.687830681818182</c:v>
                </c:pt>
                <c:pt idx="15">
                  <c:v>0.804036809815951</c:v>
                </c:pt>
                <c:pt idx="16">
                  <c:v>0.422455319148936</c:v>
                </c:pt>
                <c:pt idx="20">
                  <c:v>0.933808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map!$F$2</c:f>
              <c:strCache>
                <c:ptCount val="1"/>
                <c:pt idx="0">
                  <c:v>восточный фукус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triangle"/>
            <c:size val="8"/>
            <c:spPr>
              <a:solidFill>
                <a:srgbClr val="00B050"/>
              </a:solidFill>
              <a:ln w="1587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map!$F$3:$F$52</c:f>
              <c:numCache>
                <c:formatCode>General</c:formatCode>
                <c:ptCount val="50"/>
                <c:pt idx="12">
                  <c:v>0.928875</c:v>
                </c:pt>
                <c:pt idx="14">
                  <c:v>0.928875</c:v>
                </c:pt>
                <c:pt idx="17">
                  <c:v>0.825767213114754</c:v>
                </c:pt>
                <c:pt idx="18">
                  <c:v>0.4972375</c:v>
                </c:pt>
                <c:pt idx="19">
                  <c:v>0.422455319148936</c:v>
                </c:pt>
                <c:pt idx="21">
                  <c:v>0.750738888888889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map!$G$2</c:f>
              <c:strCache>
                <c:ptCount val="1"/>
                <c:pt idx="0">
                  <c:v>восточный гиганты</c:v>
                </c:pt>
              </c:strCache>
            </c:strRef>
          </c:tx>
          <c:spPr>
            <a:ln w="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/>
              </a:solidFill>
              <a:ln w="1587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map!$G$3:$G$52</c:f>
              <c:numCache>
                <c:formatCode>General</c:formatCode>
                <c:ptCount val="50"/>
                <c:pt idx="22">
                  <c:v>0.634792307692308</c:v>
                </c:pt>
                <c:pt idx="42">
                  <c:v>0.105064</c:v>
                </c:pt>
                <c:pt idx="43">
                  <c:v>0.394466666666667</c:v>
                </c:pt>
                <c:pt idx="44">
                  <c:v>0.394466666666667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map!$H$2</c:f>
              <c:strCache>
                <c:ptCount val="1"/>
                <c:pt idx="0">
                  <c:v>западный нефукус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chemeClr val="tx1"/>
              </a:solidFill>
              <a:ln w="15875" cap="flat" cmpd="sng" algn="ctr">
                <a:solidFill>
                  <a:srgbClr val="0070C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map!$H$3:$H$52</c:f>
              <c:numCache>
                <c:formatCode>General</c:formatCode>
                <c:ptCount val="50"/>
                <c:pt idx="23">
                  <c:v>0.0996206896551724</c:v>
                </c:pt>
                <c:pt idx="24">
                  <c:v>0.122519230769231</c:v>
                </c:pt>
                <c:pt idx="25">
                  <c:v>0.927722429906542</c:v>
                </c:pt>
                <c:pt idx="26">
                  <c:v>0.754868493150685</c:v>
                </c:pt>
                <c:pt idx="28">
                  <c:v>0.894344</c:v>
                </c:pt>
                <c:pt idx="29">
                  <c:v>0.852020289855072</c:v>
                </c:pt>
                <c:pt idx="31">
                  <c:v>0.5589</c:v>
                </c:pt>
                <c:pt idx="32">
                  <c:v>0.750738888888889</c:v>
                </c:pt>
                <c:pt idx="36">
                  <c:v>0.961761666666667</c:v>
                </c:pt>
                <c:pt idx="38">
                  <c:v>0.310637908496732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map!$I$2</c:f>
              <c:strCache>
                <c:ptCount val="1"/>
                <c:pt idx="0">
                  <c:v>западный фукус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triangle"/>
            <c:size val="8"/>
            <c:spPr>
              <a:solidFill>
                <a:srgbClr val="00B050"/>
              </a:solidFill>
              <a:ln w="15875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map!$I$3:$I$52</c:f>
              <c:numCache>
                <c:formatCode>General</c:formatCode>
                <c:ptCount val="50"/>
                <c:pt idx="27">
                  <c:v>0.913309708737864</c:v>
                </c:pt>
                <c:pt idx="30">
                  <c:v>0.968992771084337</c:v>
                </c:pt>
                <c:pt idx="33">
                  <c:v>0.894915942028986</c:v>
                </c:pt>
                <c:pt idx="34">
                  <c:v>0.851387610619469</c:v>
                </c:pt>
                <c:pt idx="35">
                  <c:v>0.885450704225352</c:v>
                </c:pt>
                <c:pt idx="37">
                  <c:v>0.766426206896552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map!$J$2</c:f>
              <c:strCache>
                <c:ptCount val="1"/>
                <c:pt idx="0">
                  <c:v>западный гиганты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pPr>
              <a:solidFill>
                <a:schemeClr val="bg1"/>
              </a:solidFill>
              <a:ln w="25400" cap="flat" cmpd="sng" algn="ctr">
                <a:solidFill>
                  <a:srgbClr val="00B0F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map!$J$3:$J$52</c:f>
              <c:numCache>
                <c:formatCode>General</c:formatCode>
                <c:ptCount val="50"/>
                <c:pt idx="45">
                  <c:v>0.106708333333333</c:v>
                </c:pt>
                <c:pt idx="46">
                  <c:v>0.682225</c:v>
                </c:pt>
                <c:pt idx="48">
                  <c:v>0.517791666666667</c:v>
                </c:pt>
                <c:pt idx="49">
                  <c:v>0.435575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map!$K$2</c:f>
              <c:strCache>
                <c:ptCount val="1"/>
                <c:pt idx="0">
                  <c:v>все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plus"/>
            <c:size val="2"/>
          </c:marker>
          <c:dLbls>
            <c:delete val="1"/>
          </c:dLbls>
          <c:trendline>
            <c:trendlineType val="poly"/>
            <c:order val="5"/>
            <c:dispRSqr val="0"/>
            <c:dispEq val="0"/>
          </c:trendline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map!$K$3:$K$52</c:f>
              <c:numCache>
                <c:formatCode>General</c:formatCode>
                <c:ptCount val="50"/>
                <c:pt idx="0">
                  <c:v>0.151391304347826</c:v>
                </c:pt>
                <c:pt idx="1">
                  <c:v>0.100835714285714</c:v>
                </c:pt>
                <c:pt idx="2">
                  <c:v>0.102531550802139</c:v>
                </c:pt>
                <c:pt idx="3">
                  <c:v>0.228284042553192</c:v>
                </c:pt>
                <c:pt idx="4">
                  <c:v>0.232563076923077</c:v>
                </c:pt>
                <c:pt idx="5">
                  <c:v>0.412994366197183</c:v>
                </c:pt>
                <c:pt idx="6">
                  <c:v>0.297148979591837</c:v>
                </c:pt>
                <c:pt idx="7">
                  <c:v>0.775065168539326</c:v>
                </c:pt>
                <c:pt idx="8">
                  <c:v>0.94344094488189</c:v>
                </c:pt>
                <c:pt idx="9">
                  <c:v>0.760388732394366</c:v>
                </c:pt>
                <c:pt idx="10">
                  <c:v>0.858749019607843</c:v>
                </c:pt>
                <c:pt idx="11">
                  <c:v>0.746229113924051</c:v>
                </c:pt>
                <c:pt idx="12">
                  <c:v>0.928875</c:v>
                </c:pt>
                <c:pt idx="13">
                  <c:v>0.687830681818182</c:v>
                </c:pt>
                <c:pt idx="14">
                  <c:v>0.928875</c:v>
                </c:pt>
                <c:pt idx="15">
                  <c:v>0.804036809815951</c:v>
                </c:pt>
                <c:pt idx="16">
                  <c:v>0.422455319148936</c:v>
                </c:pt>
                <c:pt idx="17">
                  <c:v>0.825767213114754</c:v>
                </c:pt>
                <c:pt idx="18">
                  <c:v>0.4972375</c:v>
                </c:pt>
                <c:pt idx="19">
                  <c:v>0.422455319148936</c:v>
                </c:pt>
                <c:pt idx="20">
                  <c:v>0.933808</c:v>
                </c:pt>
                <c:pt idx="21">
                  <c:v>0.750738888888889</c:v>
                </c:pt>
                <c:pt idx="22">
                  <c:v>0.634792307692308</c:v>
                </c:pt>
                <c:pt idx="23">
                  <c:v>0.0996206896551724</c:v>
                </c:pt>
                <c:pt idx="24">
                  <c:v>0.122519230769231</c:v>
                </c:pt>
                <c:pt idx="25">
                  <c:v>0.927722429906542</c:v>
                </c:pt>
                <c:pt idx="26">
                  <c:v>0.754868493150685</c:v>
                </c:pt>
                <c:pt idx="27">
                  <c:v>0.913309708737864</c:v>
                </c:pt>
                <c:pt idx="28">
                  <c:v>0.894344</c:v>
                </c:pt>
                <c:pt idx="29">
                  <c:v>0.852020289855072</c:v>
                </c:pt>
                <c:pt idx="30">
                  <c:v>0.968992771084337</c:v>
                </c:pt>
                <c:pt idx="31">
                  <c:v>0.5589</c:v>
                </c:pt>
                <c:pt idx="32">
                  <c:v>0.750738888888889</c:v>
                </c:pt>
                <c:pt idx="33">
                  <c:v>0.894915942028986</c:v>
                </c:pt>
                <c:pt idx="34">
                  <c:v>0.851387610619469</c:v>
                </c:pt>
                <c:pt idx="35">
                  <c:v>0.885450704225352</c:v>
                </c:pt>
                <c:pt idx="36">
                  <c:v>0.961761666666667</c:v>
                </c:pt>
                <c:pt idx="37">
                  <c:v>0.766426206896552</c:v>
                </c:pt>
                <c:pt idx="38">
                  <c:v>0.310637908496732</c:v>
                </c:pt>
                <c:pt idx="42">
                  <c:v>0.105064</c:v>
                </c:pt>
                <c:pt idx="43">
                  <c:v>0.394466666666667</c:v>
                </c:pt>
                <c:pt idx="44">
                  <c:v>0.394466666666667</c:v>
                </c:pt>
                <c:pt idx="45">
                  <c:v>0.106708333333333</c:v>
                </c:pt>
                <c:pt idx="46">
                  <c:v>0.682225</c:v>
                </c:pt>
                <c:pt idx="48">
                  <c:v>0.517791666666667</c:v>
                </c:pt>
                <c:pt idx="49">
                  <c:v>0.435575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5200"/>
        <c:axId val="190235776"/>
      </c:scatterChart>
      <c:valAx>
        <c:axId val="1902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0235776"/>
        <c:crosses val="autoZero"/>
        <c:crossBetween val="midCat"/>
      </c:valAx>
      <c:valAx>
        <c:axId val="1902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02352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map!$E$3:$E$52</c:f>
              <c:numCache>
                <c:formatCode>General</c:formatCode>
                <c:ptCount val="50"/>
                <c:pt idx="0">
                  <c:v>0.151391304347826</c:v>
                </c:pt>
                <c:pt idx="1">
                  <c:v>0.100835714285714</c:v>
                </c:pt>
                <c:pt idx="2">
                  <c:v>0.102531550802139</c:v>
                </c:pt>
                <c:pt idx="3">
                  <c:v>0.228284042553192</c:v>
                </c:pt>
                <c:pt idx="4">
                  <c:v>0.232563076923077</c:v>
                </c:pt>
                <c:pt idx="5">
                  <c:v>0.412994366197183</c:v>
                </c:pt>
                <c:pt idx="6">
                  <c:v>0.297148979591837</c:v>
                </c:pt>
                <c:pt idx="7">
                  <c:v>0.775065168539326</c:v>
                </c:pt>
                <c:pt idx="8">
                  <c:v>0.94344094488189</c:v>
                </c:pt>
                <c:pt idx="9">
                  <c:v>0.760388732394366</c:v>
                </c:pt>
                <c:pt idx="10">
                  <c:v>0.858749019607843</c:v>
                </c:pt>
                <c:pt idx="11">
                  <c:v>0.746229113924051</c:v>
                </c:pt>
                <c:pt idx="13">
                  <c:v>0.687830681818182</c:v>
                </c:pt>
                <c:pt idx="15">
                  <c:v>0.804036809815951</c:v>
                </c:pt>
                <c:pt idx="16">
                  <c:v>0.422455319148936</c:v>
                </c:pt>
                <c:pt idx="20">
                  <c:v>0.933808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name/>
            <c:trendlineType val="poly"/>
            <c:order val="2"/>
            <c:dispRSqr val="0"/>
            <c:dispEq val="0"/>
          </c:trendline>
          <c:xVal>
            <c:numRef>
              <c:f>map!$B$3:$B$52</c:f>
              <c:numCache>
                <c:formatCode>General</c:formatCode>
                <c:ptCount val="50"/>
                <c:pt idx="0">
                  <c:v>2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8.7</c:v>
                </c:pt>
                <c:pt idx="8">
                  <c:v>8.7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12.8</c:v>
                </c:pt>
                <c:pt idx="14">
                  <c:v>12.8</c:v>
                </c:pt>
                <c:pt idx="15">
                  <c:v>17.7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3">
                  <c:v>2.9</c:v>
                </c:pt>
                <c:pt idx="24">
                  <c:v>4.7</c:v>
                </c:pt>
                <c:pt idx="25">
                  <c:v>14</c:v>
                </c:pt>
                <c:pt idx="26">
                  <c:v>26</c:v>
                </c:pt>
                <c:pt idx="27">
                  <c:v>26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38</c:v>
                </c:pt>
                <c:pt idx="37">
                  <c:v>41.5</c:v>
                </c:pt>
                <c:pt idx="42">
                  <c:v>4.5</c:v>
                </c:pt>
                <c:pt idx="43">
                  <c:v>34</c:v>
                </c:pt>
                <c:pt idx="45">
                  <c:v>2.9</c:v>
                </c:pt>
                <c:pt idx="46">
                  <c:v>26</c:v>
                </c:pt>
                <c:pt idx="48">
                  <c:v>32</c:v>
                </c:pt>
                <c:pt idx="49">
                  <c:v>41.5</c:v>
                </c:pt>
              </c:numCache>
            </c:numRef>
          </c:xVal>
          <c:yVal>
            <c:numRef>
              <c:f>map!$H$3:$H$52</c:f>
              <c:numCache>
                <c:formatCode>General</c:formatCode>
                <c:ptCount val="50"/>
                <c:pt idx="23">
                  <c:v>0.0996206896551724</c:v>
                </c:pt>
                <c:pt idx="24">
                  <c:v>0.122519230769231</c:v>
                </c:pt>
                <c:pt idx="25">
                  <c:v>0.927722429906542</c:v>
                </c:pt>
                <c:pt idx="26">
                  <c:v>0.754868493150685</c:v>
                </c:pt>
                <c:pt idx="28">
                  <c:v>0.894344</c:v>
                </c:pt>
                <c:pt idx="29">
                  <c:v>0.852020289855072</c:v>
                </c:pt>
                <c:pt idx="31">
                  <c:v>0.5589</c:v>
                </c:pt>
                <c:pt idx="32">
                  <c:v>0.750738888888889</c:v>
                </c:pt>
                <c:pt idx="36">
                  <c:v>0.961761666666667</c:v>
                </c:pt>
                <c:pt idx="38">
                  <c:v>0.310637908496732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93596"/>
        <c:axId val="665011889"/>
      </c:scatterChart>
      <c:valAx>
        <c:axId val="7816935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11889"/>
        <c:crosses val="autoZero"/>
        <c:crossBetween val="midCat"/>
      </c:valAx>
      <c:valAx>
        <c:axId val="6650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6935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data!$A$6:$D$6</c:f>
              <c:strCache>
                <c:ptCount val="1"/>
                <c:pt idx="0">
                  <c:v>Западный берег Дровяное Против н/базы ручей 4.5 05.08.2020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data!$N$6:$O$6</c:f>
              <c:numCache>
                <c:formatCode>General</c:formatCode>
                <c:ptCount val="2"/>
                <c:pt idx="0">
                  <c:v>0.232563076923077</c:v>
                </c:pt>
                <c:pt idx="1">
                  <c:v>0.767436923076923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data!$A$7:$D$7</c:f>
              <c:strCache>
                <c:ptCount val="1"/>
                <c:pt idx="0">
                  <c:v>Западный берег Дровяное ряж 5.2 25.07.2020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data!$N$7:$O$7</c:f>
              <c:numCache>
                <c:formatCode>General</c:formatCode>
                <c:ptCount val="2"/>
                <c:pt idx="0">
                  <c:v>0.412994366197183</c:v>
                </c:pt>
                <c:pt idx="1">
                  <c:v>0.587005633802817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data!$A$8:$D$8</c:f>
              <c:strCache>
                <c:ptCount val="1"/>
                <c:pt idx="0">
                  <c:v>Западный берег Дровяное сваи 5.2 25.07.2020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data!$N$8:$O$8</c:f>
              <c:numCache>
                <c:formatCode>General</c:formatCode>
                <c:ptCount val="2"/>
                <c:pt idx="0">
                  <c:v>0.297148979591837</c:v>
                </c:pt>
                <c:pt idx="1">
                  <c:v>0.702851020408163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data!$A$9:$D$9</c:f>
              <c:strCache>
                <c:ptCount val="1"/>
                <c:pt idx="0">
                  <c:v>Западный берег Три ручья лит 8.7 25.07.2020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data!$N$9:$O$9</c:f>
              <c:numCache>
                <c:formatCode>General</c:formatCode>
                <c:ptCount val="2"/>
                <c:pt idx="0">
                  <c:v>0.775065168539326</c:v>
                </c:pt>
                <c:pt idx="1">
                  <c:v>0.224934831460674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data!$A$10:$D$10</c:f>
              <c:strCache>
                <c:ptCount val="1"/>
                <c:pt idx="0">
                  <c:v>Западный берег Три ручья корабль 8.7 25.07.2020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Lbls>
            <c:delete val="1"/>
          </c:dLbls>
          <c:cat>
            <c:strRef>
              <c:f>data!$N$1:$O$1</c:f>
              <c:strCache>
                <c:ptCount val="2"/>
                <c:pt idx="0">
                  <c:v>pTros</c:v>
                </c:pt>
                <c:pt idx="1">
                  <c:v>1-pTros</c:v>
                </c:pt>
              </c:strCache>
            </c:strRef>
          </c:cat>
          <c:val>
            <c:numRef>
              <c:f>data!$N$10:$O$10</c:f>
              <c:numCache>
                <c:formatCode>General</c:formatCode>
                <c:ptCount val="2"/>
                <c:pt idx="0">
                  <c:v>0.94344094488189</c:v>
                </c:pt>
                <c:pt idx="1">
                  <c:v>0.0565590551181102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5" Type="http://schemas.openxmlformats.org/officeDocument/2006/relationships/chart" Target="../charts/chart45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590550</xdr:colOff>
      <xdr:row>0</xdr:row>
      <xdr:rowOff>9526</xdr:rowOff>
    </xdr:from>
    <xdr:to>
      <xdr:col>18</xdr:col>
      <xdr:colOff>28574</xdr:colOff>
      <xdr:row>2</xdr:row>
      <xdr:rowOff>47626</xdr:rowOff>
    </xdr:to>
    <xdr:graphicFrame>
      <xdr:nvGraphicFramePr>
        <xdr:cNvPr id="21" name="Диаграмма 20"/>
        <xdr:cNvGraphicFramePr/>
      </xdr:nvGraphicFramePr>
      <xdr:xfrm>
        <a:off x="17403445" y="9525"/>
        <a:ext cx="2797175" cy="131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2</xdr:row>
      <xdr:rowOff>28575</xdr:rowOff>
    </xdr:from>
    <xdr:to>
      <xdr:col>18</xdr:col>
      <xdr:colOff>47624</xdr:colOff>
      <xdr:row>4</xdr:row>
      <xdr:rowOff>66675</xdr:rowOff>
    </xdr:to>
    <xdr:graphicFrame>
      <xdr:nvGraphicFramePr>
        <xdr:cNvPr id="22" name="Диаграмма 21"/>
        <xdr:cNvGraphicFramePr/>
      </xdr:nvGraphicFramePr>
      <xdr:xfrm>
        <a:off x="17422495" y="1304925"/>
        <a:ext cx="279717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619125</xdr:colOff>
      <xdr:row>4</xdr:row>
      <xdr:rowOff>9525</xdr:rowOff>
    </xdr:from>
    <xdr:to>
      <xdr:col>18</xdr:col>
      <xdr:colOff>57149</xdr:colOff>
      <xdr:row>6</xdr:row>
      <xdr:rowOff>47625</xdr:rowOff>
    </xdr:to>
    <xdr:graphicFrame>
      <xdr:nvGraphicFramePr>
        <xdr:cNvPr id="23" name="Диаграмма 22"/>
        <xdr:cNvGraphicFramePr/>
      </xdr:nvGraphicFramePr>
      <xdr:xfrm>
        <a:off x="17432020" y="2581275"/>
        <a:ext cx="279717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638175</xdr:colOff>
      <xdr:row>6</xdr:row>
      <xdr:rowOff>38100</xdr:rowOff>
    </xdr:from>
    <xdr:to>
      <xdr:col>18</xdr:col>
      <xdr:colOff>76199</xdr:colOff>
      <xdr:row>8</xdr:row>
      <xdr:rowOff>76200</xdr:rowOff>
    </xdr:to>
    <xdr:graphicFrame>
      <xdr:nvGraphicFramePr>
        <xdr:cNvPr id="27" name="Диаграмма 26"/>
        <xdr:cNvGraphicFramePr/>
      </xdr:nvGraphicFramePr>
      <xdr:xfrm>
        <a:off x="17451070" y="3905250"/>
        <a:ext cx="279717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</xdr:colOff>
      <xdr:row>6</xdr:row>
      <xdr:rowOff>19050</xdr:rowOff>
    </xdr:from>
    <xdr:to>
      <xdr:col>21</xdr:col>
      <xdr:colOff>571500</xdr:colOff>
      <xdr:row>8</xdr:row>
      <xdr:rowOff>38100</xdr:rowOff>
    </xdr:to>
    <xdr:graphicFrame>
      <xdr:nvGraphicFramePr>
        <xdr:cNvPr id="28" name="Диаграмма 27"/>
        <xdr:cNvGraphicFramePr/>
      </xdr:nvGraphicFramePr>
      <xdr:xfrm>
        <a:off x="20172680" y="3886200"/>
        <a:ext cx="2863850" cy="131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619125</xdr:colOff>
      <xdr:row>8</xdr:row>
      <xdr:rowOff>85725</xdr:rowOff>
    </xdr:from>
    <xdr:to>
      <xdr:col>18</xdr:col>
      <xdr:colOff>57149</xdr:colOff>
      <xdr:row>10</xdr:row>
      <xdr:rowOff>123825</xdr:rowOff>
    </xdr:to>
    <xdr:graphicFrame>
      <xdr:nvGraphicFramePr>
        <xdr:cNvPr id="29" name="Диаграмма 28"/>
        <xdr:cNvGraphicFramePr/>
      </xdr:nvGraphicFramePr>
      <xdr:xfrm>
        <a:off x="17432020" y="5248275"/>
        <a:ext cx="279717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</xdr:row>
      <xdr:rowOff>47625</xdr:rowOff>
    </xdr:from>
    <xdr:to>
      <xdr:col>21</xdr:col>
      <xdr:colOff>457199</xdr:colOff>
      <xdr:row>10</xdr:row>
      <xdr:rowOff>85725</xdr:rowOff>
    </xdr:to>
    <xdr:graphicFrame>
      <xdr:nvGraphicFramePr>
        <xdr:cNvPr id="30" name="Диаграмма 29"/>
        <xdr:cNvGraphicFramePr/>
      </xdr:nvGraphicFramePr>
      <xdr:xfrm>
        <a:off x="20172680" y="5210175"/>
        <a:ext cx="274891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609600</xdr:colOff>
      <xdr:row>10</xdr:row>
      <xdr:rowOff>0</xdr:rowOff>
    </xdr:from>
    <xdr:to>
      <xdr:col>18</xdr:col>
      <xdr:colOff>47624</xdr:colOff>
      <xdr:row>12</xdr:row>
      <xdr:rowOff>38100</xdr:rowOff>
    </xdr:to>
    <xdr:graphicFrame>
      <xdr:nvGraphicFramePr>
        <xdr:cNvPr id="31" name="Диаграмма 30"/>
        <xdr:cNvGraphicFramePr/>
      </xdr:nvGraphicFramePr>
      <xdr:xfrm>
        <a:off x="17422495" y="6457950"/>
        <a:ext cx="279717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10</xdr:row>
      <xdr:rowOff>0</xdr:rowOff>
    </xdr:from>
    <xdr:to>
      <xdr:col>21</xdr:col>
      <xdr:colOff>457199</xdr:colOff>
      <xdr:row>12</xdr:row>
      <xdr:rowOff>38100</xdr:rowOff>
    </xdr:to>
    <xdr:graphicFrame>
      <xdr:nvGraphicFramePr>
        <xdr:cNvPr id="32" name="Диаграмма 31"/>
        <xdr:cNvGraphicFramePr/>
      </xdr:nvGraphicFramePr>
      <xdr:xfrm>
        <a:off x="20172680" y="6457950"/>
        <a:ext cx="274891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571500</xdr:colOff>
      <xdr:row>12</xdr:row>
      <xdr:rowOff>28575</xdr:rowOff>
    </xdr:from>
    <xdr:to>
      <xdr:col>18</xdr:col>
      <xdr:colOff>9524</xdr:colOff>
      <xdr:row>14</xdr:row>
      <xdr:rowOff>66675</xdr:rowOff>
    </xdr:to>
    <xdr:graphicFrame>
      <xdr:nvGraphicFramePr>
        <xdr:cNvPr id="33" name="Диаграмма 32"/>
        <xdr:cNvGraphicFramePr/>
      </xdr:nvGraphicFramePr>
      <xdr:xfrm>
        <a:off x="17384395" y="7781925"/>
        <a:ext cx="279717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21</xdr:col>
      <xdr:colOff>457199</xdr:colOff>
      <xdr:row>14</xdr:row>
      <xdr:rowOff>38100</xdr:rowOff>
    </xdr:to>
    <xdr:graphicFrame>
      <xdr:nvGraphicFramePr>
        <xdr:cNvPr id="34" name="Диаграмма 33"/>
        <xdr:cNvGraphicFramePr/>
      </xdr:nvGraphicFramePr>
      <xdr:xfrm>
        <a:off x="20172680" y="7753350"/>
        <a:ext cx="274891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476250</xdr:colOff>
      <xdr:row>12</xdr:row>
      <xdr:rowOff>9525</xdr:rowOff>
    </xdr:from>
    <xdr:to>
      <xdr:col>26</xdr:col>
      <xdr:colOff>133349</xdr:colOff>
      <xdr:row>14</xdr:row>
      <xdr:rowOff>47625</xdr:rowOff>
    </xdr:to>
    <xdr:graphicFrame>
      <xdr:nvGraphicFramePr>
        <xdr:cNvPr id="35" name="Диаграмма 34"/>
        <xdr:cNvGraphicFramePr/>
      </xdr:nvGraphicFramePr>
      <xdr:xfrm>
        <a:off x="22941280" y="7762875"/>
        <a:ext cx="274256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9525</xdr:colOff>
      <xdr:row>14</xdr:row>
      <xdr:rowOff>76200</xdr:rowOff>
    </xdr:from>
    <xdr:to>
      <xdr:col>21</xdr:col>
      <xdr:colOff>466724</xdr:colOff>
      <xdr:row>16</xdr:row>
      <xdr:rowOff>114300</xdr:rowOff>
    </xdr:to>
    <xdr:graphicFrame>
      <xdr:nvGraphicFramePr>
        <xdr:cNvPr id="36" name="Диаграмма 35"/>
        <xdr:cNvGraphicFramePr/>
      </xdr:nvGraphicFramePr>
      <xdr:xfrm>
        <a:off x="20182205" y="9124950"/>
        <a:ext cx="274891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552450</xdr:colOff>
      <xdr:row>14</xdr:row>
      <xdr:rowOff>57150</xdr:rowOff>
    </xdr:from>
    <xdr:to>
      <xdr:col>17</xdr:col>
      <xdr:colOff>1019174</xdr:colOff>
      <xdr:row>16</xdr:row>
      <xdr:rowOff>95250</xdr:rowOff>
    </xdr:to>
    <xdr:graphicFrame>
      <xdr:nvGraphicFramePr>
        <xdr:cNvPr id="37" name="Диаграмма 36"/>
        <xdr:cNvGraphicFramePr/>
      </xdr:nvGraphicFramePr>
      <xdr:xfrm>
        <a:off x="17365345" y="9105900"/>
        <a:ext cx="2767965" cy="133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561975</xdr:colOff>
      <xdr:row>16</xdr:row>
      <xdr:rowOff>76200</xdr:rowOff>
    </xdr:from>
    <xdr:to>
      <xdr:col>17</xdr:col>
      <xdr:colOff>1028699</xdr:colOff>
      <xdr:row>18</xdr:row>
      <xdr:rowOff>114300</xdr:rowOff>
    </xdr:to>
    <xdr:graphicFrame>
      <xdr:nvGraphicFramePr>
        <xdr:cNvPr id="16" name="Диаграмма 15"/>
        <xdr:cNvGraphicFramePr/>
      </xdr:nvGraphicFramePr>
      <xdr:xfrm>
        <a:off x="17374870" y="10420350"/>
        <a:ext cx="276796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571500</xdr:colOff>
      <xdr:row>18</xdr:row>
      <xdr:rowOff>114300</xdr:rowOff>
    </xdr:from>
    <xdr:to>
      <xdr:col>18</xdr:col>
      <xdr:colOff>9524</xdr:colOff>
      <xdr:row>20</xdr:row>
      <xdr:rowOff>152400</xdr:rowOff>
    </xdr:to>
    <xdr:graphicFrame>
      <xdr:nvGraphicFramePr>
        <xdr:cNvPr id="17" name="Диаграмма 16"/>
        <xdr:cNvGraphicFramePr/>
      </xdr:nvGraphicFramePr>
      <xdr:xfrm>
        <a:off x="17384395" y="11772900"/>
        <a:ext cx="279717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18</xdr:row>
      <xdr:rowOff>85725</xdr:rowOff>
    </xdr:from>
    <xdr:to>
      <xdr:col>21</xdr:col>
      <xdr:colOff>457199</xdr:colOff>
      <xdr:row>20</xdr:row>
      <xdr:rowOff>123825</xdr:rowOff>
    </xdr:to>
    <xdr:graphicFrame>
      <xdr:nvGraphicFramePr>
        <xdr:cNvPr id="18" name="Диаграмма 17"/>
        <xdr:cNvGraphicFramePr/>
      </xdr:nvGraphicFramePr>
      <xdr:xfrm>
        <a:off x="20172680" y="11744325"/>
        <a:ext cx="274891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495300</xdr:colOff>
      <xdr:row>18</xdr:row>
      <xdr:rowOff>85725</xdr:rowOff>
    </xdr:from>
    <xdr:to>
      <xdr:col>26</xdr:col>
      <xdr:colOff>152399</xdr:colOff>
      <xdr:row>20</xdr:row>
      <xdr:rowOff>123825</xdr:rowOff>
    </xdr:to>
    <xdr:graphicFrame>
      <xdr:nvGraphicFramePr>
        <xdr:cNvPr id="19" name="Диаграмма 18"/>
        <xdr:cNvGraphicFramePr/>
      </xdr:nvGraphicFramePr>
      <xdr:xfrm>
        <a:off x="22960330" y="11744325"/>
        <a:ext cx="274256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152400</xdr:colOff>
      <xdr:row>18</xdr:row>
      <xdr:rowOff>66675</xdr:rowOff>
    </xdr:from>
    <xdr:to>
      <xdr:col>30</xdr:col>
      <xdr:colOff>419099</xdr:colOff>
      <xdr:row>20</xdr:row>
      <xdr:rowOff>104775</xdr:rowOff>
    </xdr:to>
    <xdr:graphicFrame>
      <xdr:nvGraphicFramePr>
        <xdr:cNvPr id="20" name="Диаграмма 19"/>
        <xdr:cNvGraphicFramePr/>
      </xdr:nvGraphicFramePr>
      <xdr:xfrm>
        <a:off x="25703530" y="11725275"/>
        <a:ext cx="273494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581025</xdr:colOff>
      <xdr:row>20</xdr:row>
      <xdr:rowOff>238125</xdr:rowOff>
    </xdr:from>
    <xdr:to>
      <xdr:col>18</xdr:col>
      <xdr:colOff>19049</xdr:colOff>
      <xdr:row>22</xdr:row>
      <xdr:rowOff>276225</xdr:rowOff>
    </xdr:to>
    <xdr:graphicFrame>
      <xdr:nvGraphicFramePr>
        <xdr:cNvPr id="24" name="Диаграмма 23"/>
        <xdr:cNvGraphicFramePr/>
      </xdr:nvGraphicFramePr>
      <xdr:xfrm>
        <a:off x="17393920" y="13211175"/>
        <a:ext cx="279717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66675</xdr:colOff>
      <xdr:row>20</xdr:row>
      <xdr:rowOff>238125</xdr:rowOff>
    </xdr:from>
    <xdr:to>
      <xdr:col>21</xdr:col>
      <xdr:colOff>523874</xdr:colOff>
      <xdr:row>22</xdr:row>
      <xdr:rowOff>276225</xdr:rowOff>
    </xdr:to>
    <xdr:graphicFrame>
      <xdr:nvGraphicFramePr>
        <xdr:cNvPr id="25" name="Диаграмма 24"/>
        <xdr:cNvGraphicFramePr/>
      </xdr:nvGraphicFramePr>
      <xdr:xfrm>
        <a:off x="20239355" y="13211175"/>
        <a:ext cx="274891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581025</xdr:colOff>
      <xdr:row>20</xdr:row>
      <xdr:rowOff>238125</xdr:rowOff>
    </xdr:from>
    <xdr:to>
      <xdr:col>26</xdr:col>
      <xdr:colOff>238124</xdr:colOff>
      <xdr:row>22</xdr:row>
      <xdr:rowOff>276225</xdr:rowOff>
    </xdr:to>
    <xdr:graphicFrame>
      <xdr:nvGraphicFramePr>
        <xdr:cNvPr id="26" name="Диаграмма 25"/>
        <xdr:cNvGraphicFramePr/>
      </xdr:nvGraphicFramePr>
      <xdr:xfrm>
        <a:off x="23046055" y="13211175"/>
        <a:ext cx="274256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561975</xdr:colOff>
      <xdr:row>23</xdr:row>
      <xdr:rowOff>123825</xdr:rowOff>
    </xdr:from>
    <xdr:to>
      <xdr:col>17</xdr:col>
      <xdr:colOff>1028699</xdr:colOff>
      <xdr:row>25</xdr:row>
      <xdr:rowOff>161925</xdr:rowOff>
    </xdr:to>
    <xdr:graphicFrame>
      <xdr:nvGraphicFramePr>
        <xdr:cNvPr id="38" name="Диаграмма 37"/>
        <xdr:cNvGraphicFramePr/>
      </xdr:nvGraphicFramePr>
      <xdr:xfrm>
        <a:off x="17374870" y="15068550"/>
        <a:ext cx="276796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609601</xdr:colOff>
      <xdr:row>25</xdr:row>
      <xdr:rowOff>180975</xdr:rowOff>
    </xdr:from>
    <xdr:to>
      <xdr:col>18</xdr:col>
      <xdr:colOff>47626</xdr:colOff>
      <xdr:row>27</xdr:row>
      <xdr:rowOff>390525</xdr:rowOff>
    </xdr:to>
    <xdr:graphicFrame>
      <xdr:nvGraphicFramePr>
        <xdr:cNvPr id="39" name="Диаграмма 38"/>
        <xdr:cNvGraphicFramePr/>
      </xdr:nvGraphicFramePr>
      <xdr:xfrm>
        <a:off x="17422495" y="16440150"/>
        <a:ext cx="279781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638175</xdr:colOff>
      <xdr:row>27</xdr:row>
      <xdr:rowOff>409575</xdr:rowOff>
    </xdr:from>
    <xdr:to>
      <xdr:col>18</xdr:col>
      <xdr:colOff>76199</xdr:colOff>
      <xdr:row>29</xdr:row>
      <xdr:rowOff>447675</xdr:rowOff>
    </xdr:to>
    <xdr:graphicFrame>
      <xdr:nvGraphicFramePr>
        <xdr:cNvPr id="41" name="Диаграмма 40"/>
        <xdr:cNvGraphicFramePr/>
      </xdr:nvGraphicFramePr>
      <xdr:xfrm>
        <a:off x="17451070" y="17983200"/>
        <a:ext cx="279717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666750</xdr:colOff>
      <xdr:row>29</xdr:row>
      <xdr:rowOff>457200</xdr:rowOff>
    </xdr:from>
    <xdr:to>
      <xdr:col>18</xdr:col>
      <xdr:colOff>104775</xdr:colOff>
      <xdr:row>32</xdr:row>
      <xdr:rowOff>9525</xdr:rowOff>
    </xdr:to>
    <xdr:graphicFrame>
      <xdr:nvGraphicFramePr>
        <xdr:cNvPr id="44" name="Диаграмма 43"/>
        <xdr:cNvGraphicFramePr/>
      </xdr:nvGraphicFramePr>
      <xdr:xfrm>
        <a:off x="17479645" y="19345275"/>
        <a:ext cx="279781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95250</xdr:colOff>
      <xdr:row>29</xdr:row>
      <xdr:rowOff>438150</xdr:rowOff>
    </xdr:from>
    <xdr:to>
      <xdr:col>21</xdr:col>
      <xdr:colOff>552450</xdr:colOff>
      <xdr:row>31</xdr:row>
      <xdr:rowOff>647700</xdr:rowOff>
    </xdr:to>
    <xdr:graphicFrame>
      <xdr:nvGraphicFramePr>
        <xdr:cNvPr id="45" name="Диаграмма 44"/>
        <xdr:cNvGraphicFramePr/>
      </xdr:nvGraphicFramePr>
      <xdr:xfrm>
        <a:off x="20267930" y="19326225"/>
        <a:ext cx="274955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676275</xdr:colOff>
      <xdr:row>32</xdr:row>
      <xdr:rowOff>9525</xdr:rowOff>
    </xdr:from>
    <xdr:to>
      <xdr:col>18</xdr:col>
      <xdr:colOff>114299</xdr:colOff>
      <xdr:row>34</xdr:row>
      <xdr:rowOff>47625</xdr:rowOff>
    </xdr:to>
    <xdr:graphicFrame>
      <xdr:nvGraphicFramePr>
        <xdr:cNvPr id="47" name="Диаграмма 46"/>
        <xdr:cNvGraphicFramePr/>
      </xdr:nvGraphicFramePr>
      <xdr:xfrm>
        <a:off x="17489170" y="20869275"/>
        <a:ext cx="279717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21</xdr:col>
      <xdr:colOff>457199</xdr:colOff>
      <xdr:row>34</xdr:row>
      <xdr:rowOff>38100</xdr:rowOff>
    </xdr:to>
    <xdr:graphicFrame>
      <xdr:nvGraphicFramePr>
        <xdr:cNvPr id="48" name="Диаграмма 47"/>
        <xdr:cNvGraphicFramePr/>
      </xdr:nvGraphicFramePr>
      <xdr:xfrm>
        <a:off x="20172680" y="20859750"/>
        <a:ext cx="274891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466725</xdr:colOff>
      <xdr:row>32</xdr:row>
      <xdr:rowOff>0</xdr:rowOff>
    </xdr:from>
    <xdr:to>
      <xdr:col>26</xdr:col>
      <xdr:colOff>123824</xdr:colOff>
      <xdr:row>34</xdr:row>
      <xdr:rowOff>38100</xdr:rowOff>
    </xdr:to>
    <xdr:graphicFrame>
      <xdr:nvGraphicFramePr>
        <xdr:cNvPr id="49" name="Диаграмма 48"/>
        <xdr:cNvGraphicFramePr/>
      </xdr:nvGraphicFramePr>
      <xdr:xfrm>
        <a:off x="22931755" y="20859750"/>
        <a:ext cx="2742565" cy="1352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647700</xdr:colOff>
      <xdr:row>34</xdr:row>
      <xdr:rowOff>66675</xdr:rowOff>
    </xdr:from>
    <xdr:to>
      <xdr:col>18</xdr:col>
      <xdr:colOff>85725</xdr:colOff>
      <xdr:row>36</xdr:row>
      <xdr:rowOff>276225</xdr:rowOff>
    </xdr:to>
    <xdr:graphicFrame>
      <xdr:nvGraphicFramePr>
        <xdr:cNvPr id="51" name="Диаграмма 50"/>
        <xdr:cNvGraphicFramePr/>
      </xdr:nvGraphicFramePr>
      <xdr:xfrm>
        <a:off x="17460595" y="22240875"/>
        <a:ext cx="279781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21</xdr:col>
      <xdr:colOff>457200</xdr:colOff>
      <xdr:row>36</xdr:row>
      <xdr:rowOff>209550</xdr:rowOff>
    </xdr:to>
    <xdr:graphicFrame>
      <xdr:nvGraphicFramePr>
        <xdr:cNvPr id="52" name="Диаграмма 51"/>
        <xdr:cNvGraphicFramePr/>
      </xdr:nvGraphicFramePr>
      <xdr:xfrm>
        <a:off x="20172680" y="22174200"/>
        <a:ext cx="274955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523875</xdr:colOff>
      <xdr:row>34</xdr:row>
      <xdr:rowOff>57150</xdr:rowOff>
    </xdr:from>
    <xdr:to>
      <xdr:col>26</xdr:col>
      <xdr:colOff>180975</xdr:colOff>
      <xdr:row>36</xdr:row>
      <xdr:rowOff>266700</xdr:rowOff>
    </xdr:to>
    <xdr:graphicFrame>
      <xdr:nvGraphicFramePr>
        <xdr:cNvPr id="53" name="Диаграмма 52"/>
        <xdr:cNvGraphicFramePr/>
      </xdr:nvGraphicFramePr>
      <xdr:xfrm>
        <a:off x="22988905" y="22231350"/>
        <a:ext cx="274320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26</xdr:col>
      <xdr:colOff>180975</xdr:colOff>
      <xdr:row>34</xdr:row>
      <xdr:rowOff>85725</xdr:rowOff>
    </xdr:from>
    <xdr:to>
      <xdr:col>30</xdr:col>
      <xdr:colOff>447675</xdr:colOff>
      <xdr:row>36</xdr:row>
      <xdr:rowOff>295275</xdr:rowOff>
    </xdr:to>
    <xdr:graphicFrame>
      <xdr:nvGraphicFramePr>
        <xdr:cNvPr id="54" name="Диаграмма 53"/>
        <xdr:cNvGraphicFramePr/>
      </xdr:nvGraphicFramePr>
      <xdr:xfrm>
        <a:off x="25732105" y="22259925"/>
        <a:ext cx="273558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30</xdr:col>
      <xdr:colOff>457200</xdr:colOff>
      <xdr:row>34</xdr:row>
      <xdr:rowOff>85725</xdr:rowOff>
    </xdr:from>
    <xdr:to>
      <xdr:col>35</xdr:col>
      <xdr:colOff>114300</xdr:colOff>
      <xdr:row>36</xdr:row>
      <xdr:rowOff>295275</xdr:rowOff>
    </xdr:to>
    <xdr:graphicFrame>
      <xdr:nvGraphicFramePr>
        <xdr:cNvPr id="55" name="Диаграмма 54"/>
        <xdr:cNvGraphicFramePr/>
      </xdr:nvGraphicFramePr>
      <xdr:xfrm>
        <a:off x="28477210" y="22259925"/>
        <a:ext cx="274320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609600</xdr:colOff>
      <xdr:row>36</xdr:row>
      <xdr:rowOff>285750</xdr:rowOff>
    </xdr:from>
    <xdr:to>
      <xdr:col>18</xdr:col>
      <xdr:colOff>0</xdr:colOff>
      <xdr:row>38</xdr:row>
      <xdr:rowOff>438150</xdr:rowOff>
    </xdr:to>
    <xdr:graphicFrame>
      <xdr:nvGraphicFramePr>
        <xdr:cNvPr id="56" name="Диаграмма 55"/>
        <xdr:cNvGraphicFramePr/>
      </xdr:nvGraphicFramePr>
      <xdr:xfrm>
        <a:off x="17422495" y="23774400"/>
        <a:ext cx="275018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685800</xdr:colOff>
      <xdr:row>39</xdr:row>
      <xdr:rowOff>19050</xdr:rowOff>
    </xdr:from>
    <xdr:to>
      <xdr:col>18</xdr:col>
      <xdr:colOff>76200</xdr:colOff>
      <xdr:row>41</xdr:row>
      <xdr:rowOff>171450</xdr:rowOff>
    </xdr:to>
    <xdr:graphicFrame>
      <xdr:nvGraphicFramePr>
        <xdr:cNvPr id="57" name="Диаграмма 56"/>
        <xdr:cNvGraphicFramePr/>
      </xdr:nvGraphicFramePr>
      <xdr:xfrm>
        <a:off x="17498695" y="25479375"/>
        <a:ext cx="275018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18</xdr:col>
      <xdr:colOff>9525</xdr:colOff>
      <xdr:row>39</xdr:row>
      <xdr:rowOff>19050</xdr:rowOff>
    </xdr:from>
    <xdr:to>
      <xdr:col>21</xdr:col>
      <xdr:colOff>419100</xdr:colOff>
      <xdr:row>41</xdr:row>
      <xdr:rowOff>171450</xdr:rowOff>
    </xdr:to>
    <xdr:graphicFrame>
      <xdr:nvGraphicFramePr>
        <xdr:cNvPr id="58" name="Диаграмма 57"/>
        <xdr:cNvGraphicFramePr/>
      </xdr:nvGraphicFramePr>
      <xdr:xfrm>
        <a:off x="20182205" y="25479375"/>
        <a:ext cx="270192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18</xdr:col>
      <xdr:colOff>600075</xdr:colOff>
      <xdr:row>45</xdr:row>
      <xdr:rowOff>152400</xdr:rowOff>
    </xdr:to>
    <xdr:graphicFrame>
      <xdr:nvGraphicFramePr>
        <xdr:cNvPr id="59" name="Диаграмма 58"/>
        <xdr:cNvGraphicFramePr/>
      </xdr:nvGraphicFramePr>
      <xdr:xfrm>
        <a:off x="18056860" y="2808922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18</xdr:col>
      <xdr:colOff>600075</xdr:colOff>
      <xdr:row>47</xdr:row>
      <xdr:rowOff>152400</xdr:rowOff>
    </xdr:to>
    <xdr:graphicFrame>
      <xdr:nvGraphicFramePr>
        <xdr:cNvPr id="60" name="Диаграмма 59"/>
        <xdr:cNvGraphicFramePr/>
      </xdr:nvGraphicFramePr>
      <xdr:xfrm>
        <a:off x="18056860" y="2940367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18</xdr:col>
      <xdr:colOff>600075</xdr:colOff>
      <xdr:row>49</xdr:row>
      <xdr:rowOff>152400</xdr:rowOff>
    </xdr:to>
    <xdr:graphicFrame>
      <xdr:nvGraphicFramePr>
        <xdr:cNvPr id="61" name="Диаграмма 60"/>
        <xdr:cNvGraphicFramePr/>
      </xdr:nvGraphicFramePr>
      <xdr:xfrm>
        <a:off x="18056860" y="3071812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18</xdr:col>
      <xdr:colOff>600075</xdr:colOff>
      <xdr:row>51</xdr:row>
      <xdr:rowOff>152400</xdr:rowOff>
    </xdr:to>
    <xdr:graphicFrame>
      <xdr:nvGraphicFramePr>
        <xdr:cNvPr id="62" name="Диаграмма 61"/>
        <xdr:cNvGraphicFramePr/>
      </xdr:nvGraphicFramePr>
      <xdr:xfrm>
        <a:off x="18056860" y="3203257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18</xdr:col>
      <xdr:colOff>600075</xdr:colOff>
      <xdr:row>53</xdr:row>
      <xdr:rowOff>152400</xdr:rowOff>
    </xdr:to>
    <xdr:graphicFrame>
      <xdr:nvGraphicFramePr>
        <xdr:cNvPr id="64" name="Диаграмма 63"/>
        <xdr:cNvGraphicFramePr/>
      </xdr:nvGraphicFramePr>
      <xdr:xfrm>
        <a:off x="18056860" y="3334702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18</xdr:col>
      <xdr:colOff>600075</xdr:colOff>
      <xdr:row>55</xdr:row>
      <xdr:rowOff>152400</xdr:rowOff>
    </xdr:to>
    <xdr:graphicFrame>
      <xdr:nvGraphicFramePr>
        <xdr:cNvPr id="65" name="Диаграмма 64"/>
        <xdr:cNvGraphicFramePr/>
      </xdr:nvGraphicFramePr>
      <xdr:xfrm>
        <a:off x="18056860" y="3466147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18</xdr:col>
      <xdr:colOff>600075</xdr:colOff>
      <xdr:row>57</xdr:row>
      <xdr:rowOff>152400</xdr:rowOff>
    </xdr:to>
    <xdr:graphicFrame>
      <xdr:nvGraphicFramePr>
        <xdr:cNvPr id="66" name="Диаграмма 65"/>
        <xdr:cNvGraphicFramePr/>
      </xdr:nvGraphicFramePr>
      <xdr:xfrm>
        <a:off x="18056860" y="35975925"/>
        <a:ext cx="2715895" cy="146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209550</xdr:colOff>
      <xdr:row>1</xdr:row>
      <xdr:rowOff>76200</xdr:rowOff>
    </xdr:from>
    <xdr:to>
      <xdr:col>25</xdr:col>
      <xdr:colOff>57150</xdr:colOff>
      <xdr:row>25</xdr:row>
      <xdr:rowOff>42862</xdr:rowOff>
    </xdr:to>
    <xdr:graphicFrame>
      <xdr:nvGraphicFramePr>
        <xdr:cNvPr id="3" name="Диаграмма 2"/>
        <xdr:cNvGraphicFramePr/>
      </xdr:nvGraphicFramePr>
      <xdr:xfrm>
        <a:off x="9653270" y="259080"/>
        <a:ext cx="8488680" cy="4355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28</xdr:row>
      <xdr:rowOff>0</xdr:rowOff>
    </xdr:from>
    <xdr:to>
      <xdr:col>29</xdr:col>
      <xdr:colOff>304800</xdr:colOff>
      <xdr:row>59</xdr:row>
      <xdr:rowOff>148759</xdr:rowOff>
    </xdr:to>
    <xdr:pic>
      <xdr:nvPicPr>
        <xdr:cNvPr id="4" name="Рисунок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8160" y="5120640"/>
          <a:ext cx="10180320" cy="5817870"/>
        </a:xfrm>
        <a:prstGeom prst="rect">
          <a:avLst/>
        </a:prstGeom>
      </xdr:spPr>
    </xdr:pic>
    <xdr:clientData/>
  </xdr:twoCellAnchor>
  <xdr:twoCellAnchor>
    <xdr:from>
      <xdr:col>6</xdr:col>
      <xdr:colOff>903605</xdr:colOff>
      <xdr:row>4</xdr:row>
      <xdr:rowOff>17145</xdr:rowOff>
    </xdr:from>
    <xdr:to>
      <xdr:col>15</xdr:col>
      <xdr:colOff>426085</xdr:colOff>
      <xdr:row>28</xdr:row>
      <xdr:rowOff>81280</xdr:rowOff>
    </xdr:to>
    <xdr:graphicFrame>
      <xdr:nvGraphicFramePr>
        <xdr:cNvPr id="5" name="Диаграмма 4"/>
        <xdr:cNvGraphicFramePr/>
      </xdr:nvGraphicFramePr>
      <xdr:xfrm>
        <a:off x="5841365" y="748665"/>
        <a:ext cx="6497320" cy="4453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E1" sqref="E1"/>
    </sheetView>
  </sheetViews>
  <sheetFormatPr defaultColWidth="9" defaultRowHeight="14.4"/>
  <cols>
    <col min="1" max="1" width="16.287037037037" customWidth="1"/>
    <col min="2" max="3" width="24" customWidth="1"/>
    <col min="4" max="13" width="16.287037037037" customWidth="1"/>
    <col min="16" max="16" width="18.1388888888889" customWidth="1"/>
    <col min="17" max="19" width="15.4259259259259" customWidth="1"/>
  </cols>
  <sheetData>
    <row r="1" s="1" customFormat="1" ht="49.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51" customHeight="1" spans="1:16">
      <c r="A2" t="s">
        <v>16</v>
      </c>
      <c r="B2" t="s">
        <v>17</v>
      </c>
      <c r="C2">
        <v>2</v>
      </c>
      <c r="D2" s="6">
        <v>44040</v>
      </c>
      <c r="E2">
        <v>23</v>
      </c>
      <c r="F2" t="s">
        <v>18</v>
      </c>
      <c r="G2" t="s">
        <v>19</v>
      </c>
      <c r="H2" t="s">
        <v>20</v>
      </c>
      <c r="I2" t="s">
        <v>21</v>
      </c>
      <c r="J2">
        <f>K2+L2</f>
        <v>92</v>
      </c>
      <c r="K2">
        <v>8</v>
      </c>
      <c r="L2">
        <v>84</v>
      </c>
      <c r="M2">
        <f>K2/J2</f>
        <v>0.0869565217391304</v>
      </c>
      <c r="N2">
        <f>0.9866*M2+0.0656</f>
        <v>0.151391304347826</v>
      </c>
      <c r="O2">
        <f>1-N2</f>
        <v>0.848608695652174</v>
      </c>
      <c r="P2" t="s">
        <v>22</v>
      </c>
    </row>
    <row r="3" ht="51" customHeight="1" spans="1:16">
      <c r="A3" t="s">
        <v>16</v>
      </c>
      <c r="B3" t="s">
        <v>23</v>
      </c>
      <c r="C3">
        <v>2.5</v>
      </c>
      <c r="D3" s="6">
        <v>44040</v>
      </c>
      <c r="E3">
        <v>8</v>
      </c>
      <c r="F3" t="s">
        <v>24</v>
      </c>
      <c r="G3" t="s">
        <v>25</v>
      </c>
      <c r="H3" t="s">
        <v>20</v>
      </c>
      <c r="I3" t="s">
        <v>21</v>
      </c>
      <c r="J3">
        <f>K3+L3</f>
        <v>84</v>
      </c>
      <c r="K3">
        <v>3</v>
      </c>
      <c r="L3">
        <v>81</v>
      </c>
      <c r="M3">
        <f>K3/J3</f>
        <v>0.0357142857142857</v>
      </c>
      <c r="N3">
        <f>0.9866*M3+0.0656</f>
        <v>0.100835714285714</v>
      </c>
      <c r="O3">
        <f>1-N3</f>
        <v>0.899164285714286</v>
      </c>
      <c r="P3" t="s">
        <v>26</v>
      </c>
    </row>
    <row r="4" ht="51" customHeight="1" spans="1:16">
      <c r="A4" t="s">
        <v>16</v>
      </c>
      <c r="B4" t="s">
        <v>27</v>
      </c>
      <c r="C4">
        <v>3.5</v>
      </c>
      <c r="D4" s="6">
        <v>44040</v>
      </c>
      <c r="E4">
        <v>11</v>
      </c>
      <c r="F4" t="s">
        <v>28</v>
      </c>
      <c r="G4" t="s">
        <v>29</v>
      </c>
      <c r="H4" s="7" t="s">
        <v>30</v>
      </c>
      <c r="I4" t="s">
        <v>21</v>
      </c>
      <c r="J4">
        <f>K4+L4</f>
        <v>187</v>
      </c>
      <c r="K4">
        <v>7</v>
      </c>
      <c r="L4">
        <v>180</v>
      </c>
      <c r="M4">
        <f>K4/J4</f>
        <v>0.0374331550802139</v>
      </c>
      <c r="N4">
        <f>0.9866*M4+0.0656</f>
        <v>0.102531550802139</v>
      </c>
      <c r="O4">
        <f>1-N4</f>
        <v>0.897468449197861</v>
      </c>
      <c r="P4" t="s">
        <v>31</v>
      </c>
    </row>
    <row r="5" ht="51" customHeight="1" spans="1:16">
      <c r="A5" t="s">
        <v>16</v>
      </c>
      <c r="B5" t="s">
        <v>32</v>
      </c>
      <c r="C5">
        <v>4.5</v>
      </c>
      <c r="D5" s="6">
        <v>44048</v>
      </c>
      <c r="E5">
        <v>9</v>
      </c>
      <c r="F5" t="s">
        <v>33</v>
      </c>
      <c r="G5" t="s">
        <v>34</v>
      </c>
      <c r="H5" t="s">
        <v>20</v>
      </c>
      <c r="I5" t="s">
        <v>21</v>
      </c>
      <c r="J5">
        <f t="shared" ref="J5:J32" si="0">K5+L5</f>
        <v>188</v>
      </c>
      <c r="K5">
        <v>31</v>
      </c>
      <c r="L5">
        <v>157</v>
      </c>
      <c r="M5">
        <f t="shared" ref="M5:M10" si="1">K5/J5</f>
        <v>0.164893617021277</v>
      </c>
      <c r="N5">
        <f t="shared" ref="N5:N18" si="2">0.9866*M5+0.0656</f>
        <v>0.228284042553192</v>
      </c>
      <c r="O5">
        <f t="shared" ref="O5:O18" si="3">1-N5</f>
        <v>0.771715957446808</v>
      </c>
      <c r="P5" t="s">
        <v>35</v>
      </c>
    </row>
    <row r="6" ht="51" customHeight="1" spans="1:15">
      <c r="A6" t="s">
        <v>16</v>
      </c>
      <c r="B6" t="s">
        <v>36</v>
      </c>
      <c r="C6">
        <v>4.5</v>
      </c>
      <c r="D6" s="6">
        <v>44048</v>
      </c>
      <c r="E6">
        <v>12</v>
      </c>
      <c r="F6" t="s">
        <v>33</v>
      </c>
      <c r="G6" t="s">
        <v>34</v>
      </c>
      <c r="H6" t="s">
        <v>37</v>
      </c>
      <c r="I6" t="s">
        <v>21</v>
      </c>
      <c r="J6">
        <f t="shared" si="0"/>
        <v>65</v>
      </c>
      <c r="K6">
        <v>11</v>
      </c>
      <c r="L6">
        <v>54</v>
      </c>
      <c r="M6">
        <f t="shared" si="1"/>
        <v>0.169230769230769</v>
      </c>
      <c r="N6">
        <f t="shared" si="2"/>
        <v>0.232563076923077</v>
      </c>
      <c r="O6">
        <f t="shared" si="3"/>
        <v>0.767436923076923</v>
      </c>
    </row>
    <row r="7" ht="51" customHeight="1" spans="1:16">
      <c r="A7" t="s">
        <v>16</v>
      </c>
      <c r="B7" t="s">
        <v>38</v>
      </c>
      <c r="C7">
        <v>5.2</v>
      </c>
      <c r="D7" s="6">
        <v>44037</v>
      </c>
      <c r="E7">
        <v>12</v>
      </c>
      <c r="F7" s="8" t="s">
        <v>39</v>
      </c>
      <c r="G7" s="8" t="s">
        <v>40</v>
      </c>
      <c r="H7" s="7" t="s">
        <v>30</v>
      </c>
      <c r="I7" t="s">
        <v>21</v>
      </c>
      <c r="J7">
        <f t="shared" si="0"/>
        <v>213</v>
      </c>
      <c r="K7">
        <v>75</v>
      </c>
      <c r="L7">
        <v>138</v>
      </c>
      <c r="M7">
        <f t="shared" si="1"/>
        <v>0.352112676056338</v>
      </c>
      <c r="N7">
        <f t="shared" si="2"/>
        <v>0.412994366197183</v>
      </c>
      <c r="O7">
        <f t="shared" si="3"/>
        <v>0.587005633802817</v>
      </c>
      <c r="P7" s="8" t="s">
        <v>41</v>
      </c>
    </row>
    <row r="8" ht="51" customHeight="1" spans="1:15">
      <c r="A8" t="s">
        <v>16</v>
      </c>
      <c r="B8" t="s">
        <v>42</v>
      </c>
      <c r="C8">
        <v>5.2</v>
      </c>
      <c r="D8" s="6">
        <v>44037</v>
      </c>
      <c r="E8">
        <v>12</v>
      </c>
      <c r="F8" s="8" t="s">
        <v>39</v>
      </c>
      <c r="G8" s="8" t="s">
        <v>40</v>
      </c>
      <c r="H8" s="7" t="s">
        <v>43</v>
      </c>
      <c r="I8" t="s">
        <v>21</v>
      </c>
      <c r="J8">
        <f t="shared" si="0"/>
        <v>98</v>
      </c>
      <c r="K8">
        <v>23</v>
      </c>
      <c r="L8">
        <v>75</v>
      </c>
      <c r="M8">
        <f t="shared" si="1"/>
        <v>0.23469387755102</v>
      </c>
      <c r="N8">
        <f t="shared" si="2"/>
        <v>0.297148979591837</v>
      </c>
      <c r="O8">
        <f t="shared" si="3"/>
        <v>0.702851020408163</v>
      </c>
    </row>
    <row r="9" ht="51" customHeight="1" spans="1:16">
      <c r="A9" t="s">
        <v>16</v>
      </c>
      <c r="B9" t="s">
        <v>44</v>
      </c>
      <c r="C9">
        <v>8.7</v>
      </c>
      <c r="D9" s="6">
        <v>44037</v>
      </c>
      <c r="E9">
        <v>21</v>
      </c>
      <c r="F9" t="s">
        <v>45</v>
      </c>
      <c r="G9" t="s">
        <v>46</v>
      </c>
      <c r="H9" s="7" t="s">
        <v>20</v>
      </c>
      <c r="I9" t="s">
        <v>21</v>
      </c>
      <c r="J9">
        <f t="shared" si="0"/>
        <v>89</v>
      </c>
      <c r="K9">
        <v>64</v>
      </c>
      <c r="L9">
        <v>25</v>
      </c>
      <c r="M9">
        <f t="shared" si="1"/>
        <v>0.719101123595506</v>
      </c>
      <c r="N9">
        <f t="shared" si="2"/>
        <v>0.775065168539326</v>
      </c>
      <c r="O9">
        <f t="shared" si="3"/>
        <v>0.224934831460674</v>
      </c>
      <c r="P9" s="8" t="s">
        <v>47</v>
      </c>
    </row>
    <row r="10" ht="51" customHeight="1" spans="1:15">
      <c r="A10" t="s">
        <v>16</v>
      </c>
      <c r="B10" t="s">
        <v>48</v>
      </c>
      <c r="C10">
        <v>8.7</v>
      </c>
      <c r="D10" s="6">
        <v>44037</v>
      </c>
      <c r="E10">
        <v>21</v>
      </c>
      <c r="F10" t="s">
        <v>45</v>
      </c>
      <c r="G10" t="s">
        <v>49</v>
      </c>
      <c r="H10" s="7" t="s">
        <v>50</v>
      </c>
      <c r="I10" t="s">
        <v>21</v>
      </c>
      <c r="J10">
        <f t="shared" si="0"/>
        <v>127</v>
      </c>
      <c r="K10">
        <v>113</v>
      </c>
      <c r="L10">
        <v>14</v>
      </c>
      <c r="M10">
        <f t="shared" si="1"/>
        <v>0.889763779527559</v>
      </c>
      <c r="N10">
        <f t="shared" si="2"/>
        <v>0.94344094488189</v>
      </c>
      <c r="O10">
        <f t="shared" si="3"/>
        <v>0.0565590551181102</v>
      </c>
    </row>
    <row r="11" ht="51" customHeight="1" spans="1:16">
      <c r="A11" t="s">
        <v>16</v>
      </c>
      <c r="B11" t="s">
        <v>51</v>
      </c>
      <c r="C11">
        <v>10.9</v>
      </c>
      <c r="D11" s="6">
        <v>44044</v>
      </c>
      <c r="E11">
        <v>16</v>
      </c>
      <c r="F11" t="s">
        <v>52</v>
      </c>
      <c r="G11" t="s">
        <v>53</v>
      </c>
      <c r="H11" t="s">
        <v>20</v>
      </c>
      <c r="I11" t="s">
        <v>21</v>
      </c>
      <c r="J11">
        <f t="shared" si="0"/>
        <v>71</v>
      </c>
      <c r="K11">
        <v>50</v>
      </c>
      <c r="L11">
        <v>21</v>
      </c>
      <c r="M11">
        <f t="shared" ref="M11:M18" si="4">K11/J11</f>
        <v>0.704225352112676</v>
      </c>
      <c r="N11">
        <f t="shared" si="2"/>
        <v>0.760388732394366</v>
      </c>
      <c r="O11">
        <f t="shared" si="3"/>
        <v>0.239611267605634</v>
      </c>
      <c r="P11" t="s">
        <v>54</v>
      </c>
    </row>
    <row r="12" ht="51" customHeight="1" spans="1:15">
      <c r="A12" t="s">
        <v>16</v>
      </c>
      <c r="B12" t="s">
        <v>55</v>
      </c>
      <c r="C12">
        <v>10.9</v>
      </c>
      <c r="D12" s="6">
        <v>44044</v>
      </c>
      <c r="E12">
        <v>16</v>
      </c>
      <c r="F12" t="s">
        <v>52</v>
      </c>
      <c r="G12" t="s">
        <v>53</v>
      </c>
      <c r="H12" s="7" t="s">
        <v>43</v>
      </c>
      <c r="I12" t="s">
        <v>21</v>
      </c>
      <c r="J12">
        <f t="shared" si="0"/>
        <v>102</v>
      </c>
      <c r="K12">
        <v>82</v>
      </c>
      <c r="L12">
        <v>20</v>
      </c>
      <c r="M12">
        <f t="shared" si="4"/>
        <v>0.803921568627451</v>
      </c>
      <c r="N12">
        <f t="shared" si="2"/>
        <v>0.858749019607843</v>
      </c>
      <c r="O12">
        <f t="shared" si="3"/>
        <v>0.141250980392157</v>
      </c>
    </row>
    <row r="13" ht="51" customHeight="1" spans="1:15">
      <c r="A13" t="s">
        <v>16</v>
      </c>
      <c r="B13" t="s">
        <v>56</v>
      </c>
      <c r="C13">
        <v>10.9</v>
      </c>
      <c r="D13" s="6">
        <v>44044</v>
      </c>
      <c r="E13">
        <v>16</v>
      </c>
      <c r="F13" t="s">
        <v>52</v>
      </c>
      <c r="G13" t="s">
        <v>53</v>
      </c>
      <c r="H13" s="7" t="s">
        <v>57</v>
      </c>
      <c r="I13" t="s">
        <v>21</v>
      </c>
      <c r="J13">
        <f t="shared" si="0"/>
        <v>158</v>
      </c>
      <c r="K13">
        <v>109</v>
      </c>
      <c r="L13">
        <v>49</v>
      </c>
      <c r="M13">
        <f t="shared" si="4"/>
        <v>0.689873417721519</v>
      </c>
      <c r="N13">
        <f t="shared" si="2"/>
        <v>0.746229113924051</v>
      </c>
      <c r="O13">
        <f t="shared" si="3"/>
        <v>0.253770886075949</v>
      </c>
    </row>
    <row r="14" s="2" customFormat="1" ht="51" customHeight="1" spans="1:15">
      <c r="A14" s="2" t="s">
        <v>16</v>
      </c>
      <c r="B14" s="2" t="s">
        <v>58</v>
      </c>
      <c r="C14" s="2">
        <v>10.9</v>
      </c>
      <c r="D14" s="9">
        <v>44044</v>
      </c>
      <c r="E14" s="2">
        <v>16</v>
      </c>
      <c r="F14" s="2" t="s">
        <v>52</v>
      </c>
      <c r="G14" s="2" t="s">
        <v>53</v>
      </c>
      <c r="H14" s="10" t="s">
        <v>59</v>
      </c>
      <c r="I14" s="2" t="s">
        <v>21</v>
      </c>
      <c r="J14" s="2">
        <f t="shared" si="0"/>
        <v>8</v>
      </c>
      <c r="K14" s="2">
        <v>7</v>
      </c>
      <c r="L14" s="2">
        <v>1</v>
      </c>
      <c r="M14" s="2">
        <f t="shared" si="4"/>
        <v>0.875</v>
      </c>
      <c r="N14" s="2">
        <f t="shared" si="2"/>
        <v>0.928875</v>
      </c>
      <c r="O14" s="2">
        <f t="shared" si="3"/>
        <v>0.071125</v>
      </c>
    </row>
    <row r="15" ht="51" customHeight="1" spans="1:16">
      <c r="A15" t="s">
        <v>16</v>
      </c>
      <c r="B15" t="s">
        <v>60</v>
      </c>
      <c r="C15">
        <v>12.8</v>
      </c>
      <c r="D15" s="6">
        <v>44044</v>
      </c>
      <c r="E15">
        <v>15</v>
      </c>
      <c r="F15" t="s">
        <v>61</v>
      </c>
      <c r="G15" t="s">
        <v>62</v>
      </c>
      <c r="H15" t="s">
        <v>20</v>
      </c>
      <c r="I15" t="s">
        <v>21</v>
      </c>
      <c r="J15">
        <f t="shared" si="0"/>
        <v>176</v>
      </c>
      <c r="K15">
        <v>111</v>
      </c>
      <c r="L15">
        <v>65</v>
      </c>
      <c r="M15">
        <f t="shared" si="4"/>
        <v>0.630681818181818</v>
      </c>
      <c r="N15">
        <f t="shared" si="2"/>
        <v>0.687830681818182</v>
      </c>
      <c r="O15">
        <f t="shared" si="3"/>
        <v>0.312169318181818</v>
      </c>
      <c r="P15" t="s">
        <v>63</v>
      </c>
    </row>
    <row r="16" ht="51" customHeight="1" spans="1:15">
      <c r="A16" t="s">
        <v>16</v>
      </c>
      <c r="B16" t="s">
        <v>64</v>
      </c>
      <c r="C16">
        <v>12.8</v>
      </c>
      <c r="D16" s="6">
        <v>44044</v>
      </c>
      <c r="E16">
        <v>15</v>
      </c>
      <c r="F16" t="s">
        <v>61</v>
      </c>
      <c r="G16" t="s">
        <v>62</v>
      </c>
      <c r="H16" s="7" t="s">
        <v>59</v>
      </c>
      <c r="I16" t="s">
        <v>21</v>
      </c>
      <c r="J16">
        <f t="shared" si="0"/>
        <v>8</v>
      </c>
      <c r="K16">
        <v>7</v>
      </c>
      <c r="L16">
        <v>1</v>
      </c>
      <c r="M16">
        <f t="shared" si="4"/>
        <v>0.875</v>
      </c>
      <c r="N16">
        <f t="shared" si="2"/>
        <v>0.928875</v>
      </c>
      <c r="O16">
        <f t="shared" si="3"/>
        <v>0.071125</v>
      </c>
    </row>
    <row r="17" ht="51.75" customHeight="1" spans="1:15">
      <c r="A17" t="s">
        <v>16</v>
      </c>
      <c r="B17" t="s">
        <v>65</v>
      </c>
      <c r="C17">
        <v>17.7</v>
      </c>
      <c r="D17" s="6">
        <v>44048</v>
      </c>
      <c r="E17">
        <v>20</v>
      </c>
      <c r="F17" s="2"/>
      <c r="G17" s="2"/>
      <c r="H17" t="s">
        <v>20</v>
      </c>
      <c r="I17" t="s">
        <v>21</v>
      </c>
      <c r="J17">
        <f t="shared" si="0"/>
        <v>163</v>
      </c>
      <c r="K17">
        <v>122</v>
      </c>
      <c r="L17">
        <v>41</v>
      </c>
      <c r="M17">
        <f t="shared" si="4"/>
        <v>0.748466257668712</v>
      </c>
      <c r="N17">
        <f t="shared" si="2"/>
        <v>0.804036809815951</v>
      </c>
      <c r="O17">
        <f t="shared" si="3"/>
        <v>0.195963190184049</v>
      </c>
    </row>
    <row r="18" ht="51.75" customHeight="1" spans="1:16">
      <c r="A18" t="s">
        <v>16</v>
      </c>
      <c r="B18" t="s">
        <v>66</v>
      </c>
      <c r="C18">
        <v>34</v>
      </c>
      <c r="D18" s="6">
        <v>44047</v>
      </c>
      <c r="E18">
        <v>10</v>
      </c>
      <c r="F18" t="s">
        <v>67</v>
      </c>
      <c r="G18" t="s">
        <v>68</v>
      </c>
      <c r="H18" t="s">
        <v>20</v>
      </c>
      <c r="I18" t="s">
        <v>21</v>
      </c>
      <c r="J18">
        <f t="shared" si="0"/>
        <v>141</v>
      </c>
      <c r="K18">
        <v>51</v>
      </c>
      <c r="L18">
        <v>90</v>
      </c>
      <c r="M18">
        <f t="shared" si="4"/>
        <v>0.361702127659574</v>
      </c>
      <c r="N18">
        <f t="shared" si="2"/>
        <v>0.422455319148936</v>
      </c>
      <c r="O18">
        <f t="shared" si="3"/>
        <v>0.577544680851064</v>
      </c>
      <c r="P18" t="s">
        <v>69</v>
      </c>
    </row>
    <row r="19" ht="51.75" customHeight="1" spans="1:15">
      <c r="A19" t="s">
        <v>16</v>
      </c>
      <c r="B19" t="s">
        <v>70</v>
      </c>
      <c r="C19">
        <v>34</v>
      </c>
      <c r="D19" s="6">
        <v>44047</v>
      </c>
      <c r="E19">
        <v>10</v>
      </c>
      <c r="F19" t="s">
        <v>67</v>
      </c>
      <c r="G19" t="s">
        <v>68</v>
      </c>
      <c r="H19" t="s">
        <v>59</v>
      </c>
      <c r="I19" t="s">
        <v>21</v>
      </c>
      <c r="J19">
        <f t="shared" si="0"/>
        <v>61</v>
      </c>
      <c r="K19">
        <v>47</v>
      </c>
      <c r="L19">
        <v>14</v>
      </c>
      <c r="M19">
        <f t="shared" ref="M19:M21" si="5">K19/J19</f>
        <v>0.770491803278688</v>
      </c>
      <c r="N19">
        <f t="shared" ref="N19:N21" si="6">0.9866*M19+0.0656</f>
        <v>0.825767213114754</v>
      </c>
      <c r="O19">
        <f t="shared" ref="O19:O21" si="7">1-N19</f>
        <v>0.174232786885246</v>
      </c>
    </row>
    <row r="20" ht="51.75" customHeight="1" spans="1:15">
      <c r="A20" t="s">
        <v>16</v>
      </c>
      <c r="B20" t="s">
        <v>71</v>
      </c>
      <c r="C20">
        <v>34</v>
      </c>
      <c r="D20" s="6">
        <v>44047</v>
      </c>
      <c r="E20">
        <v>10</v>
      </c>
      <c r="F20" t="s">
        <v>67</v>
      </c>
      <c r="G20" t="s">
        <v>68</v>
      </c>
      <c r="H20" t="s">
        <v>59</v>
      </c>
      <c r="I20" t="s">
        <v>21</v>
      </c>
      <c r="J20">
        <f t="shared" si="0"/>
        <v>96</v>
      </c>
      <c r="K20">
        <v>42</v>
      </c>
      <c r="L20">
        <v>54</v>
      </c>
      <c r="M20">
        <f t="shared" si="5"/>
        <v>0.4375</v>
      </c>
      <c r="N20">
        <f t="shared" si="6"/>
        <v>0.4972375</v>
      </c>
      <c r="O20">
        <f t="shared" si="7"/>
        <v>0.5027625</v>
      </c>
    </row>
    <row r="21" ht="51.75" customHeight="1" spans="1:15">
      <c r="A21" t="s">
        <v>16</v>
      </c>
      <c r="B21" t="s">
        <v>72</v>
      </c>
      <c r="C21">
        <v>34</v>
      </c>
      <c r="D21" s="6">
        <v>44047</v>
      </c>
      <c r="E21">
        <v>10</v>
      </c>
      <c r="F21" t="s">
        <v>67</v>
      </c>
      <c r="G21" t="s">
        <v>68</v>
      </c>
      <c r="H21" t="s">
        <v>59</v>
      </c>
      <c r="I21" t="s">
        <v>21</v>
      </c>
      <c r="J21">
        <f t="shared" si="0"/>
        <v>141</v>
      </c>
      <c r="K21">
        <v>51</v>
      </c>
      <c r="L21">
        <v>90</v>
      </c>
      <c r="M21">
        <f t="shared" si="5"/>
        <v>0.361702127659574</v>
      </c>
      <c r="N21">
        <f t="shared" si="6"/>
        <v>0.422455319148936</v>
      </c>
      <c r="O21">
        <f t="shared" si="7"/>
        <v>0.577544680851064</v>
      </c>
    </row>
    <row r="22" ht="51.75" customHeight="1" spans="1:16">
      <c r="A22" t="s">
        <v>16</v>
      </c>
      <c r="B22" t="s">
        <v>73</v>
      </c>
      <c r="D22" s="6">
        <v>44036</v>
      </c>
      <c r="E22">
        <v>25</v>
      </c>
      <c r="F22" t="s">
        <v>74</v>
      </c>
      <c r="G22" t="s">
        <v>75</v>
      </c>
      <c r="H22" t="s">
        <v>76</v>
      </c>
      <c r="I22" t="s">
        <v>21</v>
      </c>
      <c r="J22">
        <f t="shared" si="0"/>
        <v>350</v>
      </c>
      <c r="K22">
        <v>308</v>
      </c>
      <c r="L22">
        <v>42</v>
      </c>
      <c r="M22">
        <f t="shared" ref="M22:M32" si="8">K22/J22</f>
        <v>0.88</v>
      </c>
      <c r="N22">
        <f t="shared" ref="N22:N32" si="9">0.9866*M22+0.0656</f>
        <v>0.933808</v>
      </c>
      <c r="O22">
        <f t="shared" ref="O22:O32" si="10">1-N22</f>
        <v>0.066192</v>
      </c>
      <c r="P22" t="s">
        <v>77</v>
      </c>
    </row>
    <row r="23" ht="51.75" customHeight="1" spans="1:15">
      <c r="A23" t="s">
        <v>16</v>
      </c>
      <c r="B23" t="s">
        <v>78</v>
      </c>
      <c r="D23" s="6">
        <v>44036</v>
      </c>
      <c r="E23">
        <v>25</v>
      </c>
      <c r="F23" t="s">
        <v>74</v>
      </c>
      <c r="G23" t="s">
        <v>75</v>
      </c>
      <c r="H23" t="s">
        <v>59</v>
      </c>
      <c r="I23" t="s">
        <v>21</v>
      </c>
      <c r="J23">
        <f t="shared" si="0"/>
        <v>36</v>
      </c>
      <c r="K23">
        <v>25</v>
      </c>
      <c r="L23">
        <v>11</v>
      </c>
      <c r="M23">
        <f t="shared" si="8"/>
        <v>0.694444444444444</v>
      </c>
      <c r="N23">
        <f t="shared" si="9"/>
        <v>0.750738888888889</v>
      </c>
      <c r="O23">
        <f t="shared" si="10"/>
        <v>0.249261111111111</v>
      </c>
    </row>
    <row r="24" ht="51.75" customHeight="1" spans="1:15">
      <c r="A24" t="s">
        <v>16</v>
      </c>
      <c r="B24" t="s">
        <v>79</v>
      </c>
      <c r="D24" s="6">
        <v>44036</v>
      </c>
      <c r="E24">
        <v>25</v>
      </c>
      <c r="F24" t="s">
        <v>74</v>
      </c>
      <c r="G24" t="s">
        <v>75</v>
      </c>
      <c r="H24" t="s">
        <v>80</v>
      </c>
      <c r="I24" t="s">
        <v>81</v>
      </c>
      <c r="J24">
        <f t="shared" si="0"/>
        <v>26</v>
      </c>
      <c r="K24">
        <v>15</v>
      </c>
      <c r="L24">
        <v>11</v>
      </c>
      <c r="M24">
        <f t="shared" si="8"/>
        <v>0.576923076923077</v>
      </c>
      <c r="N24">
        <f t="shared" si="9"/>
        <v>0.634792307692308</v>
      </c>
      <c r="O24">
        <f t="shared" si="10"/>
        <v>0.365207692307692</v>
      </c>
    </row>
    <row r="25" ht="51.75" customHeight="1" spans="1:16">
      <c r="A25" t="s">
        <v>82</v>
      </c>
      <c r="B25" t="s">
        <v>83</v>
      </c>
      <c r="C25">
        <v>2.9</v>
      </c>
      <c r="D25" s="6">
        <v>44046</v>
      </c>
      <c r="E25">
        <v>23</v>
      </c>
      <c r="F25" t="s">
        <v>84</v>
      </c>
      <c r="G25" t="s">
        <v>85</v>
      </c>
      <c r="H25" t="s">
        <v>86</v>
      </c>
      <c r="I25" t="s">
        <v>21</v>
      </c>
      <c r="J25">
        <f t="shared" si="0"/>
        <v>29</v>
      </c>
      <c r="K25">
        <v>1</v>
      </c>
      <c r="L25">
        <v>28</v>
      </c>
      <c r="M25">
        <f t="shared" si="8"/>
        <v>0.0344827586206897</v>
      </c>
      <c r="N25">
        <f t="shared" si="9"/>
        <v>0.0996206896551724</v>
      </c>
      <c r="O25">
        <f t="shared" si="10"/>
        <v>0.900379310344828</v>
      </c>
      <c r="P25" t="s">
        <v>87</v>
      </c>
    </row>
    <row r="26" ht="51.75" customHeight="1" spans="1:16">
      <c r="A26" t="s">
        <v>82</v>
      </c>
      <c r="B26" t="s">
        <v>88</v>
      </c>
      <c r="C26">
        <v>4.7</v>
      </c>
      <c r="D26" s="6" t="s">
        <v>89</v>
      </c>
      <c r="E26">
        <v>11</v>
      </c>
      <c r="F26" t="s">
        <v>90</v>
      </c>
      <c r="G26" t="s">
        <v>91</v>
      </c>
      <c r="H26" t="s">
        <v>92</v>
      </c>
      <c r="I26" t="s">
        <v>21</v>
      </c>
      <c r="J26">
        <f t="shared" si="0"/>
        <v>104</v>
      </c>
      <c r="K26">
        <v>6</v>
      </c>
      <c r="L26">
        <f>13+85</f>
        <v>98</v>
      </c>
      <c r="M26">
        <f t="shared" si="8"/>
        <v>0.0576923076923077</v>
      </c>
      <c r="N26">
        <f t="shared" si="9"/>
        <v>0.122519230769231</v>
      </c>
      <c r="O26">
        <f t="shared" si="10"/>
        <v>0.877480769230769</v>
      </c>
      <c r="P26" t="s">
        <v>93</v>
      </c>
    </row>
    <row r="27" ht="51.75" customHeight="1" spans="1:15">
      <c r="A27" t="s">
        <v>82</v>
      </c>
      <c r="B27" t="s">
        <v>94</v>
      </c>
      <c r="C27">
        <v>14</v>
      </c>
      <c r="D27" s="6">
        <v>44043</v>
      </c>
      <c r="E27">
        <v>17</v>
      </c>
      <c r="F27" t="s">
        <v>95</v>
      </c>
      <c r="G27" t="s">
        <v>96</v>
      </c>
      <c r="H27" t="s">
        <v>92</v>
      </c>
      <c r="I27" t="s">
        <v>21</v>
      </c>
      <c r="J27">
        <f t="shared" si="0"/>
        <v>214</v>
      </c>
      <c r="K27">
        <v>187</v>
      </c>
      <c r="L27">
        <v>27</v>
      </c>
      <c r="M27">
        <f t="shared" si="8"/>
        <v>0.873831775700935</v>
      </c>
      <c r="N27">
        <f t="shared" si="9"/>
        <v>0.927722429906542</v>
      </c>
      <c r="O27">
        <f t="shared" si="10"/>
        <v>0.0722775700934579</v>
      </c>
    </row>
    <row r="28" ht="51.75" customHeight="1" spans="1:15">
      <c r="A28" t="s">
        <v>82</v>
      </c>
      <c r="B28" t="s">
        <v>97</v>
      </c>
      <c r="C28">
        <v>26</v>
      </c>
      <c r="D28" s="6">
        <v>44038</v>
      </c>
      <c r="E28">
        <v>17</v>
      </c>
      <c r="F28" t="s">
        <v>98</v>
      </c>
      <c r="G28" t="s">
        <v>99</v>
      </c>
      <c r="H28" t="s">
        <v>20</v>
      </c>
      <c r="I28" t="s">
        <v>21</v>
      </c>
      <c r="J28">
        <f t="shared" si="0"/>
        <v>146</v>
      </c>
      <c r="K28">
        <v>102</v>
      </c>
      <c r="L28">
        <v>44</v>
      </c>
      <c r="M28">
        <f t="shared" si="8"/>
        <v>0.698630136986301</v>
      </c>
      <c r="N28">
        <f t="shared" si="9"/>
        <v>0.754868493150685</v>
      </c>
      <c r="O28">
        <f t="shared" si="10"/>
        <v>0.245131506849315</v>
      </c>
    </row>
    <row r="29" ht="51.75" customHeight="1" spans="1:15">
      <c r="A29" t="s">
        <v>82</v>
      </c>
      <c r="B29" t="s">
        <v>100</v>
      </c>
      <c r="C29">
        <v>26</v>
      </c>
      <c r="D29" s="6">
        <v>44038</v>
      </c>
      <c r="E29">
        <v>17</v>
      </c>
      <c r="F29" t="s">
        <v>98</v>
      </c>
      <c r="G29" t="s">
        <v>99</v>
      </c>
      <c r="H29" t="s">
        <v>59</v>
      </c>
      <c r="I29" t="s">
        <v>21</v>
      </c>
      <c r="J29">
        <f t="shared" si="0"/>
        <v>206</v>
      </c>
      <c r="K29">
        <v>177</v>
      </c>
      <c r="L29">
        <v>29</v>
      </c>
      <c r="M29">
        <f t="shared" si="8"/>
        <v>0.859223300970874</v>
      </c>
      <c r="N29">
        <f t="shared" si="9"/>
        <v>0.913309708737864</v>
      </c>
      <c r="O29">
        <f t="shared" si="10"/>
        <v>0.0866902912621359</v>
      </c>
    </row>
    <row r="30" ht="51.75" customHeight="1" spans="1:16">
      <c r="A30" s="7" t="s">
        <v>82</v>
      </c>
      <c r="B30" s="7" t="s">
        <v>101</v>
      </c>
      <c r="C30" s="7">
        <v>30</v>
      </c>
      <c r="D30" s="11">
        <v>44050</v>
      </c>
      <c r="E30" s="7">
        <v>24</v>
      </c>
      <c r="F30" s="7" t="s">
        <v>102</v>
      </c>
      <c r="G30" s="7" t="s">
        <v>103</v>
      </c>
      <c r="H30" s="7" t="s">
        <v>20</v>
      </c>
      <c r="I30" s="7" t="s">
        <v>21</v>
      </c>
      <c r="J30">
        <f t="shared" si="0"/>
        <v>100</v>
      </c>
      <c r="K30">
        <v>84</v>
      </c>
      <c r="L30">
        <v>16</v>
      </c>
      <c r="M30">
        <f t="shared" si="8"/>
        <v>0.84</v>
      </c>
      <c r="N30">
        <f t="shared" si="9"/>
        <v>0.894344</v>
      </c>
      <c r="O30">
        <f t="shared" si="10"/>
        <v>0.105656</v>
      </c>
      <c r="P30" t="s">
        <v>104</v>
      </c>
    </row>
    <row r="31" ht="51.75" customHeight="1" spans="1:16">
      <c r="A31" s="7" t="s">
        <v>82</v>
      </c>
      <c r="B31" s="7" t="s">
        <v>105</v>
      </c>
      <c r="C31" s="7">
        <v>30</v>
      </c>
      <c r="D31" s="11">
        <v>44050</v>
      </c>
      <c r="E31" s="7">
        <v>24</v>
      </c>
      <c r="F31" s="7" t="s">
        <v>102</v>
      </c>
      <c r="G31" s="7" t="s">
        <v>103</v>
      </c>
      <c r="H31" s="7" t="s">
        <v>20</v>
      </c>
      <c r="I31" s="7" t="s">
        <v>21</v>
      </c>
      <c r="J31">
        <f t="shared" si="0"/>
        <v>69</v>
      </c>
      <c r="K31">
        <v>55</v>
      </c>
      <c r="L31">
        <v>14</v>
      </c>
      <c r="M31">
        <f t="shared" si="8"/>
        <v>0.797101449275362</v>
      </c>
      <c r="N31">
        <f t="shared" si="9"/>
        <v>0.852020289855072</v>
      </c>
      <c r="O31">
        <f t="shared" si="10"/>
        <v>0.147979710144928</v>
      </c>
      <c r="P31" t="s">
        <v>106</v>
      </c>
    </row>
    <row r="32" ht="51.75" customHeight="1" spans="1:15">
      <c r="A32" s="7" t="s">
        <v>82</v>
      </c>
      <c r="B32" s="7" t="s">
        <v>107</v>
      </c>
      <c r="C32" s="7">
        <v>30</v>
      </c>
      <c r="D32" s="11">
        <v>44050</v>
      </c>
      <c r="E32" s="7">
        <v>24</v>
      </c>
      <c r="F32" s="7" t="s">
        <v>102</v>
      </c>
      <c r="G32" s="7" t="s">
        <v>103</v>
      </c>
      <c r="H32" s="7" t="s">
        <v>59</v>
      </c>
      <c r="I32" s="7" t="s">
        <v>21</v>
      </c>
      <c r="J32">
        <f t="shared" si="0"/>
        <v>166</v>
      </c>
      <c r="K32">
        <v>152</v>
      </c>
      <c r="L32">
        <v>14</v>
      </c>
      <c r="M32">
        <f t="shared" si="8"/>
        <v>0.91566265060241</v>
      </c>
      <c r="N32">
        <f t="shared" si="9"/>
        <v>0.968992771084337</v>
      </c>
      <c r="O32">
        <f t="shared" si="10"/>
        <v>0.0310072289156627</v>
      </c>
    </row>
    <row r="33" ht="51.75" customHeight="1" spans="1:16">
      <c r="A33" s="7" t="s">
        <v>82</v>
      </c>
      <c r="B33" s="7" t="s">
        <v>108</v>
      </c>
      <c r="C33" s="7">
        <v>32</v>
      </c>
      <c r="D33" s="6">
        <v>44045</v>
      </c>
      <c r="E33" s="7">
        <v>18</v>
      </c>
      <c r="F33" t="s">
        <v>109</v>
      </c>
      <c r="G33" t="s">
        <v>110</v>
      </c>
      <c r="H33" s="7" t="s">
        <v>20</v>
      </c>
      <c r="I33" s="7" t="s">
        <v>21</v>
      </c>
      <c r="J33">
        <f t="shared" ref="J33:J42" si="11">K33+L33</f>
        <v>90</v>
      </c>
      <c r="K33">
        <v>45</v>
      </c>
      <c r="L33">
        <v>45</v>
      </c>
      <c r="M33">
        <f t="shared" ref="M33:M42" si="12">K33/J33</f>
        <v>0.5</v>
      </c>
      <c r="N33">
        <f t="shared" ref="N33:N40" si="13">0.9866*M33+0.0656</f>
        <v>0.5589</v>
      </c>
      <c r="O33">
        <f t="shared" ref="O33:O40" si="14">1-N33</f>
        <v>0.4411</v>
      </c>
      <c r="P33" t="s">
        <v>111</v>
      </c>
    </row>
    <row r="34" ht="51.75" customHeight="1" spans="1:15">
      <c r="A34" s="7" t="s">
        <v>82</v>
      </c>
      <c r="B34" s="7" t="s">
        <v>112</v>
      </c>
      <c r="C34" s="7">
        <v>32</v>
      </c>
      <c r="D34" s="6">
        <v>44045</v>
      </c>
      <c r="E34" s="7">
        <v>18</v>
      </c>
      <c r="F34" t="s">
        <v>109</v>
      </c>
      <c r="G34" t="s">
        <v>110</v>
      </c>
      <c r="H34" s="7" t="s">
        <v>20</v>
      </c>
      <c r="I34" s="7" t="s">
        <v>21</v>
      </c>
      <c r="J34">
        <f t="shared" si="11"/>
        <v>180</v>
      </c>
      <c r="K34">
        <v>125</v>
      </c>
      <c r="L34">
        <v>55</v>
      </c>
      <c r="M34">
        <f t="shared" si="12"/>
        <v>0.694444444444444</v>
      </c>
      <c r="N34">
        <f t="shared" si="13"/>
        <v>0.750738888888889</v>
      </c>
      <c r="O34">
        <f t="shared" si="14"/>
        <v>0.249261111111111</v>
      </c>
    </row>
    <row r="35" ht="51.75" customHeight="1" spans="1:15">
      <c r="A35" s="7" t="s">
        <v>82</v>
      </c>
      <c r="B35" s="7" t="s">
        <v>113</v>
      </c>
      <c r="C35" s="7">
        <v>32</v>
      </c>
      <c r="D35" s="6">
        <v>44045</v>
      </c>
      <c r="E35" s="7">
        <v>18</v>
      </c>
      <c r="F35" t="s">
        <v>109</v>
      </c>
      <c r="G35" t="s">
        <v>110</v>
      </c>
      <c r="H35" s="7" t="s">
        <v>59</v>
      </c>
      <c r="I35" s="7" t="s">
        <v>21</v>
      </c>
      <c r="J35">
        <f t="shared" si="11"/>
        <v>69</v>
      </c>
      <c r="K35">
        <v>58</v>
      </c>
      <c r="L35">
        <v>11</v>
      </c>
      <c r="M35">
        <f t="shared" si="12"/>
        <v>0.840579710144927</v>
      </c>
      <c r="N35">
        <f t="shared" si="13"/>
        <v>0.894915942028986</v>
      </c>
      <c r="O35">
        <f t="shared" si="14"/>
        <v>0.105084057971014</v>
      </c>
    </row>
    <row r="36" ht="51.75" customHeight="1" spans="1:15">
      <c r="A36" s="7" t="s">
        <v>82</v>
      </c>
      <c r="B36" s="7" t="s">
        <v>114</v>
      </c>
      <c r="C36" s="7">
        <v>32</v>
      </c>
      <c r="D36" s="6">
        <v>44045</v>
      </c>
      <c r="E36" s="7">
        <v>18</v>
      </c>
      <c r="F36" t="s">
        <v>109</v>
      </c>
      <c r="G36" t="s">
        <v>110</v>
      </c>
      <c r="H36" s="7" t="s">
        <v>59</v>
      </c>
      <c r="I36" s="7" t="s">
        <v>21</v>
      </c>
      <c r="J36">
        <f t="shared" si="11"/>
        <v>113</v>
      </c>
      <c r="K36">
        <v>90</v>
      </c>
      <c r="L36">
        <v>23</v>
      </c>
      <c r="M36">
        <f t="shared" si="12"/>
        <v>0.79646017699115</v>
      </c>
      <c r="N36">
        <f t="shared" si="13"/>
        <v>0.851387610619469</v>
      </c>
      <c r="O36">
        <f t="shared" si="14"/>
        <v>0.148612389380531</v>
      </c>
    </row>
    <row r="37" ht="51.75" customHeight="1" spans="1:15">
      <c r="A37" s="7" t="s">
        <v>82</v>
      </c>
      <c r="B37" s="7" t="s">
        <v>115</v>
      </c>
      <c r="C37" s="7">
        <v>32</v>
      </c>
      <c r="D37" s="6">
        <v>44045</v>
      </c>
      <c r="E37" s="7">
        <v>18</v>
      </c>
      <c r="F37" t="s">
        <v>109</v>
      </c>
      <c r="G37" t="s">
        <v>110</v>
      </c>
      <c r="H37" s="7" t="s">
        <v>59</v>
      </c>
      <c r="I37" s="7" t="s">
        <v>21</v>
      </c>
      <c r="J37">
        <f t="shared" si="11"/>
        <v>71</v>
      </c>
      <c r="K37">
        <v>59</v>
      </c>
      <c r="L37">
        <v>12</v>
      </c>
      <c r="M37">
        <f t="shared" si="12"/>
        <v>0.830985915492958</v>
      </c>
      <c r="N37">
        <f t="shared" si="13"/>
        <v>0.885450704225352</v>
      </c>
      <c r="O37">
        <f t="shared" si="14"/>
        <v>0.114549295774648</v>
      </c>
    </row>
    <row r="38" ht="51.75" customHeight="1" spans="1:16">
      <c r="A38" s="7" t="s">
        <v>82</v>
      </c>
      <c r="B38" t="s">
        <v>116</v>
      </c>
      <c r="C38" s="7">
        <v>38</v>
      </c>
      <c r="D38" s="6">
        <v>44057</v>
      </c>
      <c r="E38" s="7">
        <v>18</v>
      </c>
      <c r="F38" s="7" t="s">
        <v>117</v>
      </c>
      <c r="G38" s="7" t="s">
        <v>118</v>
      </c>
      <c r="H38" t="s">
        <v>20</v>
      </c>
      <c r="I38" t="s">
        <v>21</v>
      </c>
      <c r="J38">
        <f t="shared" si="11"/>
        <v>120</v>
      </c>
      <c r="K38">
        <v>109</v>
      </c>
      <c r="L38">
        <v>11</v>
      </c>
      <c r="M38">
        <f t="shared" si="12"/>
        <v>0.908333333333333</v>
      </c>
      <c r="N38">
        <f t="shared" si="13"/>
        <v>0.961761666666667</v>
      </c>
      <c r="O38">
        <f t="shared" si="14"/>
        <v>0.0382383333333334</v>
      </c>
      <c r="P38" t="s">
        <v>119</v>
      </c>
    </row>
    <row r="39" ht="51.75" customHeight="1" spans="1:16">
      <c r="A39" s="7" t="s">
        <v>82</v>
      </c>
      <c r="B39" t="s">
        <v>120</v>
      </c>
      <c r="C39" s="7">
        <v>41.5</v>
      </c>
      <c r="D39" s="6">
        <v>44039</v>
      </c>
      <c r="E39" s="2"/>
      <c r="F39" s="2"/>
      <c r="G39" s="2"/>
      <c r="H39" t="s">
        <v>121</v>
      </c>
      <c r="I39" t="s">
        <v>21</v>
      </c>
      <c r="J39">
        <f t="shared" si="11"/>
        <v>145</v>
      </c>
      <c r="K39">
        <v>103</v>
      </c>
      <c r="L39">
        <v>42</v>
      </c>
      <c r="M39">
        <f t="shared" si="12"/>
        <v>0.710344827586207</v>
      </c>
      <c r="N39">
        <f t="shared" si="13"/>
        <v>0.766426206896552</v>
      </c>
      <c r="O39">
        <f t="shared" si="14"/>
        <v>0.233573793103448</v>
      </c>
      <c r="P39" t="s">
        <v>122</v>
      </c>
    </row>
    <row r="40" ht="51.75" customHeight="1" spans="1:15">
      <c r="A40" s="7" t="s">
        <v>82</v>
      </c>
      <c r="B40" t="s">
        <v>123</v>
      </c>
      <c r="D40" s="6">
        <v>44039</v>
      </c>
      <c r="E40" s="2"/>
      <c r="F40" s="2"/>
      <c r="G40" s="2"/>
      <c r="H40" s="7" t="s">
        <v>59</v>
      </c>
      <c r="I40" t="s">
        <v>21</v>
      </c>
      <c r="J40">
        <f t="shared" si="11"/>
        <v>153</v>
      </c>
      <c r="K40">
        <v>38</v>
      </c>
      <c r="L40">
        <v>115</v>
      </c>
      <c r="M40">
        <f t="shared" si="12"/>
        <v>0.248366013071895</v>
      </c>
      <c r="N40">
        <f t="shared" si="13"/>
        <v>0.310637908496732</v>
      </c>
      <c r="O40">
        <f t="shared" si="14"/>
        <v>0.689362091503268</v>
      </c>
    </row>
    <row r="41" ht="51.75" customHeight="1" spans="1:16">
      <c r="A41" s="10" t="s">
        <v>124</v>
      </c>
      <c r="B41" s="2" t="s">
        <v>125</v>
      </c>
      <c r="C41" s="2"/>
      <c r="D41" s="9">
        <v>44055</v>
      </c>
      <c r="E41" s="2"/>
      <c r="F41" s="2"/>
      <c r="G41" s="2"/>
      <c r="H41" s="10" t="s">
        <v>126</v>
      </c>
      <c r="I41" s="2" t="s">
        <v>21</v>
      </c>
      <c r="J41" s="2">
        <f t="shared" si="11"/>
        <v>148</v>
      </c>
      <c r="K41" s="2">
        <v>142</v>
      </c>
      <c r="L41" s="2">
        <v>6</v>
      </c>
      <c r="M41" s="2">
        <f t="shared" si="12"/>
        <v>0.959459459459459</v>
      </c>
      <c r="N41" s="2"/>
      <c r="O41" s="2"/>
      <c r="P41" s="2" t="s">
        <v>127</v>
      </c>
    </row>
    <row r="42" ht="51.75" customHeight="1" spans="1:16">
      <c r="A42" s="10" t="s">
        <v>124</v>
      </c>
      <c r="B42" s="2" t="s">
        <v>128</v>
      </c>
      <c r="C42" s="2"/>
      <c r="D42" s="9">
        <v>44056</v>
      </c>
      <c r="E42" s="2"/>
      <c r="F42" s="2"/>
      <c r="G42" s="2"/>
      <c r="H42" s="10" t="s">
        <v>129</v>
      </c>
      <c r="I42" s="2" t="s">
        <v>21</v>
      </c>
      <c r="J42" s="2">
        <f t="shared" si="11"/>
        <v>109</v>
      </c>
      <c r="K42" s="2">
        <v>77</v>
      </c>
      <c r="L42" s="2">
        <v>32</v>
      </c>
      <c r="M42" s="2">
        <f t="shared" si="12"/>
        <v>0.706422018348624</v>
      </c>
      <c r="N42" s="2"/>
      <c r="O42" s="2"/>
      <c r="P42" s="2" t="s">
        <v>130</v>
      </c>
    </row>
    <row r="43" s="3" customFormat="1" ht="51.75" customHeight="1" spans="1:8">
      <c r="A43" s="12"/>
      <c r="D43" s="13"/>
      <c r="H43" s="12"/>
    </row>
    <row r="44" s="4" customFormat="1" ht="51.75" customHeight="1" spans="1:16">
      <c r="A44" s="14" t="s">
        <v>16</v>
      </c>
      <c r="B44" s="4" t="s">
        <v>36</v>
      </c>
      <c r="C44" s="4">
        <v>4.5</v>
      </c>
      <c r="D44" s="15">
        <v>44048</v>
      </c>
      <c r="E44" s="4">
        <v>12</v>
      </c>
      <c r="F44" s="4" t="s">
        <v>33</v>
      </c>
      <c r="G44" s="4" t="s">
        <v>34</v>
      </c>
      <c r="H44" s="4" t="s">
        <v>37</v>
      </c>
      <c r="I44" s="4" t="s">
        <v>131</v>
      </c>
      <c r="J44" s="4">
        <f>K44+L44</f>
        <v>25</v>
      </c>
      <c r="K44" s="4">
        <v>1</v>
      </c>
      <c r="L44" s="4">
        <v>24</v>
      </c>
      <c r="M44" s="4">
        <f>K44/J44</f>
        <v>0.04</v>
      </c>
      <c r="N44" s="4">
        <f>0.9866*M44+0.0656</f>
        <v>0.105064</v>
      </c>
      <c r="O44" s="4">
        <f>1-N44</f>
        <v>0.894936</v>
      </c>
      <c r="P44" s="4" t="s">
        <v>132</v>
      </c>
    </row>
    <row r="45" s="4" customFormat="1" ht="51.75" customHeight="1" spans="1:16">
      <c r="A45" s="14" t="s">
        <v>16</v>
      </c>
      <c r="B45" s="4" t="s">
        <v>133</v>
      </c>
      <c r="C45" s="4">
        <v>34</v>
      </c>
      <c r="D45" s="15">
        <v>44047</v>
      </c>
      <c r="E45" s="4">
        <v>10</v>
      </c>
      <c r="F45" s="4" t="s">
        <v>67</v>
      </c>
      <c r="G45" s="4" t="s">
        <v>68</v>
      </c>
      <c r="H45" s="4" t="s">
        <v>20</v>
      </c>
      <c r="I45" s="4" t="s">
        <v>131</v>
      </c>
      <c r="J45" s="4">
        <f t="shared" ref="J45:J51" si="15">K45+L45</f>
        <v>24</v>
      </c>
      <c r="K45" s="4">
        <v>8</v>
      </c>
      <c r="L45" s="4">
        <v>16</v>
      </c>
      <c r="M45" s="4">
        <f t="shared" ref="M45:M48" si="16">K45/J45</f>
        <v>0.333333333333333</v>
      </c>
      <c r="N45" s="4">
        <f t="shared" ref="N45:N51" si="17">0.9866*M45+0.0656</f>
        <v>0.394466666666667</v>
      </c>
      <c r="O45" s="4">
        <f t="shared" ref="O45:O51" si="18">1-N45</f>
        <v>0.605533333333333</v>
      </c>
      <c r="P45" s="4" t="s">
        <v>134</v>
      </c>
    </row>
    <row r="46" s="4" customFormat="1" ht="51.75" customHeight="1" spans="1:16">
      <c r="A46" s="4" t="s">
        <v>16</v>
      </c>
      <c r="B46" s="4" t="s">
        <v>135</v>
      </c>
      <c r="D46" s="15">
        <v>44036</v>
      </c>
      <c r="E46" s="4">
        <v>25</v>
      </c>
      <c r="F46" s="4" t="s">
        <v>74</v>
      </c>
      <c r="G46" s="4" t="s">
        <v>75</v>
      </c>
      <c r="H46" s="4" t="s">
        <v>136</v>
      </c>
      <c r="I46" s="4" t="s">
        <v>131</v>
      </c>
      <c r="J46" s="4">
        <f t="shared" si="15"/>
        <v>24</v>
      </c>
      <c r="K46" s="4">
        <v>8</v>
      </c>
      <c r="L46" s="4">
        <v>16</v>
      </c>
      <c r="M46" s="4">
        <f t="shared" si="16"/>
        <v>0.333333333333333</v>
      </c>
      <c r="N46" s="4">
        <f t="shared" si="17"/>
        <v>0.394466666666667</v>
      </c>
      <c r="O46" s="4">
        <f t="shared" si="18"/>
        <v>0.605533333333333</v>
      </c>
      <c r="P46" s="4" t="s">
        <v>134</v>
      </c>
    </row>
    <row r="47" s="4" customFormat="1" ht="51.75" customHeight="1" spans="1:16">
      <c r="A47" s="4" t="s">
        <v>82</v>
      </c>
      <c r="B47" s="4" t="s">
        <v>83</v>
      </c>
      <c r="C47" s="4">
        <v>2.9</v>
      </c>
      <c r="D47" s="15">
        <v>44046</v>
      </c>
      <c r="E47" s="4">
        <v>23</v>
      </c>
      <c r="F47" s="4" t="s">
        <v>84</v>
      </c>
      <c r="G47" s="4" t="s">
        <v>85</v>
      </c>
      <c r="H47" s="4" t="s">
        <v>37</v>
      </c>
      <c r="I47" s="4" t="s">
        <v>131</v>
      </c>
      <c r="J47" s="4">
        <f t="shared" si="15"/>
        <v>24</v>
      </c>
      <c r="K47" s="4">
        <v>1</v>
      </c>
      <c r="L47" s="4">
        <v>23</v>
      </c>
      <c r="M47" s="4">
        <f t="shared" si="16"/>
        <v>0.0416666666666667</v>
      </c>
      <c r="N47" s="4">
        <f t="shared" si="17"/>
        <v>0.106708333333333</v>
      </c>
      <c r="O47" s="4">
        <f t="shared" si="18"/>
        <v>0.893291666666667</v>
      </c>
      <c r="P47" s="4" t="s">
        <v>137</v>
      </c>
    </row>
    <row r="48" s="4" customFormat="1" ht="51.75" customHeight="1" spans="1:16">
      <c r="A48" s="4" t="s">
        <v>82</v>
      </c>
      <c r="B48" s="4" t="s">
        <v>97</v>
      </c>
      <c r="C48" s="4">
        <v>26</v>
      </c>
      <c r="D48" s="15">
        <v>44038</v>
      </c>
      <c r="E48" s="4">
        <v>17</v>
      </c>
      <c r="F48" s="4" t="s">
        <v>98</v>
      </c>
      <c r="G48" s="4" t="s">
        <v>99</v>
      </c>
      <c r="H48" s="4" t="s">
        <v>138</v>
      </c>
      <c r="I48" s="4" t="s">
        <v>131</v>
      </c>
      <c r="J48" s="4">
        <f t="shared" si="15"/>
        <v>24</v>
      </c>
      <c r="K48" s="4">
        <v>15</v>
      </c>
      <c r="L48" s="4">
        <v>9</v>
      </c>
      <c r="M48" s="4">
        <f t="shared" si="16"/>
        <v>0.625</v>
      </c>
      <c r="N48" s="4">
        <f t="shared" si="17"/>
        <v>0.682225</v>
      </c>
      <c r="O48" s="4">
        <f t="shared" si="18"/>
        <v>0.317775</v>
      </c>
      <c r="P48" s="4" t="s">
        <v>139</v>
      </c>
    </row>
    <row r="49" s="5" customFormat="1" ht="51.75" customHeight="1" spans="1:9">
      <c r="A49" s="16" t="s">
        <v>82</v>
      </c>
      <c r="B49" s="16" t="s">
        <v>140</v>
      </c>
      <c r="C49" s="16"/>
      <c r="D49" s="17">
        <v>44050</v>
      </c>
      <c r="E49" s="16">
        <v>24</v>
      </c>
      <c r="F49" s="16" t="s">
        <v>102</v>
      </c>
      <c r="G49" s="16" t="s">
        <v>103</v>
      </c>
      <c r="H49" s="16" t="s">
        <v>141</v>
      </c>
      <c r="I49" s="16" t="s">
        <v>131</v>
      </c>
    </row>
    <row r="50" s="4" customFormat="1" ht="51.75" customHeight="1" spans="1:16">
      <c r="A50" s="14" t="s">
        <v>82</v>
      </c>
      <c r="B50" s="14" t="s">
        <v>108</v>
      </c>
      <c r="C50" s="14">
        <v>32</v>
      </c>
      <c r="D50" s="15">
        <v>44045</v>
      </c>
      <c r="E50" s="14">
        <v>18</v>
      </c>
      <c r="F50" s="4" t="s">
        <v>109</v>
      </c>
      <c r="G50" s="4" t="s">
        <v>110</v>
      </c>
      <c r="H50" s="14" t="s">
        <v>142</v>
      </c>
      <c r="I50" s="4" t="s">
        <v>131</v>
      </c>
      <c r="J50" s="4">
        <f t="shared" si="15"/>
        <v>24</v>
      </c>
      <c r="K50" s="4">
        <v>11</v>
      </c>
      <c r="L50" s="4">
        <v>13</v>
      </c>
      <c r="M50" s="4">
        <f t="shared" ref="M50" si="19">K50/J50</f>
        <v>0.458333333333333</v>
      </c>
      <c r="N50" s="4">
        <f t="shared" si="17"/>
        <v>0.517791666666667</v>
      </c>
      <c r="O50" s="4">
        <f t="shared" si="18"/>
        <v>0.482208333333333</v>
      </c>
      <c r="P50" s="4" t="s">
        <v>143</v>
      </c>
    </row>
    <row r="51" ht="51.75" customHeight="1" spans="1:16">
      <c r="A51" s="14" t="s">
        <v>82</v>
      </c>
      <c r="B51" s="4" t="s">
        <v>120</v>
      </c>
      <c r="C51" s="4">
        <v>41.5</v>
      </c>
      <c r="D51" s="15">
        <v>44039</v>
      </c>
      <c r="E51" s="5"/>
      <c r="F51" s="5"/>
      <c r="G51" s="5"/>
      <c r="H51" s="4" t="s">
        <v>121</v>
      </c>
      <c r="I51" s="4" t="s">
        <v>21</v>
      </c>
      <c r="J51" s="4">
        <f t="shared" si="15"/>
        <v>24</v>
      </c>
      <c r="K51" s="4">
        <v>9</v>
      </c>
      <c r="L51" s="4">
        <v>15</v>
      </c>
      <c r="M51" s="4">
        <f t="shared" ref="M51" si="20">K51/J51</f>
        <v>0.375</v>
      </c>
      <c r="N51" s="4">
        <f t="shared" si="17"/>
        <v>0.435575</v>
      </c>
      <c r="O51" s="4">
        <f t="shared" si="18"/>
        <v>0.564425</v>
      </c>
      <c r="P51" s="4" t="s">
        <v>144</v>
      </c>
    </row>
    <row r="52" ht="51.75" customHeight="1"/>
    <row r="53" ht="51.75" customHeight="1"/>
    <row r="54" ht="51.75" customHeight="1"/>
    <row r="55" ht="51.75" customHeight="1"/>
    <row r="56" ht="51.75" customHeight="1"/>
    <row r="57" ht="51.75" customHeight="1"/>
    <row r="58" ht="51.75" customHeight="1"/>
    <row r="59" ht="51.75" customHeight="1"/>
    <row r="60" ht="51.75" customHeight="1"/>
    <row r="61" ht="51.75" customHeight="1"/>
    <row r="62" ht="51.75" customHeight="1"/>
    <row r="63" ht="51.75" customHeight="1"/>
    <row r="64" ht="51.75" customHeight="1"/>
    <row r="65" ht="51.75" customHeight="1"/>
    <row r="66" ht="51.75" customHeight="1"/>
    <row r="67" ht="51.75" customHeight="1"/>
    <row r="68" ht="51.75" customHeight="1"/>
    <row r="69" ht="51.75" customHeight="1"/>
    <row r="70" ht="51.75" customHeight="1"/>
    <row r="71" ht="51.75" customHeight="1"/>
    <row r="72" ht="51.75" customHeight="1"/>
    <row r="73" ht="51.75" customHeight="1"/>
    <row r="74" ht="51.75" customHeight="1"/>
    <row r="75" ht="51.75" customHeight="1"/>
    <row r="76" ht="51.75" customHeight="1"/>
    <row r="77" ht="51.75" customHeight="1"/>
    <row r="78" ht="51.75" customHeight="1"/>
    <row r="79" ht="51.75" customHeight="1"/>
    <row r="80" ht="51.75" customHeight="1"/>
    <row r="81" ht="51.75" customHeight="1"/>
    <row r="82" ht="51.75" customHeight="1"/>
    <row r="83" ht="51.75" customHeight="1"/>
    <row r="84" ht="51.75" customHeight="1"/>
    <row r="85" ht="51.75" customHeight="1"/>
    <row r="86" ht="51.75" customHeight="1"/>
    <row r="87" ht="51.75" customHeight="1"/>
    <row r="88" ht="51.75" customHeight="1"/>
    <row r="89" ht="51.75" customHeight="1"/>
    <row r="90" ht="51.75" customHeight="1"/>
    <row r="91" ht="51.75" customHeight="1"/>
    <row r="92" ht="51.75" customHeight="1"/>
    <row r="93" ht="51.75" customHeight="1"/>
    <row r="94" ht="51.75" customHeight="1"/>
    <row r="95" ht="51.75" customHeight="1"/>
    <row r="96" ht="51.75" customHeight="1"/>
    <row r="97" ht="51.75" customHeight="1"/>
    <row r="98" ht="51.75" customHeight="1"/>
    <row r="99" ht="51.75" customHeight="1"/>
    <row r="100" ht="51.75" customHeight="1"/>
    <row r="101" ht="51.75" customHeight="1"/>
    <row r="102" ht="51.75" customHeight="1"/>
    <row r="103" ht="51.75" customHeight="1"/>
    <row r="104" ht="51.75" customHeight="1"/>
    <row r="105" ht="51.75" customHeight="1"/>
    <row r="106" ht="51.75" customHeight="1"/>
    <row r="107" ht="51.75" customHeight="1"/>
    <row r="108" ht="51.75" customHeight="1"/>
    <row r="109" ht="51.75" customHeight="1"/>
    <row r="110" ht="51.75" customHeight="1"/>
    <row r="111" ht="51.75" customHeight="1"/>
    <row r="112" ht="51.75" customHeight="1"/>
    <row r="113" ht="51.75" customHeight="1"/>
    <row r="114" ht="51.75" customHeight="1"/>
    <row r="115" ht="51.75" customHeight="1"/>
    <row r="116" ht="51.75" customHeight="1"/>
    <row r="117" ht="51.75" customHeight="1"/>
    <row r="118" ht="51.75" customHeight="1"/>
    <row r="119" ht="51.75" customHeight="1"/>
    <row r="120" ht="51.75" customHeight="1"/>
    <row r="121" ht="51.75" customHeight="1"/>
    <row r="122" ht="51.75" customHeight="1"/>
    <row r="123" ht="51.75" customHeight="1"/>
    <row r="124" ht="51.75" customHeight="1"/>
    <row r="125" ht="51.75" customHeight="1"/>
    <row r="126" ht="51.75" customHeight="1"/>
    <row r="127" ht="51.75" customHeight="1"/>
    <row r="128" ht="51.75" customHeight="1"/>
    <row r="129" ht="51.75" customHeight="1"/>
    <row r="130" ht="51.75" customHeight="1"/>
    <row r="131" ht="51.75" customHeight="1"/>
    <row r="132" ht="51.75" customHeight="1"/>
    <row r="133" ht="51.75" customHeight="1"/>
    <row r="134" ht="51.75" customHeight="1"/>
    <row r="135" ht="51.75" customHeight="1"/>
    <row r="136" ht="51.75" customHeight="1"/>
    <row r="137" ht="51.75" customHeight="1"/>
    <row r="138" ht="51.75" customHeight="1"/>
    <row r="139" ht="51.75" customHeight="1"/>
    <row r="140" ht="51.75" customHeight="1"/>
    <row r="141" ht="51.75" customHeight="1"/>
    <row r="142" ht="51.75" customHeight="1"/>
    <row r="143" ht="51.75" customHeight="1"/>
    <row r="144" ht="51.75" customHeight="1"/>
    <row r="145" ht="51.75" customHeight="1"/>
    <row r="146" ht="51.75" customHeight="1"/>
    <row r="147" ht="51.75" customHeight="1"/>
    <row r="148" ht="51.75" customHeight="1"/>
    <row r="149" ht="51.75" customHeight="1"/>
    <row r="150" ht="51.75" customHeight="1"/>
    <row r="151" ht="51.75" customHeight="1"/>
    <row r="152" ht="51.75" customHeight="1"/>
    <row r="153" ht="51.75" customHeight="1"/>
    <row r="154" ht="51.75" customHeight="1"/>
    <row r="155" ht="51.75" customHeight="1"/>
    <row r="156" ht="51.75" customHeight="1"/>
    <row r="157" ht="51.75" customHeight="1"/>
    <row r="158" ht="51.75" customHeight="1"/>
    <row r="159" ht="51.75" customHeight="1"/>
    <row r="160" ht="51.75" customHeight="1"/>
    <row r="161" ht="51.75" customHeight="1"/>
    <row r="162" ht="51.75" customHeight="1"/>
    <row r="163" ht="51.75" customHeight="1"/>
    <row r="164" ht="51.75" customHeight="1"/>
    <row r="165" ht="51.75" customHeight="1"/>
    <row r="166" ht="51.75" customHeight="1"/>
    <row r="167" ht="51.75" customHeight="1"/>
    <row r="168" ht="51.75" customHeight="1"/>
    <row r="169" ht="51.75" customHeight="1"/>
    <row r="170" ht="51.75" customHeight="1"/>
    <row r="171" ht="51.75" customHeight="1"/>
    <row r="172" ht="51.75" customHeight="1"/>
    <row r="173" ht="51.75" customHeight="1"/>
    <row r="174" ht="51.75" customHeight="1"/>
    <row r="175" ht="51.75" customHeight="1"/>
    <row r="176" ht="51.75" customHeight="1"/>
    <row r="177" ht="51.75" customHeight="1"/>
    <row r="178" ht="51.75" customHeight="1"/>
    <row r="179" ht="51.75" customHeight="1"/>
    <row r="180" ht="51.75" customHeight="1"/>
    <row r="181" ht="51.75" customHeight="1"/>
    <row r="182" ht="51.75" customHeight="1"/>
    <row r="183" ht="51.75" customHeight="1"/>
    <row r="184" ht="51.75" customHeight="1"/>
    <row r="185" ht="51.75" customHeight="1"/>
    <row r="186" ht="51.75" customHeight="1"/>
    <row r="187" ht="51.75" customHeight="1"/>
    <row r="188" ht="51.75" customHeight="1"/>
    <row r="189" ht="51.75" customHeight="1"/>
    <row r="190" ht="51.75" customHeight="1"/>
    <row r="191" ht="51.75" customHeight="1"/>
    <row r="192" ht="51.75" customHeight="1"/>
    <row r="193" ht="51.75" customHeight="1"/>
    <row r="194" ht="51.75" customHeight="1"/>
    <row r="195" ht="51.75" customHeight="1"/>
    <row r="196" ht="51.75" customHeight="1"/>
    <row r="197" ht="51.75" customHeight="1"/>
    <row r="198" ht="51.75" customHeight="1"/>
    <row r="199" ht="51.75" customHeight="1"/>
    <row r="200" ht="51.75" customHeight="1"/>
    <row r="201" ht="51.75" customHeight="1"/>
    <row r="202" ht="51.75" customHeight="1"/>
    <row r="203" ht="51.75" customHeight="1"/>
    <row r="204" ht="51.75" customHeight="1"/>
    <row r="205" ht="51.75" customHeight="1"/>
    <row r="206" ht="51.75" customHeight="1"/>
    <row r="207" ht="51.75" customHeight="1"/>
    <row r="208" ht="51.75" customHeight="1"/>
    <row r="209" ht="51.75" customHeight="1"/>
    <row r="210" ht="51.75" customHeight="1"/>
    <row r="211" ht="51.75" customHeight="1"/>
    <row r="212" ht="51.75" customHeight="1"/>
    <row r="213" ht="51.75" customHeight="1"/>
    <row r="214" ht="51.75" customHeight="1"/>
    <row r="215" ht="51.75" customHeight="1"/>
    <row r="216" ht="51.75" customHeight="1"/>
    <row r="217" ht="51.75" customHeight="1"/>
    <row r="218" ht="51.75" customHeight="1"/>
    <row r="219" ht="51.75" customHeight="1"/>
    <row r="220" ht="51.75" customHeight="1"/>
    <row r="221" ht="51.75" customHeight="1"/>
    <row r="222" ht="51.75" customHeight="1"/>
    <row r="223" ht="51.75" customHeight="1"/>
    <row r="224" ht="51.75" customHeight="1"/>
    <row r="225" ht="51.75" customHeight="1"/>
    <row r="226" ht="51.75" customHeight="1"/>
    <row r="227" ht="51.75" customHeight="1"/>
    <row r="228" ht="51.75" customHeight="1"/>
    <row r="229" ht="51.75" customHeight="1"/>
    <row r="230" ht="51.75" customHeight="1"/>
    <row r="231" ht="51.75" customHeight="1"/>
    <row r="232" ht="51.75" customHeight="1"/>
    <row r="233" ht="51.75" customHeight="1"/>
    <row r="234" ht="51.75" customHeight="1"/>
    <row r="235" ht="51.75" customHeight="1"/>
    <row r="236" ht="51.75" customHeight="1"/>
    <row r="237" ht="51.75" customHeight="1"/>
    <row r="238" ht="51.75" customHeight="1"/>
    <row r="239" ht="51.75" customHeight="1"/>
    <row r="240" ht="51.75" customHeight="1"/>
    <row r="241" ht="51.75" customHeight="1"/>
    <row r="242" ht="51.75" customHeight="1"/>
    <row r="243" ht="51.75" customHeight="1"/>
    <row r="244" ht="51.75" customHeight="1"/>
    <row r="245" ht="51.75" customHeight="1"/>
    <row r="246" ht="51.75" customHeight="1"/>
    <row r="247" ht="51.75" customHeight="1"/>
    <row r="248" ht="51.75" customHeight="1"/>
    <row r="249" ht="51.75" customHeight="1"/>
    <row r="250" ht="51.75" customHeight="1"/>
    <row r="251" ht="51.75" customHeight="1"/>
    <row r="252" ht="51.75" customHeight="1"/>
    <row r="253" ht="51.75" customHeight="1"/>
    <row r="254" ht="51.75" customHeight="1"/>
    <row r="255" ht="51.75" customHeight="1"/>
    <row r="256" ht="51.75" customHeight="1"/>
    <row r="257" ht="51.75" customHeight="1"/>
    <row r="258" ht="51.75" customHeight="1"/>
    <row r="259" ht="51.75" customHeight="1"/>
    <row r="260" ht="51.75" customHeight="1"/>
    <row r="261" ht="51.75" customHeight="1"/>
    <row r="262" ht="51.75" customHeight="1"/>
    <row r="263" ht="51.75" customHeight="1"/>
    <row r="264" ht="51.75" customHeight="1"/>
    <row r="265" ht="51.75" customHeight="1"/>
    <row r="266" ht="51.75" customHeight="1"/>
    <row r="267" ht="51.75" customHeight="1"/>
    <row r="268" ht="51.75" customHeight="1"/>
    <row r="269" ht="51.75" customHeight="1"/>
    <row r="270" ht="51.75" customHeight="1"/>
    <row r="271" ht="51.75" customHeight="1"/>
    <row r="272" ht="51.75" customHeight="1"/>
    <row r="273" ht="51.75" customHeight="1"/>
    <row r="274" ht="51.75" customHeight="1"/>
    <row r="275" ht="51.75" customHeight="1"/>
    <row r="276" ht="51.75" customHeight="1"/>
    <row r="277" ht="51.75" customHeight="1"/>
    <row r="278" ht="51.75" customHeight="1"/>
    <row r="279" ht="51.75" customHeight="1"/>
    <row r="280" ht="51.75" customHeight="1"/>
    <row r="281" ht="51.75" customHeight="1"/>
    <row r="282" ht="51.75" customHeight="1"/>
  </sheetData>
  <pageMargins left="0.7" right="0.7" top="0.75" bottom="0.75" header="0.3" footer="0.3"/>
  <pageSetup paperSize="9" orientation="portrait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zoomScale="70" zoomScaleNormal="70" workbookViewId="0">
      <selection activeCell="E3" sqref="B3:B52 E3:E52"/>
    </sheetView>
  </sheetViews>
  <sheetFormatPr defaultColWidth="9" defaultRowHeight="14.4"/>
  <cols>
    <col min="5" max="7" width="18" customWidth="1"/>
    <col min="8" max="9" width="14.8518518518519" customWidth="1"/>
  </cols>
  <sheetData>
    <row r="1" spans="1:5">
      <c r="A1" t="s">
        <v>1</v>
      </c>
      <c r="B1" t="s">
        <v>2</v>
      </c>
      <c r="C1" t="s">
        <v>7</v>
      </c>
      <c r="D1" t="s">
        <v>8</v>
      </c>
      <c r="E1" t="s">
        <v>13</v>
      </c>
    </row>
    <row r="2" spans="5:11">
      <c r="E2" t="s">
        <v>145</v>
      </c>
      <c r="F2" t="s">
        <v>146</v>
      </c>
      <c r="G2" t="s">
        <v>147</v>
      </c>
      <c r="H2" t="s">
        <v>148</v>
      </c>
      <c r="I2" t="s">
        <v>149</v>
      </c>
      <c r="J2" t="s">
        <v>150</v>
      </c>
      <c r="K2" t="s">
        <v>151</v>
      </c>
    </row>
    <row r="3" spans="1:11">
      <c r="A3" t="s">
        <v>17</v>
      </c>
      <c r="B3">
        <v>2</v>
      </c>
      <c r="C3" t="s">
        <v>20</v>
      </c>
      <c r="D3" t="s">
        <v>21</v>
      </c>
      <c r="E3">
        <v>0.151391304347826</v>
      </c>
      <c r="K3">
        <v>0.151391304347826</v>
      </c>
    </row>
    <row r="4" spans="1:11">
      <c r="A4" t="s">
        <v>23</v>
      </c>
      <c r="B4">
        <v>2.5</v>
      </c>
      <c r="C4" t="s">
        <v>20</v>
      </c>
      <c r="D4" t="s">
        <v>21</v>
      </c>
      <c r="E4">
        <v>0.100835714285714</v>
      </c>
      <c r="K4">
        <v>0.100835714285714</v>
      </c>
    </row>
    <row r="5" spans="1:11">
      <c r="A5" t="s">
        <v>27</v>
      </c>
      <c r="B5">
        <v>3.5</v>
      </c>
      <c r="C5" t="s">
        <v>30</v>
      </c>
      <c r="D5" t="s">
        <v>21</v>
      </c>
      <c r="E5">
        <v>0.102531550802139</v>
      </c>
      <c r="K5">
        <v>0.102531550802139</v>
      </c>
    </row>
    <row r="6" spans="1:11">
      <c r="A6" t="s">
        <v>32</v>
      </c>
      <c r="B6">
        <v>4.5</v>
      </c>
      <c r="C6" t="s">
        <v>20</v>
      </c>
      <c r="D6" t="s">
        <v>21</v>
      </c>
      <c r="E6">
        <v>0.228284042553192</v>
      </c>
      <c r="K6">
        <v>0.228284042553192</v>
      </c>
    </row>
    <row r="7" spans="1:11">
      <c r="A7" t="s">
        <v>36</v>
      </c>
      <c r="B7">
        <v>4.5</v>
      </c>
      <c r="C7" t="s">
        <v>37</v>
      </c>
      <c r="D7" t="s">
        <v>21</v>
      </c>
      <c r="E7">
        <v>0.232563076923077</v>
      </c>
      <c r="K7">
        <v>0.232563076923077</v>
      </c>
    </row>
    <row r="8" spans="1:11">
      <c r="A8" t="s">
        <v>38</v>
      </c>
      <c r="B8">
        <v>5.2</v>
      </c>
      <c r="C8" t="s">
        <v>30</v>
      </c>
      <c r="D8" t="s">
        <v>21</v>
      </c>
      <c r="E8">
        <v>0.412994366197183</v>
      </c>
      <c r="K8">
        <v>0.412994366197183</v>
      </c>
    </row>
    <row r="9" spans="1:11">
      <c r="A9" t="s">
        <v>42</v>
      </c>
      <c r="B9">
        <v>5.2</v>
      </c>
      <c r="C9" t="s">
        <v>43</v>
      </c>
      <c r="D9" t="s">
        <v>21</v>
      </c>
      <c r="E9">
        <v>0.297148979591837</v>
      </c>
      <c r="K9">
        <v>0.297148979591837</v>
      </c>
    </row>
    <row r="10" spans="1:11">
      <c r="A10" t="s">
        <v>44</v>
      </c>
      <c r="B10">
        <v>8.7</v>
      </c>
      <c r="C10" t="s">
        <v>20</v>
      </c>
      <c r="D10" t="s">
        <v>21</v>
      </c>
      <c r="E10">
        <v>0.775065168539326</v>
      </c>
      <c r="K10">
        <v>0.775065168539326</v>
      </c>
    </row>
    <row r="11" spans="1:11">
      <c r="A11" t="s">
        <v>48</v>
      </c>
      <c r="B11">
        <v>8.7</v>
      </c>
      <c r="C11" t="s">
        <v>50</v>
      </c>
      <c r="D11" t="s">
        <v>21</v>
      </c>
      <c r="E11">
        <v>0.94344094488189</v>
      </c>
      <c r="K11">
        <v>0.94344094488189</v>
      </c>
    </row>
    <row r="12" spans="1:11">
      <c r="A12" t="s">
        <v>51</v>
      </c>
      <c r="B12">
        <v>10.9</v>
      </c>
      <c r="C12" t="s">
        <v>20</v>
      </c>
      <c r="D12" t="s">
        <v>21</v>
      </c>
      <c r="E12">
        <v>0.760388732394366</v>
      </c>
      <c r="K12">
        <v>0.760388732394366</v>
      </c>
    </row>
    <row r="13" spans="1:11">
      <c r="A13" t="s">
        <v>55</v>
      </c>
      <c r="B13">
        <v>10.9</v>
      </c>
      <c r="C13" t="s">
        <v>43</v>
      </c>
      <c r="D13" t="s">
        <v>21</v>
      </c>
      <c r="E13">
        <v>0.858749019607843</v>
      </c>
      <c r="K13">
        <v>0.858749019607843</v>
      </c>
    </row>
    <row r="14" spans="1:11">
      <c r="A14" t="s">
        <v>56</v>
      </c>
      <c r="B14">
        <v>10.9</v>
      </c>
      <c r="C14" t="s">
        <v>57</v>
      </c>
      <c r="D14" t="s">
        <v>21</v>
      </c>
      <c r="E14">
        <v>0.746229113924051</v>
      </c>
      <c r="K14">
        <v>0.746229113924051</v>
      </c>
    </row>
    <row r="15" spans="1:11">
      <c r="A15" t="s">
        <v>58</v>
      </c>
      <c r="B15">
        <v>10.9</v>
      </c>
      <c r="C15" t="s">
        <v>59</v>
      </c>
      <c r="D15" t="s">
        <v>21</v>
      </c>
      <c r="F15">
        <v>0.928875</v>
      </c>
      <c r="K15">
        <v>0.928875</v>
      </c>
    </row>
    <row r="16" spans="1:11">
      <c r="A16" t="s">
        <v>60</v>
      </c>
      <c r="B16">
        <v>12.8</v>
      </c>
      <c r="C16" t="s">
        <v>20</v>
      </c>
      <c r="D16" t="s">
        <v>21</v>
      </c>
      <c r="E16">
        <v>0.687830681818182</v>
      </c>
      <c r="K16">
        <v>0.687830681818182</v>
      </c>
    </row>
    <row r="17" spans="1:11">
      <c r="A17" t="s">
        <v>64</v>
      </c>
      <c r="B17">
        <v>12.8</v>
      </c>
      <c r="C17" t="s">
        <v>59</v>
      </c>
      <c r="D17" t="s">
        <v>21</v>
      </c>
      <c r="F17">
        <v>0.928875</v>
      </c>
      <c r="K17">
        <v>0.928875</v>
      </c>
    </row>
    <row r="18" spans="1:11">
      <c r="A18" t="s">
        <v>65</v>
      </c>
      <c r="B18">
        <v>17.7</v>
      </c>
      <c r="C18" t="s">
        <v>20</v>
      </c>
      <c r="D18" t="s">
        <v>21</v>
      </c>
      <c r="E18">
        <v>0.804036809815951</v>
      </c>
      <c r="K18">
        <v>0.804036809815951</v>
      </c>
    </row>
    <row r="19" spans="1:11">
      <c r="A19" t="s">
        <v>66</v>
      </c>
      <c r="B19">
        <v>34</v>
      </c>
      <c r="C19" t="s">
        <v>20</v>
      </c>
      <c r="D19" t="s">
        <v>21</v>
      </c>
      <c r="E19">
        <v>0.422455319148936</v>
      </c>
      <c r="K19">
        <v>0.422455319148936</v>
      </c>
    </row>
    <row r="20" spans="1:11">
      <c r="A20" t="s">
        <v>70</v>
      </c>
      <c r="B20">
        <v>34</v>
      </c>
      <c r="C20" t="s">
        <v>59</v>
      </c>
      <c r="D20" t="s">
        <v>21</v>
      </c>
      <c r="F20">
        <v>0.825767213114754</v>
      </c>
      <c r="K20">
        <v>0.825767213114754</v>
      </c>
    </row>
    <row r="21" spans="1:11">
      <c r="A21" t="s">
        <v>71</v>
      </c>
      <c r="B21">
        <v>34</v>
      </c>
      <c r="C21" t="s">
        <v>59</v>
      </c>
      <c r="D21" t="s">
        <v>21</v>
      </c>
      <c r="F21">
        <v>0.4972375</v>
      </c>
      <c r="K21">
        <v>0.4972375</v>
      </c>
    </row>
    <row r="22" spans="1:11">
      <c r="A22" t="s">
        <v>72</v>
      </c>
      <c r="B22">
        <v>34</v>
      </c>
      <c r="C22" t="s">
        <v>59</v>
      </c>
      <c r="D22" t="s">
        <v>21</v>
      </c>
      <c r="F22">
        <v>0.422455319148936</v>
      </c>
      <c r="K22">
        <v>0.422455319148936</v>
      </c>
    </row>
    <row r="23" spans="1:11">
      <c r="A23" t="s">
        <v>73</v>
      </c>
      <c r="C23" t="s">
        <v>76</v>
      </c>
      <c r="D23" t="s">
        <v>21</v>
      </c>
      <c r="E23">
        <v>0.933808</v>
      </c>
      <c r="K23">
        <v>0.933808</v>
      </c>
    </row>
    <row r="24" spans="1:11">
      <c r="A24" t="s">
        <v>78</v>
      </c>
      <c r="C24" t="s">
        <v>59</v>
      </c>
      <c r="D24" t="s">
        <v>21</v>
      </c>
      <c r="F24">
        <v>0.750738888888889</v>
      </c>
      <c r="K24">
        <v>0.750738888888889</v>
      </c>
    </row>
    <row r="25" spans="1:11">
      <c r="A25" t="s">
        <v>79</v>
      </c>
      <c r="C25" t="s">
        <v>80</v>
      </c>
      <c r="D25" t="s">
        <v>81</v>
      </c>
      <c r="G25">
        <v>0.634792307692308</v>
      </c>
      <c r="K25">
        <v>0.634792307692308</v>
      </c>
    </row>
    <row r="26" spans="1:11">
      <c r="A26" t="s">
        <v>83</v>
      </c>
      <c r="B26">
        <v>2.9</v>
      </c>
      <c r="C26" t="s">
        <v>86</v>
      </c>
      <c r="D26" t="s">
        <v>21</v>
      </c>
      <c r="H26">
        <v>0.0996206896551724</v>
      </c>
      <c r="K26">
        <v>0.0996206896551724</v>
      </c>
    </row>
    <row r="27" spans="1:11">
      <c r="A27" t="s">
        <v>88</v>
      </c>
      <c r="B27">
        <v>4.7</v>
      </c>
      <c r="C27" t="s">
        <v>92</v>
      </c>
      <c r="D27" t="s">
        <v>21</v>
      </c>
      <c r="H27">
        <v>0.122519230769231</v>
      </c>
      <c r="K27">
        <v>0.122519230769231</v>
      </c>
    </row>
    <row r="28" spans="1:11">
      <c r="A28" t="s">
        <v>94</v>
      </c>
      <c r="B28">
        <v>14</v>
      </c>
      <c r="C28" t="s">
        <v>92</v>
      </c>
      <c r="D28" t="s">
        <v>21</v>
      </c>
      <c r="H28">
        <v>0.927722429906542</v>
      </c>
      <c r="K28">
        <v>0.927722429906542</v>
      </c>
    </row>
    <row r="29" spans="1:11">
      <c r="A29" t="s">
        <v>97</v>
      </c>
      <c r="B29">
        <v>26</v>
      </c>
      <c r="C29" t="s">
        <v>20</v>
      </c>
      <c r="D29" t="s">
        <v>21</v>
      </c>
      <c r="H29">
        <v>0.754868493150685</v>
      </c>
      <c r="K29">
        <v>0.754868493150685</v>
      </c>
    </row>
    <row r="30" spans="1:11">
      <c r="A30" t="s">
        <v>100</v>
      </c>
      <c r="B30">
        <v>26</v>
      </c>
      <c r="C30" t="s">
        <v>59</v>
      </c>
      <c r="D30" t="s">
        <v>21</v>
      </c>
      <c r="I30">
        <v>0.913309708737864</v>
      </c>
      <c r="K30">
        <v>0.913309708737864</v>
      </c>
    </row>
    <row r="31" spans="1:11">
      <c r="A31" t="s">
        <v>101</v>
      </c>
      <c r="B31">
        <v>30</v>
      </c>
      <c r="C31" t="s">
        <v>20</v>
      </c>
      <c r="D31" t="s">
        <v>21</v>
      </c>
      <c r="H31">
        <v>0.894344</v>
      </c>
      <c r="K31">
        <v>0.894344</v>
      </c>
    </row>
    <row r="32" spans="1:11">
      <c r="A32" t="s">
        <v>105</v>
      </c>
      <c r="B32">
        <v>30</v>
      </c>
      <c r="C32" t="s">
        <v>20</v>
      </c>
      <c r="D32" t="s">
        <v>21</v>
      </c>
      <c r="H32">
        <v>0.852020289855072</v>
      </c>
      <c r="K32">
        <v>0.852020289855072</v>
      </c>
    </row>
    <row r="33" spans="1:11">
      <c r="A33" t="s">
        <v>107</v>
      </c>
      <c r="B33">
        <v>30</v>
      </c>
      <c r="C33" t="s">
        <v>59</v>
      </c>
      <c r="D33" t="s">
        <v>21</v>
      </c>
      <c r="I33">
        <v>0.968992771084337</v>
      </c>
      <c r="K33">
        <v>0.968992771084337</v>
      </c>
    </row>
    <row r="34" spans="1:11">
      <c r="A34" t="s">
        <v>108</v>
      </c>
      <c r="B34">
        <v>32</v>
      </c>
      <c r="C34" t="s">
        <v>20</v>
      </c>
      <c r="D34" t="s">
        <v>21</v>
      </c>
      <c r="H34">
        <v>0.5589</v>
      </c>
      <c r="K34">
        <v>0.5589</v>
      </c>
    </row>
    <row r="35" spans="1:11">
      <c r="A35" t="s">
        <v>112</v>
      </c>
      <c r="B35">
        <v>32</v>
      </c>
      <c r="C35" t="s">
        <v>20</v>
      </c>
      <c r="D35" t="s">
        <v>21</v>
      </c>
      <c r="H35">
        <v>0.750738888888889</v>
      </c>
      <c r="K35">
        <v>0.750738888888889</v>
      </c>
    </row>
    <row r="36" spans="1:11">
      <c r="A36" t="s">
        <v>113</v>
      </c>
      <c r="B36">
        <v>32</v>
      </c>
      <c r="C36" t="s">
        <v>59</v>
      </c>
      <c r="D36" t="s">
        <v>21</v>
      </c>
      <c r="I36">
        <v>0.894915942028986</v>
      </c>
      <c r="K36">
        <v>0.894915942028986</v>
      </c>
    </row>
    <row r="37" spans="1:11">
      <c r="A37" t="s">
        <v>114</v>
      </c>
      <c r="B37">
        <v>32</v>
      </c>
      <c r="C37" t="s">
        <v>59</v>
      </c>
      <c r="D37" t="s">
        <v>21</v>
      </c>
      <c r="I37">
        <v>0.851387610619469</v>
      </c>
      <c r="K37">
        <v>0.851387610619469</v>
      </c>
    </row>
    <row r="38" spans="1:11">
      <c r="A38" t="s">
        <v>115</v>
      </c>
      <c r="B38">
        <v>32</v>
      </c>
      <c r="C38" t="s">
        <v>59</v>
      </c>
      <c r="D38" t="s">
        <v>21</v>
      </c>
      <c r="I38">
        <v>0.885450704225352</v>
      </c>
      <c r="K38">
        <v>0.885450704225352</v>
      </c>
    </row>
    <row r="39" spans="1:11">
      <c r="A39" t="s">
        <v>116</v>
      </c>
      <c r="B39">
        <v>38</v>
      </c>
      <c r="C39" t="s">
        <v>20</v>
      </c>
      <c r="D39" t="s">
        <v>21</v>
      </c>
      <c r="H39">
        <v>0.961761666666667</v>
      </c>
      <c r="K39">
        <v>0.961761666666667</v>
      </c>
    </row>
    <row r="40" spans="1:11">
      <c r="A40" t="s">
        <v>120</v>
      </c>
      <c r="B40">
        <v>41.5</v>
      </c>
      <c r="C40" t="s">
        <v>121</v>
      </c>
      <c r="D40" t="s">
        <v>21</v>
      </c>
      <c r="I40">
        <v>0.766426206896552</v>
      </c>
      <c r="K40">
        <v>0.766426206896552</v>
      </c>
    </row>
    <row r="41" spans="1:11">
      <c r="A41" t="s">
        <v>123</v>
      </c>
      <c r="C41" t="s">
        <v>59</v>
      </c>
      <c r="D41" t="s">
        <v>21</v>
      </c>
      <c r="H41">
        <v>0.310637908496732</v>
      </c>
      <c r="K41">
        <v>0.310637908496732</v>
      </c>
    </row>
    <row r="42" spans="1:4">
      <c r="A42" t="s">
        <v>125</v>
      </c>
      <c r="C42" t="s">
        <v>126</v>
      </c>
      <c r="D42" t="s">
        <v>21</v>
      </c>
    </row>
    <row r="43" spans="1:4">
      <c r="A43" t="s">
        <v>128</v>
      </c>
      <c r="C43" t="s">
        <v>129</v>
      </c>
      <c r="D43" t="s">
        <v>21</v>
      </c>
    </row>
    <row r="45" spans="1:11">
      <c r="A45" t="s">
        <v>36</v>
      </c>
      <c r="B45">
        <v>4.5</v>
      </c>
      <c r="C45" t="s">
        <v>37</v>
      </c>
      <c r="D45" t="s">
        <v>131</v>
      </c>
      <c r="G45">
        <v>0.105064</v>
      </c>
      <c r="K45">
        <v>0.105064</v>
      </c>
    </row>
    <row r="46" spans="1:11">
      <c r="A46" t="s">
        <v>133</v>
      </c>
      <c r="B46">
        <v>34</v>
      </c>
      <c r="C46" t="s">
        <v>20</v>
      </c>
      <c r="D46" t="s">
        <v>131</v>
      </c>
      <c r="G46">
        <v>0.394466666666667</v>
      </c>
      <c r="K46">
        <v>0.394466666666667</v>
      </c>
    </row>
    <row r="47" spans="1:11">
      <c r="A47" t="s">
        <v>135</v>
      </c>
      <c r="C47" t="s">
        <v>136</v>
      </c>
      <c r="D47" t="s">
        <v>131</v>
      </c>
      <c r="G47">
        <v>0.394466666666667</v>
      </c>
      <c r="K47">
        <v>0.394466666666667</v>
      </c>
    </row>
    <row r="48" spans="1:11">
      <c r="A48" t="s">
        <v>83</v>
      </c>
      <c r="B48">
        <v>2.9</v>
      </c>
      <c r="C48" t="s">
        <v>37</v>
      </c>
      <c r="D48" t="s">
        <v>131</v>
      </c>
      <c r="J48">
        <v>0.106708333333333</v>
      </c>
      <c r="K48">
        <v>0.106708333333333</v>
      </c>
    </row>
    <row r="49" spans="1:11">
      <c r="A49" t="s">
        <v>97</v>
      </c>
      <c r="B49">
        <v>26</v>
      </c>
      <c r="C49" t="s">
        <v>138</v>
      </c>
      <c r="D49" t="s">
        <v>131</v>
      </c>
      <c r="J49">
        <v>0.682225</v>
      </c>
      <c r="K49">
        <v>0.682225</v>
      </c>
    </row>
    <row r="50" spans="1:4">
      <c r="A50" t="s">
        <v>140</v>
      </c>
      <c r="C50" t="s">
        <v>141</v>
      </c>
      <c r="D50" t="s">
        <v>131</v>
      </c>
    </row>
    <row r="51" spans="1:11">
      <c r="A51" t="s">
        <v>108</v>
      </c>
      <c r="B51">
        <v>32</v>
      </c>
      <c r="C51" t="s">
        <v>142</v>
      </c>
      <c r="D51" t="s">
        <v>131</v>
      </c>
      <c r="J51">
        <v>0.517791666666667</v>
      </c>
      <c r="K51">
        <v>0.517791666666667</v>
      </c>
    </row>
    <row r="52" spans="1:11">
      <c r="A52" t="s">
        <v>120</v>
      </c>
      <c r="B52">
        <v>41.5</v>
      </c>
      <c r="C52" t="s">
        <v>121</v>
      </c>
      <c r="D52" t="s">
        <v>21</v>
      </c>
      <c r="J52">
        <v>0.435575</v>
      </c>
      <c r="K52">
        <v>0.435575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map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Vadim Khaitov</cp:lastModifiedBy>
  <dcterms:created xsi:type="dcterms:W3CDTF">2020-10-27T12:48:00Z</dcterms:created>
  <dcterms:modified xsi:type="dcterms:W3CDTF">2020-10-29T11:00:44Z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1049-11.2.0.9718</vt:lpwstr>
  </property>
</Properties>
</file>