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<sst xmlns="http://schemas.openxmlformats.org/spreadsheetml/2006/main" count="108" uniqueCount="85">
  <si>
    <t>было</t>
  </si>
  <si>
    <t>стало</t>
  </si>
  <si>
    <t>старое название</t>
  </si>
  <si>
    <t>по Католиковой</t>
  </si>
  <si>
    <t>Coordinates N, E</t>
  </si>
  <si>
    <t>Sampling year</t>
  </si>
  <si>
    <t>Habitat</t>
  </si>
  <si>
    <t>N</t>
  </si>
  <si>
    <t>Ptros</t>
  </si>
  <si>
    <t>PT</t>
  </si>
  <si>
    <t>год сбора</t>
  </si>
  <si>
    <t>kanal</t>
  </si>
  <si>
    <t>Kan</t>
  </si>
  <si>
    <t>67.15688, 32.37088</t>
  </si>
  <si>
    <t>tidal</t>
  </si>
  <si>
    <t>niva_sl</t>
  </si>
  <si>
    <t>Niv</t>
  </si>
  <si>
    <t>67.12882, 32.42505</t>
  </si>
  <si>
    <t>subtidal</t>
  </si>
  <si>
    <t>oenij</t>
  </si>
  <si>
    <t>Ol</t>
  </si>
  <si>
    <t>67.09485, 32.34515</t>
  </si>
  <si>
    <t>salnij</t>
  </si>
  <si>
    <t>Sal</t>
  </si>
  <si>
    <t>67.12602, 32.36038</t>
  </si>
  <si>
    <t>berzakol</t>
  </si>
  <si>
    <t>Kol</t>
  </si>
  <si>
    <t>66.99567, 32.82042</t>
  </si>
  <si>
    <t>padan</t>
  </si>
  <si>
    <t>Pad</t>
  </si>
  <si>
    <t>66.701026, 34.238944</t>
  </si>
  <si>
    <t>porya</t>
  </si>
  <si>
    <t>Por</t>
  </si>
  <si>
    <t>66.756506, 33.781242</t>
  </si>
  <si>
    <t>luv_korg</t>
  </si>
  <si>
    <t>Lu1</t>
  </si>
  <si>
    <t>67.09889, 32.70194</t>
  </si>
  <si>
    <t>luv_mat</t>
  </si>
  <si>
    <t>Lu2</t>
  </si>
  <si>
    <t>67.113167, 32.642783</t>
  </si>
  <si>
    <t>umba_sovhoz</t>
  </si>
  <si>
    <t>Bp1</t>
  </si>
  <si>
    <t>66.677388, 34.372514</t>
  </si>
  <si>
    <t>umba_pikut</t>
  </si>
  <si>
    <t>Bp2</t>
  </si>
  <si>
    <t>66.696303, 34.352270</t>
  </si>
  <si>
    <t>umba_pioner</t>
  </si>
  <si>
    <t>Bp3</t>
  </si>
  <si>
    <t>66.655254, 34.339720</t>
  </si>
  <si>
    <t>umba_pil</t>
  </si>
  <si>
    <t>Mp1</t>
  </si>
  <si>
    <t>66.66417, 34.32611</t>
  </si>
  <si>
    <t>umba_bridge</t>
  </si>
  <si>
    <t>Mp2</t>
  </si>
  <si>
    <t>66.68556, 34.33583</t>
  </si>
  <si>
    <t>umba_kamni</t>
  </si>
  <si>
    <t>Mp3</t>
  </si>
  <si>
    <t>66.683231, 34.333758</t>
  </si>
  <si>
    <t>umba</t>
  </si>
  <si>
    <t>Um</t>
  </si>
  <si>
    <t>66.668867, 34.328305</t>
  </si>
  <si>
    <t>umba_06</t>
  </si>
  <si>
    <t>Umb</t>
  </si>
  <si>
    <t>66.664503, 34.298491</t>
  </si>
  <si>
    <t>vor1</t>
  </si>
  <si>
    <t>Vor1</t>
  </si>
  <si>
    <t>67.934533, 32.50695</t>
  </si>
  <si>
    <t>vor2</t>
  </si>
  <si>
    <t>Vor2</t>
  </si>
  <si>
    <t xml:space="preserve">67.941, 32.434267 </t>
  </si>
  <si>
    <t>vor5</t>
  </si>
  <si>
    <t>Vor3</t>
  </si>
  <si>
    <t>67.927883, 32.491083</t>
  </si>
  <si>
    <t>voronya</t>
  </si>
  <si>
    <t>Vor4</t>
  </si>
  <si>
    <t xml:space="preserve">67.934533, 32.50695 </t>
  </si>
  <si>
    <t>kovda</t>
  </si>
  <si>
    <t>Kov</t>
  </si>
  <si>
    <t>66.865, 33.08944</t>
  </si>
  <si>
    <t>rya</t>
  </si>
  <si>
    <t>Rya</t>
  </si>
  <si>
    <t>67.00815, 32.57235</t>
  </si>
  <si>
    <t>chupa</t>
  </si>
  <si>
    <t>Ch</t>
  </si>
  <si>
    <t>66.270398, 33.068441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</si>
</sst>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* #,##0\ &quot;₽&quot;_-;\-* #,##0\ &quot;₽&quot;_-;_-* &quot;-&quot;\ &quot;₽&quot;_-;_-@_-"/>
    <numFmt numFmtId="43" formatCode="_-* #,##0.00_-;\-* #,##0.00_-;_-* &quot;-&quot;??_-;_-@_-"/>
    <numFmt numFmtId="177" formatCode="_-* #,##0.00\ &quot;₽&quot;_-;\-* #,##0.00\ &quot;₽&quot;_-;_-* \-??\ &quot;₽&quot;_-;_-@_-"/>
    <numFmt numFmtId="178" formatCode="0.000"/>
  </numFmts>
  <fonts count="25">
    <font>
      <sz val="11"/>
      <color theme="1"/>
      <name val="Calibri"/>
      <charset val="134"/>
      <scheme val="minor"/>
    </font>
    <font>
      <b/>
      <sz val="11"/>
      <color rgb="FFFF000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11"/>
      <color rgb="FF000000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2" borderId="13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11" borderId="1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78" fontId="2" fillId="0" borderId="5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178" fontId="2" fillId="0" borderId="8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I10" sqref="I10"/>
    </sheetView>
  </sheetViews>
  <sheetFormatPr defaultColWidth="9" defaultRowHeight="14.4"/>
  <cols>
    <col min="3" max="3" width="12.8518518518519" customWidth="1"/>
    <col min="10" max="10" width="12.8888888888889"/>
  </cols>
  <sheetData>
    <row r="1" spans="1:10">
      <c r="A1" s="1" t="s">
        <v>0</v>
      </c>
      <c r="B1" s="2"/>
      <c r="C1" s="2"/>
      <c r="D1" s="2"/>
      <c r="E1" s="2"/>
      <c r="F1" s="2"/>
      <c r="G1" s="2"/>
      <c r="H1" s="3"/>
      <c r="I1" s="1" t="s">
        <v>1</v>
      </c>
      <c r="J1" s="3"/>
    </row>
    <row r="2" ht="43.2" spans="1:10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7" t="s">
        <v>9</v>
      </c>
      <c r="I2" s="4" t="s">
        <v>10</v>
      </c>
      <c r="J2" s="7" t="s">
        <v>9</v>
      </c>
    </row>
    <row r="3" ht="30" customHeight="1" spans="1:10">
      <c r="A3" s="4" t="s">
        <v>11</v>
      </c>
      <c r="B3" s="5" t="s">
        <v>12</v>
      </c>
      <c r="C3" s="8" t="s">
        <v>13</v>
      </c>
      <c r="D3" s="5">
        <v>2010</v>
      </c>
      <c r="E3" s="5" t="s">
        <v>14</v>
      </c>
      <c r="F3" s="9">
        <v>46</v>
      </c>
      <c r="G3" s="6">
        <v>0.891304347826087</v>
      </c>
      <c r="H3" s="10">
        <v>0.847826086956522</v>
      </c>
      <c r="I3" s="20"/>
      <c r="J3" s="21"/>
    </row>
    <row r="4" ht="30" customHeight="1" spans="1:10">
      <c r="A4" s="4" t="s">
        <v>15</v>
      </c>
      <c r="B4" s="5" t="s">
        <v>16</v>
      </c>
      <c r="C4" s="8" t="s">
        <v>17</v>
      </c>
      <c r="D4" s="5">
        <v>2011</v>
      </c>
      <c r="E4" s="5" t="s">
        <v>18</v>
      </c>
      <c r="F4" s="9">
        <v>41</v>
      </c>
      <c r="G4" s="6">
        <v>0.439024390243902</v>
      </c>
      <c r="H4" s="10">
        <v>0.560975609756098</v>
      </c>
      <c r="I4" s="20"/>
      <c r="J4" s="21"/>
    </row>
    <row r="5" ht="30" customHeight="1" spans="1:10">
      <c r="A5" s="4" t="s">
        <v>19</v>
      </c>
      <c r="B5" s="5" t="s">
        <v>20</v>
      </c>
      <c r="C5" s="8" t="s">
        <v>21</v>
      </c>
      <c r="D5" s="5">
        <v>2010</v>
      </c>
      <c r="E5" s="5" t="s">
        <v>14</v>
      </c>
      <c r="F5" s="9">
        <v>40</v>
      </c>
      <c r="G5" s="6">
        <v>0.875</v>
      </c>
      <c r="H5" s="10">
        <v>0.75</v>
      </c>
      <c r="I5" s="20"/>
      <c r="J5" s="21"/>
    </row>
    <row r="6" ht="30" customHeight="1" spans="1:10">
      <c r="A6" s="4" t="s">
        <v>22</v>
      </c>
      <c r="B6" s="5" t="s">
        <v>23</v>
      </c>
      <c r="C6" s="8" t="s">
        <v>24</v>
      </c>
      <c r="D6" s="5">
        <v>2010</v>
      </c>
      <c r="E6" s="5" t="s">
        <v>14</v>
      </c>
      <c r="F6" s="9">
        <v>37</v>
      </c>
      <c r="G6" s="6">
        <v>0.945945945945946</v>
      </c>
      <c r="H6" s="10">
        <v>0.837837837837838</v>
      </c>
      <c r="I6" s="20"/>
      <c r="J6" s="21"/>
    </row>
    <row r="7" ht="30" customHeight="1" spans="1:10">
      <c r="A7" s="4" t="s">
        <v>25</v>
      </c>
      <c r="B7" s="5" t="s">
        <v>26</v>
      </c>
      <c r="C7" s="8" t="s">
        <v>27</v>
      </c>
      <c r="D7" s="5">
        <v>2011</v>
      </c>
      <c r="E7" s="5" t="s">
        <v>14</v>
      </c>
      <c r="F7" s="9">
        <v>46</v>
      </c>
      <c r="G7" s="6">
        <v>0.0869565217391304</v>
      </c>
      <c r="H7" s="10">
        <v>0.0652173913043478</v>
      </c>
      <c r="I7" s="20"/>
      <c r="J7" s="21"/>
    </row>
    <row r="8" ht="30" customHeight="1" spans="1:10">
      <c r="A8" s="4" t="s">
        <v>28</v>
      </c>
      <c r="B8" s="5" t="s">
        <v>29</v>
      </c>
      <c r="C8" s="8" t="s">
        <v>30</v>
      </c>
      <c r="D8" s="5">
        <v>2006</v>
      </c>
      <c r="E8" s="5" t="s">
        <v>18</v>
      </c>
      <c r="F8" s="9">
        <v>30</v>
      </c>
      <c r="G8" s="6">
        <v>0.0333333333333333</v>
      </c>
      <c r="H8" s="11">
        <v>0</v>
      </c>
      <c r="I8" s="20"/>
      <c r="J8" s="21"/>
    </row>
    <row r="9" ht="30" customHeight="1" spans="1:10">
      <c r="A9" s="4" t="s">
        <v>31</v>
      </c>
      <c r="B9" s="5" t="s">
        <v>32</v>
      </c>
      <c r="C9" s="12" t="s">
        <v>33</v>
      </c>
      <c r="D9" s="5">
        <v>2011</v>
      </c>
      <c r="E9" s="5" t="s">
        <v>14</v>
      </c>
      <c r="F9" s="9">
        <v>41</v>
      </c>
      <c r="G9" s="6">
        <v>0.146341463414634</v>
      </c>
      <c r="H9" s="10">
        <v>0.0975609756097561</v>
      </c>
      <c r="I9" s="20"/>
      <c r="J9" s="21"/>
    </row>
    <row r="10" ht="30" customHeight="1" spans="1:10">
      <c r="A10" s="4" t="s">
        <v>34</v>
      </c>
      <c r="B10" s="5" t="s">
        <v>35</v>
      </c>
      <c r="C10" s="8" t="s">
        <v>36</v>
      </c>
      <c r="D10" s="5">
        <v>2004</v>
      </c>
      <c r="E10" s="5" t="s">
        <v>14</v>
      </c>
      <c r="F10" s="9">
        <v>43</v>
      </c>
      <c r="G10" s="6">
        <v>0.0697674418604651</v>
      </c>
      <c r="H10" s="10">
        <v>0.0465116279069767</v>
      </c>
      <c r="I10" s="20">
        <v>2021</v>
      </c>
      <c r="J10" s="21">
        <f>(37+28)/(37+28+50+30)</f>
        <v>0.448275862068966</v>
      </c>
    </row>
    <row r="11" ht="30" customHeight="1" spans="1:10">
      <c r="A11" s="4" t="s">
        <v>37</v>
      </c>
      <c r="B11" s="5" t="s">
        <v>38</v>
      </c>
      <c r="C11" s="8" t="s">
        <v>39</v>
      </c>
      <c r="D11" s="5">
        <v>2008</v>
      </c>
      <c r="E11" s="5" t="s">
        <v>14</v>
      </c>
      <c r="F11" s="9">
        <v>48</v>
      </c>
      <c r="G11" s="6">
        <v>0.125</v>
      </c>
      <c r="H11" s="10">
        <v>0.208333333333333</v>
      </c>
      <c r="I11" s="20">
        <v>2021</v>
      </c>
      <c r="J11" s="21">
        <f>(21+30)/(21+30+63+44)</f>
        <v>0.322784810126582</v>
      </c>
    </row>
    <row r="12" ht="30" customHeight="1" spans="1:10">
      <c r="A12" s="4" t="s">
        <v>40</v>
      </c>
      <c r="B12" s="5" t="s">
        <v>41</v>
      </c>
      <c r="C12" s="8" t="s">
        <v>42</v>
      </c>
      <c r="D12" s="5">
        <v>2006</v>
      </c>
      <c r="E12" s="5" t="s">
        <v>14</v>
      </c>
      <c r="F12" s="9">
        <v>35</v>
      </c>
      <c r="G12" s="6">
        <v>0.114285714285714</v>
      </c>
      <c r="H12" s="10">
        <v>0.0285714285714286</v>
      </c>
      <c r="I12" s="20"/>
      <c r="J12" s="21"/>
    </row>
    <row r="13" ht="30" customHeight="1" spans="1:10">
      <c r="A13" s="4" t="s">
        <v>43</v>
      </c>
      <c r="B13" s="5" t="s">
        <v>44</v>
      </c>
      <c r="C13" s="8" t="s">
        <v>45</v>
      </c>
      <c r="D13" s="5">
        <v>2006</v>
      </c>
      <c r="E13" s="5" t="s">
        <v>14</v>
      </c>
      <c r="F13" s="9">
        <v>25</v>
      </c>
      <c r="G13" s="6">
        <v>0.32</v>
      </c>
      <c r="H13" s="10">
        <v>0.12</v>
      </c>
      <c r="I13" s="20"/>
      <c r="J13" s="21"/>
    </row>
    <row r="14" ht="30" customHeight="1" spans="1:10">
      <c r="A14" s="4" t="s">
        <v>46</v>
      </c>
      <c r="B14" s="5" t="s">
        <v>47</v>
      </c>
      <c r="C14" s="8" t="s">
        <v>48</v>
      </c>
      <c r="D14" s="5">
        <v>2006</v>
      </c>
      <c r="E14" s="5" t="s">
        <v>14</v>
      </c>
      <c r="F14" s="9">
        <v>39</v>
      </c>
      <c r="G14" s="6">
        <v>0.0256410256410256</v>
      </c>
      <c r="H14" s="11">
        <v>0</v>
      </c>
      <c r="I14" s="20"/>
      <c r="J14" s="21"/>
    </row>
    <row r="15" ht="30" customHeight="1" spans="1:10">
      <c r="A15" s="4" t="s">
        <v>49</v>
      </c>
      <c r="B15" s="5" t="s">
        <v>50</v>
      </c>
      <c r="C15" s="8" t="s">
        <v>51</v>
      </c>
      <c r="D15" s="5">
        <v>2002</v>
      </c>
      <c r="E15" s="5" t="s">
        <v>14</v>
      </c>
      <c r="F15" s="9">
        <v>44</v>
      </c>
      <c r="G15" s="6">
        <v>0.772727272727273</v>
      </c>
      <c r="H15" s="10">
        <v>0.886363636363636</v>
      </c>
      <c r="I15" s="20"/>
      <c r="J15" s="21"/>
    </row>
    <row r="16" ht="30" customHeight="1" spans="1:10">
      <c r="A16" s="4" t="s">
        <v>52</v>
      </c>
      <c r="B16" s="5" t="s">
        <v>53</v>
      </c>
      <c r="C16" s="8" t="s">
        <v>54</v>
      </c>
      <c r="D16" s="5">
        <v>2004</v>
      </c>
      <c r="E16" s="5" t="s">
        <v>14</v>
      </c>
      <c r="F16" s="9">
        <v>20</v>
      </c>
      <c r="G16" s="6">
        <v>0</v>
      </c>
      <c r="H16" s="11">
        <v>0</v>
      </c>
      <c r="I16" s="20"/>
      <c r="J16" s="21"/>
    </row>
    <row r="17" ht="30" customHeight="1" spans="1:10">
      <c r="A17" s="4" t="s">
        <v>55</v>
      </c>
      <c r="B17" s="5" t="s">
        <v>56</v>
      </c>
      <c r="C17" s="8" t="s">
        <v>57</v>
      </c>
      <c r="D17" s="5">
        <v>2006</v>
      </c>
      <c r="E17" s="5" t="s">
        <v>14</v>
      </c>
      <c r="F17" s="9">
        <v>43</v>
      </c>
      <c r="G17" s="6">
        <v>0</v>
      </c>
      <c r="H17" s="11">
        <v>0</v>
      </c>
      <c r="I17" s="20"/>
      <c r="J17" s="21"/>
    </row>
    <row r="18" ht="30" customHeight="1" spans="1:10">
      <c r="A18" s="4" t="s">
        <v>58</v>
      </c>
      <c r="B18" s="5" t="s">
        <v>59</v>
      </c>
      <c r="C18" s="12" t="s">
        <v>60</v>
      </c>
      <c r="D18" s="5">
        <v>2013</v>
      </c>
      <c r="E18" s="5" t="s">
        <v>14</v>
      </c>
      <c r="F18" s="9">
        <v>105</v>
      </c>
      <c r="G18" s="6">
        <v>0.495238095238095</v>
      </c>
      <c r="H18" s="10">
        <v>0.438095238095238</v>
      </c>
      <c r="I18" s="20"/>
      <c r="J18" s="21"/>
    </row>
    <row r="19" ht="30" customHeight="1" spans="1:10">
      <c r="A19" s="4" t="s">
        <v>61</v>
      </c>
      <c r="B19" s="5" t="s">
        <v>62</v>
      </c>
      <c r="C19" s="8" t="s">
        <v>63</v>
      </c>
      <c r="D19" s="5">
        <v>2006</v>
      </c>
      <c r="E19" s="5" t="s">
        <v>18</v>
      </c>
      <c r="F19" s="9">
        <v>29</v>
      </c>
      <c r="G19" s="6">
        <v>0</v>
      </c>
      <c r="H19" s="11">
        <v>0</v>
      </c>
      <c r="I19" s="20"/>
      <c r="J19" s="21"/>
    </row>
    <row r="20" ht="30" customHeight="1" spans="1:10">
      <c r="A20" s="4" t="s">
        <v>64</v>
      </c>
      <c r="B20" s="8" t="s">
        <v>65</v>
      </c>
      <c r="C20" s="8" t="s">
        <v>66</v>
      </c>
      <c r="D20" s="13">
        <v>2008</v>
      </c>
      <c r="E20" s="13" t="s">
        <v>14</v>
      </c>
      <c r="F20" s="9">
        <v>43</v>
      </c>
      <c r="G20" s="6">
        <v>0.0697674418604651</v>
      </c>
      <c r="H20" s="10">
        <v>0.209302325581395</v>
      </c>
      <c r="I20" s="20"/>
      <c r="J20" s="21"/>
    </row>
    <row r="21" ht="30" customHeight="1" spans="1:10">
      <c r="A21" s="4" t="s">
        <v>67</v>
      </c>
      <c r="B21" s="8" t="s">
        <v>68</v>
      </c>
      <c r="C21" s="8" t="s">
        <v>69</v>
      </c>
      <c r="D21" s="13">
        <v>2008</v>
      </c>
      <c r="E21" s="13" t="s">
        <v>14</v>
      </c>
      <c r="F21" s="9">
        <v>39</v>
      </c>
      <c r="G21" s="6">
        <v>0.0512820512820513</v>
      </c>
      <c r="H21" s="11">
        <v>0</v>
      </c>
      <c r="I21" s="20">
        <v>2021</v>
      </c>
      <c r="J21" s="21">
        <f>(23+14)/(23+14+45+41)</f>
        <v>0.300813008130081</v>
      </c>
    </row>
    <row r="22" ht="30" customHeight="1" spans="1:10">
      <c r="A22" s="4" t="s">
        <v>70</v>
      </c>
      <c r="B22" s="8" t="s">
        <v>71</v>
      </c>
      <c r="C22" s="8" t="s">
        <v>72</v>
      </c>
      <c r="D22" s="13">
        <v>2008</v>
      </c>
      <c r="E22" s="13" t="s">
        <v>14</v>
      </c>
      <c r="F22" s="9">
        <v>43</v>
      </c>
      <c r="G22" s="6">
        <v>0.0465116279069767</v>
      </c>
      <c r="H22" s="10">
        <v>0.0697674418604651</v>
      </c>
      <c r="I22" s="20">
        <v>2021</v>
      </c>
      <c r="J22" s="21">
        <f>(20+19)/(20+19+50+60)</f>
        <v>0.261744966442953</v>
      </c>
    </row>
    <row r="23" ht="30" customHeight="1" spans="1:10">
      <c r="A23" s="4" t="s">
        <v>73</v>
      </c>
      <c r="B23" s="13" t="s">
        <v>74</v>
      </c>
      <c r="C23" s="8" t="s">
        <v>75</v>
      </c>
      <c r="D23" s="13">
        <v>2011</v>
      </c>
      <c r="E23" s="13" t="s">
        <v>14</v>
      </c>
      <c r="F23" s="9">
        <v>46</v>
      </c>
      <c r="G23" s="6">
        <v>0.152173913043478</v>
      </c>
      <c r="H23" s="10">
        <v>0.108695652173913</v>
      </c>
      <c r="I23" s="20">
        <v>2021</v>
      </c>
      <c r="J23" s="21">
        <f>(65+46)/(65+46+44+28)</f>
        <v>0.60655737704918</v>
      </c>
    </row>
    <row r="24" ht="30" customHeight="1" spans="1:10">
      <c r="A24" s="4" t="s">
        <v>76</v>
      </c>
      <c r="B24" s="13" t="s">
        <v>77</v>
      </c>
      <c r="C24" s="8" t="s">
        <v>78</v>
      </c>
      <c r="D24" s="13">
        <v>2011</v>
      </c>
      <c r="E24" s="13" t="s">
        <v>14</v>
      </c>
      <c r="F24" s="9">
        <v>48</v>
      </c>
      <c r="G24" s="6">
        <v>0.166666666666667</v>
      </c>
      <c r="H24" s="10">
        <v>0.125</v>
      </c>
      <c r="I24" s="20"/>
      <c r="J24" s="21"/>
    </row>
    <row r="25" ht="30" customHeight="1" spans="1:10">
      <c r="A25" s="4" t="s">
        <v>79</v>
      </c>
      <c r="B25" s="5" t="s">
        <v>80</v>
      </c>
      <c r="C25" s="8" t="s">
        <v>81</v>
      </c>
      <c r="D25" s="5">
        <v>2011</v>
      </c>
      <c r="E25" s="5" t="s">
        <v>14</v>
      </c>
      <c r="F25" s="9">
        <v>74</v>
      </c>
      <c r="G25" s="6">
        <v>0.378378378378378</v>
      </c>
      <c r="H25" s="10">
        <v>0.554054054054054</v>
      </c>
      <c r="I25" s="20"/>
      <c r="J25" s="21"/>
    </row>
    <row r="26" ht="30" customHeight="1" spans="1:10">
      <c r="A26" s="14" t="s">
        <v>82</v>
      </c>
      <c r="B26" s="15" t="s">
        <v>83</v>
      </c>
      <c r="C26" s="16" t="s">
        <v>84</v>
      </c>
      <c r="D26" s="15">
        <v>2013</v>
      </c>
      <c r="E26" s="15" t="s">
        <v>14</v>
      </c>
      <c r="F26" s="17">
        <v>84</v>
      </c>
      <c r="G26" s="18">
        <v>0.702380952380952</v>
      </c>
      <c r="H26" s="19">
        <v>0.380952380952381</v>
      </c>
      <c r="I26" s="22">
        <v>2017</v>
      </c>
      <c r="J26" s="23">
        <f>151/(151+272)</f>
        <v>0.356973995271868</v>
      </c>
    </row>
  </sheetData>
  <mergeCells count="2">
    <mergeCell ref="A1:H1"/>
    <mergeCell ref="I1:J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2021-11-27T12:23:11Z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BB4F1546103E47CCABC4558B38D6E0CA</vt:lpwstr>
  </property>
</Properties>
</file>