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2"/>
  </bookViews>
  <sheets>
    <sheet name="Заказы" sheetId="1" r:id="rId1"/>
    <sheet name="Распределение средств" sheetId="2" r:id="rId2"/>
    <sheet name="Лист3" sheetId="3" r:id="rId3"/>
  </sheets>
  <definedNames>
    <definedName name="_xlnm._FilterDatabase" localSheetId="0" hidden="1">Заказы!$A$1:$I$38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<sst xmlns="http://schemas.openxmlformats.org/spreadsheetml/2006/main" count="356" uniqueCount="119">
  <si>
    <t>Руководитель группы по ЛОК</t>
  </si>
  <si>
    <t>Через кого проходит оформление покупки</t>
  </si>
  <si>
    <t>Статус покупки</t>
  </si>
  <si>
    <t>Товар</t>
  </si>
  <si>
    <t>Ссылка</t>
  </si>
  <si>
    <t>Артикул</t>
  </si>
  <si>
    <t>Цена</t>
  </si>
  <si>
    <t>Количество</t>
  </si>
  <si>
    <t>Сумма</t>
  </si>
  <si>
    <t>Лузганова</t>
  </si>
  <si>
    <t>Гультяев</t>
  </si>
  <si>
    <t xml:space="preserve">Котёл круглый 3 л с крышкой </t>
  </si>
  <si>
    <t xml:space="preserve">https://www.equip.ru/shop?mode=product&amp;product_id=2612800 </t>
  </si>
  <si>
    <t xml:space="preserve">Котёл круглый 6 л с крышкой </t>
  </si>
  <si>
    <t>https://www.equip.ru/shop?mode=product&amp;product_id=2613200</t>
  </si>
  <si>
    <t xml:space="preserve">Котёл круглый 8 л с крышкой </t>
  </si>
  <si>
    <t>https://www.equip.ru/shop?mode=product&amp;product_id=2613600</t>
  </si>
  <si>
    <t>Котёл 12 л крышка с ручками (нерж) (РВ)</t>
  </si>
  <si>
    <t>https://www.equip.ru/shop?mode=product&amp;product_id=5706000</t>
  </si>
  <si>
    <t>Чайник NZ 3 л (нерж.)</t>
  </si>
  <si>
    <t>https://www.equip.ru/shop?mode=product&amp;product_id=7076600</t>
  </si>
  <si>
    <t>SK-034</t>
  </si>
  <si>
    <t>ЭБЦ</t>
  </si>
  <si>
    <t>Требуется составление КП</t>
  </si>
  <si>
    <t>Фотоловушка BolyGuard BG590-K2</t>
  </si>
  <si>
    <t>https://fotolovushki.ru/bolyguard-bg590-k2/</t>
  </si>
  <si>
    <t>BG590-K2</t>
  </si>
  <si>
    <t>Топор универсальный FISKARS Solid A10</t>
  </si>
  <si>
    <t>https://www.equip.ru/shop?mode=product&amp;product_id=7467000</t>
  </si>
  <si>
    <t>Набор тестов для воды "НИЛПА" PRO 10 в 1</t>
  </si>
  <si>
    <t>https://www.ozon.ru/product/nabor-testov-dlya-vody-nilpa-pro-10-v-1-201987024/?advert=TQUwVwjXQyOF_zRvHwZAf9ByUBNeMuWg6uqP56WJy7oOF7AmiTDjD9fYBGAjsjBriyGFuGoTlZYGUUOKLNvIQuklSEa6qLlIG0wbh9g3iUedsXLuIyPoPC856uUKllITkuDn8hK2u0uF5UTbK5__XZ-8SmnxttWdF323Nmq-GWqRMUMHqgN-iuy9QIhesFbcWJtVvXFB53LPlUldppsA_ubhFIByuOdxFPYD9x3_BIz0Ee66_hwCnxjx3iHf8Bdh2oVx&amp;avtc=1&amp;avte=2&amp;avts=1712676665</t>
  </si>
  <si>
    <t>Полоскин + Аристов</t>
  </si>
  <si>
    <t>Гермосумка Бриш 20 л (В)</t>
  </si>
  <si>
    <t>https://www.equip.ru/shop?mode=product&amp;product_id=6259400</t>
  </si>
  <si>
    <t>Гермобаул 60 л ПВХ</t>
  </si>
  <si>
    <t>https://www.equip.ru/shop?mode=product&amp;product_id=7296000</t>
  </si>
  <si>
    <t>Сумка для инструмента WORTEX WB 4040 (0323174)</t>
  </si>
  <si>
    <t>https://www.ozon.ru/product/sumka-dlya-instrumenta-wortex-wb-4040-0323174-858746958/?asb=kJaoWcRXsvChcgJCY2i%252Fdr8dSaylEyXvRqV6DcyE%252BAhNqeDVZaF87XcdQYSSvG13&amp;asb2=ZDvM2-dHdZj1TDXm4AnK3uuS4Naro4CU_of3IgzpZiwQCcY7J5SERFHzxtRgtmkutU_qyuYF-g4i1fVs0YmQ2mM0J66huN1Nb99xBmR9x1j4smUY1WX1QQPBjUNRJL0wG-jTndUuFWZVGLRImyW-wTldwNaHsawyhEUp-z4V3S_J1KbLaCzKZcoLOKUlvbmF&amp;avtc=1&amp;avte=2&amp;avts=1712696520</t>
  </si>
  <si>
    <t>Таганок (РВ)</t>
  </si>
  <si>
    <t>https://www.equip.ru/shop?mode=product&amp;product_id=2039200</t>
  </si>
  <si>
    <t>Бензиновый инверторный генератор DENZEL GT-1200iS</t>
  </si>
  <si>
    <t>https://www.ozon.ru/product/benzinovyy-invertornyy-generator-denzel-gt-1200is-847777329/?asb=%252BOfgsr2XnTv%252B%252FuRG4IBYRtiWvEznolyv7xmVQ7JNjA0%253D&amp;asb2=Oqo42muLkbQsn5yRmws5ciazo6g1taMjGOioSsH3_JJUOJcmHeykR1NP0avfPNp0W1_voSzmqo-HSsK8d6Vl-g&amp;avtc=1&amp;avte=2&amp;avts=1712698223&amp;keywords=%D0%B3%D0%B5%D0%BD%D0%B5%D1%80%D0%B0%D1%82%D0%BE%D1%80+%D0%B1%D0%B5%D0%BD%D0%B7%D0%B8%D0%BD%D0%BE%D0%B2%D1%8B%D0%B9</t>
  </si>
  <si>
    <t>Туристическая складная солнечная батарея 20 Вт 2x USB зарядка от солнца походная</t>
  </si>
  <si>
    <t>https://www.ozon.ru/product/turisticheskaya-skladnaya-solnechnaya-batareya-20-vt-2x-usb-zaryadka-ot-solntsa-pohodnaya-282566603/?asb=3Q9ccAC3yLufrown8WMoWt%252Bpx%252BVa9X8Fok3y13tyRqw%253D&amp;asb2=oVAJ-2otLbNM-oCXr3cZlCulaD-yHOBEFGL2KPl3SZx7D6dL9jb5B7i46ojrKCFcHsvtjg4Ka2FfVo_CubNdtQ&amp;avtc=1&amp;avte=2&amp;avts=1712698913&amp;keywords=%D1%81%D0%BE%D0%BB%D0%BD%D0%B5%D1%87%D0%BD%D1%8B%D0%B5+%D0%B7%D0%B0%D1%80%D1%8F%D0%B4%D0%BA%D0%B8&amp;reviewsVariantMode=2</t>
  </si>
  <si>
    <t>Свинолупова+Ляндзберг</t>
  </si>
  <si>
    <t>Весло катамаранное 2-х секц (ВВ)</t>
  </si>
  <si>
    <t>https://www.equip.ru/shop?mode=product&amp;product_id=2765000</t>
  </si>
  <si>
    <t>Ведро складное 11 л (TRAMP)</t>
  </si>
  <si>
    <t>https://www.equip.ru/shop?mode=product&amp;product_id=6760600</t>
  </si>
  <si>
    <t>TRC-060</t>
  </si>
  <si>
    <t>Ведро складное 6 л (TRAMP)</t>
  </si>
  <si>
    <t>https://www.equip.ru/shop?mode=product&amp;product_id=6760800</t>
  </si>
  <si>
    <t>TRC-059</t>
  </si>
  <si>
    <t>Ведро ПВХ 10 л (BTrace)</t>
  </si>
  <si>
    <t>https://www.equip.ru/shop?mode=product&amp;product_id=7108200</t>
  </si>
  <si>
    <t>A0339</t>
  </si>
  <si>
    <t>Баллон газовый KOVEA 450 гр</t>
  </si>
  <si>
    <t>https://www.equip.ru/shop?mode=product&amp;product_id=1895600</t>
  </si>
  <si>
    <t>KGF-0450</t>
  </si>
  <si>
    <t>Баллон газовый Экос/Сибиар 220 гр</t>
  </si>
  <si>
    <t>https://www.equip.ru/shop?mode=product&amp;product_id=2071200</t>
  </si>
  <si>
    <t>GC-220</t>
  </si>
  <si>
    <t>Репшнур 4 мм PES/ПА (16 пр) РЕМЕРА</t>
  </si>
  <si>
    <t>https://www.equip.ru/shop?mode=product&amp;product_id=7330200</t>
  </si>
  <si>
    <t>НФ-00001277</t>
  </si>
  <si>
    <t>Фальшфейер белого огня</t>
  </si>
  <si>
    <t>https://www.equip.ru/shop?mode=product&amp;product_id=7013800</t>
  </si>
  <si>
    <t>-</t>
  </si>
  <si>
    <t>Фальшфейер красного огня</t>
  </si>
  <si>
    <t>https://www.equip.ru/shop?mode=product&amp;product_id=7014200</t>
  </si>
  <si>
    <t>Баул 120- K-M1</t>
  </si>
  <si>
    <t>https://www.equip.ru/shop?mode=product&amp;product_id=1759800</t>
  </si>
  <si>
    <t>Хайтов</t>
  </si>
  <si>
    <t>Бизнес-блокнот/записная книжка/тетрадь Brauberg Metropolis А6 (100х150 мм) в клетку, с резинкой фиксатором, 80 листов, обложка балакрон, черный</t>
  </si>
  <si>
    <t>https://www.ozon.ru/product/biznes-bloknot-zapisnaya-knizhka-tetrad-brauberg-metropolis-a6-100h150-mm-v-kletku-s-rezinkoy-191819956/?advert=28vgl2ZB12nFUfsh5Flu5L2kumCYulCYekpJlb8LTPGesDIEGbB3uSSHqQwor0HSqpio-_ICesaCYFQpBnXoz-D3RBp-pszEQdes86LyqqDC-oY7JyYmHkdDdlcn0SXwrX8uzNVPivkFpU8Eqw2uYkyS5jLdXrqNRzhcpJ5JLm0cmfM0CTLnXufy1qbx2JLyWL5u_p_Ndub6IYmQ60Ouc4hWvS3l7V6A7Hp7z0n_3Cy4oE2RBy2G77ufJ7ApqIg667g8MJ3LxSZqrmwYA3rw7bfiD_1PqLR_XNifjZhoC7KpCSE_fy14c76abHamci9NDG8vWzOlBsgo4zsCv3aETu4s&amp;avtc=1&amp;avte=2&amp;avts=1712722567&amp;keywords=%D0%B1%D0%BB%D0%BE%D0%BA%D0%BD%D0%BE%D1%82+%D0%B2+%D1%82%D0%B2%D0%B5%D1%80%D0%B4%D0%BE%D0%BC+%D0%BF%D0%B5%D1%80%D0%B5%D0%BF%D0%BB%D0%B5%D1%82%D0%B5</t>
  </si>
  <si>
    <t xml:space="preserve"> </t>
  </si>
  <si>
    <t>Пробирки, 2 мл, с градуировкой, РР, нейтральные</t>
  </si>
  <si>
    <t>https://www.laboratorii.com/laboratornyj-plastik/mikrotsentrifuzhnye-probirki/73195/</t>
  </si>
  <si>
    <t>Терморегистратор iLOG.Mt Light (внесен в Гос. реестр СИ) (многоразовый)</t>
  </si>
  <si>
    <t>https://iloggers.ru/registrator-temperatury-ilog-mt-light</t>
  </si>
  <si>
    <t>Столик кемпинговый складной 70x50x60 см сталь/пластик цвет бежевый</t>
  </si>
  <si>
    <t>https://spb.leroymerlin.ru/product/stolik-kempingovyy-skladnoy-70x50x60-sm-stal-plastik-cvet-bezhevyy-89349228/</t>
  </si>
  <si>
    <t>Бинокль Helios 8х30 RQ-001</t>
  </si>
  <si>
    <t>https://xn----otbhlmhccdg.xn--p1ai/product/binokl/optika_helios/binokl-helios-bpc5-8h30/</t>
  </si>
  <si>
    <t>Пичугин</t>
  </si>
  <si>
    <t>Палатка CLOUD 2 Si RED (TRAMP)</t>
  </si>
  <si>
    <t>https://www.equip.ru/shop?mode=product&amp;product_id=7049000</t>
  </si>
  <si>
    <t>TRT-92</t>
  </si>
  <si>
    <t>Спальный мешок Fjord T-Loft Compact (TRAMP)</t>
  </si>
  <si>
    <t>https://www.equip.ru/shop?mode=product&amp;product_id=7296600</t>
  </si>
  <si>
    <t>TRS-049C</t>
  </si>
  <si>
    <t>Солнечная батарея портативная складная панель 60 Вт PD TypeC+ зарядка 12В автомобильного аккумулятора, 19В для ноутбуков походная туристическая дачу rs300 rs500</t>
  </si>
  <si>
    <t>https://www.ozon.ru/product/solnechnaya-batareya-portativnaya-skladnaya-panel-60-vt-pd-typec-zaryadka-12v-933250757/?from_sku=282566603&amp;oos_search=false</t>
  </si>
  <si>
    <t>Полоскин+Аристов</t>
  </si>
  <si>
    <t>Палатка MALM PRO 3</t>
  </si>
  <si>
    <t>https://www.equip.ru/shop?mode=product&amp;product_id=7451600</t>
  </si>
  <si>
    <t>Лупа Veber MG81007-P налобная с подсветкой</t>
  </si>
  <si>
    <t>https://www.veber.ru/product/lupa-veber-mg81007-p-nalobnaya-s-podsvetkoy/</t>
  </si>
  <si>
    <t>План по хозрасходам</t>
  </si>
  <si>
    <t>Доля в общей сумме</t>
  </si>
  <si>
    <t>Включено в заказ в апреле</t>
  </si>
  <si>
    <t>Надо потратить с учетом недоосвоенных сумм</t>
  </si>
  <si>
    <t>Сумма в в новом заказе</t>
  </si>
  <si>
    <t>Разница</t>
  </si>
  <si>
    <t>ИТОГО</t>
  </si>
  <si>
    <t>Остаток СИЦ</t>
  </si>
  <si>
    <t>Остаток ПД</t>
  </si>
  <si>
    <t>Расхождение с заказом в апреле</t>
  </si>
  <si>
    <t>Итоговое расхождение</t>
  </si>
  <si>
    <t>Наличие накладной</t>
  </si>
  <si>
    <t>есть</t>
  </si>
  <si>
    <t>есть, но +1 допонительно</t>
  </si>
  <si>
    <t>нет</t>
  </si>
  <si>
    <t>Излишки оборудования по ЛОК2024</t>
  </si>
  <si>
    <t>Топор Fiskars</t>
  </si>
  <si>
    <t>Фотоловушка</t>
  </si>
  <si>
    <t>Лупы</t>
  </si>
  <si>
    <t>Бинокли</t>
  </si>
  <si>
    <t>Газ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</si>
</sst>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_ "/>
    <numFmt numFmtId="181" formatCode="0_ "/>
    <numFmt numFmtId="182" formatCode="#\ ##0"/>
    <numFmt numFmtId="183" formatCode="#\ ##0.00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204"/>
    </font>
    <font>
      <sz val="11"/>
      <color theme="1"/>
      <name val="Calibri"/>
      <charset val="204"/>
      <scheme val="minor"/>
    </font>
    <font>
      <sz val="11"/>
      <color rgb="FF000000"/>
      <name val="Calibri"/>
      <charset val="204"/>
    </font>
    <font>
      <u/>
      <sz val="11"/>
      <color rgb="FF0563C1"/>
      <name val="Calibri"/>
      <charset val="204"/>
    </font>
    <font>
      <u/>
      <sz val="11"/>
      <color rgb="FF800080"/>
      <name val="Calibri"/>
      <charset val="204"/>
      <scheme val="minor"/>
    </font>
    <font>
      <sz val="11"/>
      <color theme="1"/>
      <name val="Arial"/>
      <charset val="204"/>
    </font>
    <font>
      <u/>
      <sz val="11"/>
      <color rgb="FF800080"/>
      <name val="Calibri"/>
      <charset val="0"/>
      <scheme val="minor"/>
    </font>
    <font>
      <u/>
      <sz val="11"/>
      <color rgb="FF800080"/>
      <name val="Calibri"/>
      <charset val="20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3" fillId="2" borderId="0" xfId="0" applyFont="1" applyFill="1" applyAlignment="1"/>
    <xf numFmtId="0" fontId="0" fillId="3" borderId="0" xfId="0" applyFill="1">
      <alignment vertical="center"/>
    </xf>
    <xf numFmtId="0" fontId="3" fillId="3" borderId="0" xfId="0" applyFont="1" applyFill="1" applyAlignment="1"/>
    <xf numFmtId="0" fontId="3" fillId="0" borderId="0" xfId="0" applyFont="1" applyFill="1" applyAlignment="1">
      <alignment vertical="top"/>
    </xf>
    <xf numFmtId="0" fontId="4" fillId="0" borderId="0" xfId="0" applyFont="1" applyFill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0" fillId="0" borderId="0" xfId="0" applyFill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Fill="1" applyAlignment="1">
      <alignment horizontal="right"/>
    </xf>
    <xf numFmtId="0" fontId="5" fillId="0" borderId="0" xfId="6" applyNumberFormat="1" applyFont="1" applyFill="1" applyAlignment="1">
      <alignment wrapText="1"/>
    </xf>
    <xf numFmtId="0" fontId="3" fillId="0" borderId="0" xfId="0" applyFont="1" applyFill="1" applyAlignment="1">
      <alignment horizontal="right"/>
    </xf>
    <xf numFmtId="182" fontId="3" fillId="0" borderId="0" xfId="0" applyNumberFormat="1" applyFont="1" applyFill="1" applyAlignment="1"/>
    <xf numFmtId="0" fontId="5" fillId="3" borderId="0" xfId="6" applyNumberFormat="1" applyFont="1" applyFill="1" applyAlignment="1">
      <alignment wrapText="1"/>
    </xf>
    <xf numFmtId="0" fontId="3" fillId="3" borderId="0" xfId="0" applyFont="1" applyFill="1" applyAlignment="1">
      <alignment horizontal="right"/>
    </xf>
    <xf numFmtId="0" fontId="5" fillId="3" borderId="0" xfId="6" applyNumberFormat="1" applyFont="1" applyFill="1" applyBorder="1" applyAlignment="1" applyProtection="1">
      <alignment wrapText="1"/>
    </xf>
    <xf numFmtId="2" fontId="3" fillId="3" borderId="0" xfId="0" applyNumberFormat="1" applyFont="1" applyFill="1" applyAlignment="1"/>
    <xf numFmtId="0" fontId="3" fillId="0" borderId="0" xfId="0" applyFont="1" applyFill="1" applyAlignment="1">
      <alignment wrapText="1"/>
    </xf>
    <xf numFmtId="0" fontId="6" fillId="0" borderId="0" xfId="6" applyFont="1" applyAlignment="1">
      <alignment wrapText="1"/>
    </xf>
    <xf numFmtId="0" fontId="3" fillId="3" borderId="0" xfId="0" applyFont="1" applyFill="1" applyAlignment="1">
      <alignment wrapText="1"/>
    </xf>
    <xf numFmtId="0" fontId="7" fillId="3" borderId="0" xfId="0" applyFont="1" applyFill="1" applyAlignment="1">
      <alignment horizontal="right"/>
    </xf>
    <xf numFmtId="0" fontId="8" fillId="3" borderId="0" xfId="6" applyFont="1" applyFill="1" applyAlignment="1">
      <alignment wrapText="1"/>
    </xf>
    <xf numFmtId="0" fontId="5" fillId="0" borderId="0" xfId="6" applyNumberFormat="1" applyFont="1" applyFill="1" applyBorder="1" applyAlignment="1" applyProtection="1">
      <alignment wrapText="1"/>
    </xf>
    <xf numFmtId="0" fontId="4" fillId="0" borderId="0" xfId="0" applyFont="1" applyFill="1" applyAlignment="1">
      <alignment horizontal="right"/>
    </xf>
    <xf numFmtId="183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9" fillId="0" borderId="0" xfId="6" applyNumberFormat="1" applyFont="1" applyFill="1" applyBorder="1" applyAlignment="1" applyProtection="1">
      <alignment wrapText="1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right"/>
    </xf>
    <xf numFmtId="0" fontId="4" fillId="0" borderId="0" xfId="0" applyFont="1" applyFill="1" applyAlignment="1">
      <alignment wrapText="1"/>
    </xf>
    <xf numFmtId="0" fontId="10" fillId="3" borderId="0" xfId="6" applyFill="1" applyAlignment="1">
      <alignment wrapText="1"/>
    </xf>
    <xf numFmtId="0" fontId="10" fillId="0" borderId="0" xfId="6" applyFill="1" applyAlignment="1">
      <alignment wrapText="1"/>
    </xf>
    <xf numFmtId="0" fontId="10" fillId="0" borderId="0" xfId="6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quip.ru/shop?mode=product&amp;product_id=6760800" TargetMode="External"/><Relationship Id="rId8" Type="http://schemas.openxmlformats.org/officeDocument/2006/relationships/hyperlink" Target="https://www.equip.ru/shop?mode=product&amp;product_id=6760600" TargetMode="External"/><Relationship Id="rId7" Type="http://schemas.openxmlformats.org/officeDocument/2006/relationships/hyperlink" Target="https://www.equip.ru/shop?mode=product&amp;product_id=2765000" TargetMode="External"/><Relationship Id="rId6" Type="http://schemas.openxmlformats.org/officeDocument/2006/relationships/hyperlink" Target="https://fotolovushki.ru/bolyguard-bg590-k2/" TargetMode="External"/><Relationship Id="rId5" Type="http://schemas.openxmlformats.org/officeDocument/2006/relationships/hyperlink" Target="https://www.equip.ru/shop?mode=product&amp;product_id=7467000" TargetMode="External"/><Relationship Id="rId4" Type="http://schemas.openxmlformats.org/officeDocument/2006/relationships/hyperlink" Target="https://www.equip.ru/shop?mode=product&amp;product_id=7076600" TargetMode="External"/><Relationship Id="rId3" Type="http://schemas.openxmlformats.org/officeDocument/2006/relationships/hyperlink" Target="https://www.ozon.ru/product/nabor-testov-dlya-vody-nilpa-pro-10-v-1-201987024/?advert=TQUwVwjXQyOF_zRvHwZAf9ByUBNeMuWg6uqP56WJy7oOF7AmiTDjD9fYBGAjsjBriyGFuGoTlZYGUUOKLNvIQuklSEa6qLlIG0wbh9g3iUedsXLuIyPoPC856uUKllITkuDn8hK2u0uF5UTbK5__XZ-8SmnxttWdF323Nmq-G" TargetMode="External"/><Relationship Id="rId20" Type="http://schemas.openxmlformats.org/officeDocument/2006/relationships/hyperlink" Target="https://www.veber.ru/product/lupa-veber-mg81007-p-nalobnaya-s-podsvetkoy/" TargetMode="External"/><Relationship Id="rId2" Type="http://schemas.openxmlformats.org/officeDocument/2006/relationships/hyperlink" Target="https://www.equip.ru/shop?mode=product&amp;product_id=2613600" TargetMode="External"/><Relationship Id="rId19" Type="http://schemas.openxmlformats.org/officeDocument/2006/relationships/hyperlink" Target="https://xn----otbhlmhccdg.xn--p1ai/product/binokl/optika_helios/binokl-helios-bpc5-8h30/" TargetMode="External"/><Relationship Id="rId18" Type="http://schemas.openxmlformats.org/officeDocument/2006/relationships/hyperlink" Target="https://www.equip.ru/shop?mode=product&amp;product_id=7451600" TargetMode="External"/><Relationship Id="rId17" Type="http://schemas.openxmlformats.org/officeDocument/2006/relationships/hyperlink" Target="https://www.ozon.ru/product/turisticheskaya-skladnaya-solnechnaya-batareya-20-vt-2x-usb-zaryadka-ot-solntsa-pohodnaya-282566603/?asb=3Q9ccAC3yLufrown8WMoWt%252Bpx%252BVa9X8Fok3y13tyRqw%253D&amp;asb2=oVAJ-2otLbNM-oCXr3cZlCulaD-yHOBEFGL2KPl3SZx7D6dL9jb5B7i46ojrKCFcHsvtjg4Ka2FfVo_CubNdtQ&amp;avtc=1&amp;avte=2&amp;avts=1712698913&amp;keywords=%D1%81%D0%BE%D0%BB%D0%BD%D0%B5%D1%87%D0%BD%D1%8B%D0%B5+%D0%B7%D0%B0%D1%80%D1%8F%D0%B4%D0%BA%D0%B8&amp;reviewsVariantMode=2" TargetMode="External"/><Relationship Id="rId16" Type="http://schemas.openxmlformats.org/officeDocument/2006/relationships/hyperlink" Target="https://www.equip.ru/shop?mode=product&amp;product_id=1759800" TargetMode="External"/><Relationship Id="rId15" Type="http://schemas.openxmlformats.org/officeDocument/2006/relationships/hyperlink" Target="https://www.equip.ru/shop?mode=product&amp;product_id=7014200" TargetMode="External"/><Relationship Id="rId14" Type="http://schemas.openxmlformats.org/officeDocument/2006/relationships/hyperlink" Target="https://www.equip.ru/shop?mode=product&amp;product_id=7013800" TargetMode="External"/><Relationship Id="rId13" Type="http://schemas.openxmlformats.org/officeDocument/2006/relationships/hyperlink" Target="https://www.equip.ru/shop?mode=product&amp;product_id=7330200" TargetMode="External"/><Relationship Id="rId12" Type="http://schemas.openxmlformats.org/officeDocument/2006/relationships/hyperlink" Target="https://www.equip.ru/shop?mode=product&amp;product_id=2071200" TargetMode="External"/><Relationship Id="rId11" Type="http://schemas.openxmlformats.org/officeDocument/2006/relationships/hyperlink" Target="https://www.equip.ru/shop?mode=product&amp;product_id=1895600" TargetMode="External"/><Relationship Id="rId10" Type="http://schemas.openxmlformats.org/officeDocument/2006/relationships/hyperlink" Target="https://www.equip.ru/shop?mode=product&amp;product_id=7108200" TargetMode="External"/><Relationship Id="rId1" Type="http://schemas.openxmlformats.org/officeDocument/2006/relationships/hyperlink" Target="https://www.equip.ru/shop?mode=product&amp;product_id=2612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zoomScale="70" zoomScaleNormal="70" workbookViewId="0">
      <selection activeCell="H1" sqref="H$1:H$1048576"/>
    </sheetView>
  </sheetViews>
  <sheetFormatPr defaultColWidth="8.88888888888889" defaultRowHeight="14.4"/>
  <cols>
    <col min="1" max="1" width="29" customWidth="1"/>
    <col min="2" max="2" width="44.3333333333333" customWidth="1"/>
    <col min="3" max="3" width="27.8425925925926" customWidth="1"/>
    <col min="4" max="4" width="29.7777777777778" customWidth="1"/>
    <col min="5" max="5" width="39.6666666666667" customWidth="1"/>
    <col min="6" max="6" width="18.4444444444444" style="15" customWidth="1"/>
    <col min="8" max="8" width="16.5555555555556" customWidth="1"/>
    <col min="9" max="9" width="13.8888888888889" customWidth="1"/>
    <col min="10" max="16384" width="8.88888888888889" style="1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6" t="s">
        <v>5</v>
      </c>
      <c r="G1" s="2" t="s">
        <v>6</v>
      </c>
      <c r="H1" s="2" t="s">
        <v>7</v>
      </c>
      <c r="I1" s="2" t="s">
        <v>8</v>
      </c>
    </row>
    <row r="2" ht="28.8" spans="1:9">
      <c r="A2" t="s">
        <v>9</v>
      </c>
      <c r="B2" t="s">
        <v>10</v>
      </c>
      <c r="D2" s="3" t="s">
        <v>11</v>
      </c>
      <c r="E2" s="17" t="s">
        <v>12</v>
      </c>
      <c r="F2" s="18"/>
      <c r="G2" s="3">
        <v>1890</v>
      </c>
      <c r="H2" s="3">
        <v>1</v>
      </c>
      <c r="I2" s="3">
        <f t="shared" ref="I2:I11" si="0">G2*H2</f>
        <v>1890</v>
      </c>
    </row>
    <row r="3" ht="28.8" spans="1:9">
      <c r="A3" t="s">
        <v>9</v>
      </c>
      <c r="B3" t="s">
        <v>10</v>
      </c>
      <c r="D3" s="3" t="s">
        <v>13</v>
      </c>
      <c r="E3" s="17" t="s">
        <v>14</v>
      </c>
      <c r="F3" s="18"/>
      <c r="G3" s="19">
        <v>2590</v>
      </c>
      <c r="H3" s="4">
        <v>2</v>
      </c>
      <c r="I3" s="3">
        <f t="shared" si="0"/>
        <v>5180</v>
      </c>
    </row>
    <row r="4" ht="28.8" spans="1:9">
      <c r="A4" t="s">
        <v>9</v>
      </c>
      <c r="B4" t="s">
        <v>10</v>
      </c>
      <c r="D4" s="3" t="s">
        <v>15</v>
      </c>
      <c r="E4" s="17" t="s">
        <v>16</v>
      </c>
      <c r="F4" s="18"/>
      <c r="G4" s="3">
        <v>2890</v>
      </c>
      <c r="H4" s="3">
        <v>1</v>
      </c>
      <c r="I4" s="3">
        <f t="shared" si="0"/>
        <v>2890</v>
      </c>
    </row>
    <row r="5" ht="28.8" spans="1:9">
      <c r="A5" t="s">
        <v>9</v>
      </c>
      <c r="B5" t="s">
        <v>10</v>
      </c>
      <c r="D5" s="3" t="s">
        <v>17</v>
      </c>
      <c r="E5" s="17" t="s">
        <v>18</v>
      </c>
      <c r="F5" s="18"/>
      <c r="G5" s="3">
        <v>6625</v>
      </c>
      <c r="H5" s="3">
        <v>1</v>
      </c>
      <c r="I5" s="3">
        <f t="shared" si="0"/>
        <v>6625</v>
      </c>
    </row>
    <row r="6" ht="28.8" spans="1:9">
      <c r="A6" t="s">
        <v>9</v>
      </c>
      <c r="B6" t="s">
        <v>10</v>
      </c>
      <c r="D6" s="3" t="s">
        <v>19</v>
      </c>
      <c r="E6" s="17" t="s">
        <v>20</v>
      </c>
      <c r="F6" s="18" t="s">
        <v>21</v>
      </c>
      <c r="G6" s="3">
        <v>2590</v>
      </c>
      <c r="H6" s="3">
        <v>1</v>
      </c>
      <c r="I6" s="3">
        <f t="shared" si="0"/>
        <v>2590</v>
      </c>
    </row>
    <row r="7" s="11" customFormat="1" spans="1:9">
      <c r="A7" s="5" t="s">
        <v>9</v>
      </c>
      <c r="B7" s="5" t="s">
        <v>22</v>
      </c>
      <c r="C7" s="5" t="s">
        <v>23</v>
      </c>
      <c r="D7" s="6" t="s">
        <v>24</v>
      </c>
      <c r="E7" s="20" t="s">
        <v>25</v>
      </c>
      <c r="F7" s="21" t="s">
        <v>26</v>
      </c>
      <c r="G7" s="6">
        <v>12200</v>
      </c>
      <c r="H7" s="4">
        <v>2</v>
      </c>
      <c r="I7" s="3">
        <f t="shared" si="0"/>
        <v>24400</v>
      </c>
    </row>
    <row r="8" ht="28.8" spans="1:9">
      <c r="A8" t="s">
        <v>9</v>
      </c>
      <c r="B8" t="s">
        <v>10</v>
      </c>
      <c r="D8" s="3" t="s">
        <v>27</v>
      </c>
      <c r="E8" s="17" t="s">
        <v>28</v>
      </c>
      <c r="F8" s="18">
        <v>1051085</v>
      </c>
      <c r="G8" s="3">
        <v>6950</v>
      </c>
      <c r="H8" s="3">
        <v>1</v>
      </c>
      <c r="I8" s="3">
        <f t="shared" si="0"/>
        <v>6950</v>
      </c>
    </row>
    <row r="9" s="11" customFormat="1" ht="27" customHeight="1" spans="1:9">
      <c r="A9" s="5" t="s">
        <v>9</v>
      </c>
      <c r="B9" s="5" t="s">
        <v>22</v>
      </c>
      <c r="C9" s="5" t="s">
        <v>23</v>
      </c>
      <c r="D9" s="6" t="s">
        <v>29</v>
      </c>
      <c r="E9" s="22" t="s">
        <v>30</v>
      </c>
      <c r="F9" s="21"/>
      <c r="G9" s="23">
        <v>3290</v>
      </c>
      <c r="H9" s="4">
        <v>2</v>
      </c>
      <c r="I9" s="3">
        <f t="shared" si="0"/>
        <v>6580</v>
      </c>
    </row>
    <row r="10" ht="28.8" spans="1:9">
      <c r="A10" t="s">
        <v>31</v>
      </c>
      <c r="B10" t="s">
        <v>10</v>
      </c>
      <c r="D10" s="3" t="s">
        <v>32</v>
      </c>
      <c r="E10" s="24" t="s">
        <v>33</v>
      </c>
      <c r="F10" s="18"/>
      <c r="G10" s="7">
        <v>1270</v>
      </c>
      <c r="H10" s="7">
        <v>2</v>
      </c>
      <c r="I10" s="3">
        <f t="shared" si="0"/>
        <v>2540</v>
      </c>
    </row>
    <row r="11" ht="28.8" spans="1:9">
      <c r="A11" t="s">
        <v>31</v>
      </c>
      <c r="B11" t="s">
        <v>10</v>
      </c>
      <c r="D11" s="3" t="s">
        <v>34</v>
      </c>
      <c r="E11" s="24" t="s">
        <v>35</v>
      </c>
      <c r="F11" s="18">
        <v>21029</v>
      </c>
      <c r="G11" s="3">
        <v>3510</v>
      </c>
      <c r="H11" s="3">
        <v>2</v>
      </c>
      <c r="I11" s="3">
        <f t="shared" si="0"/>
        <v>7020</v>
      </c>
    </row>
    <row r="12" ht="76" customHeight="1" spans="1:9">
      <c r="A12" t="s">
        <v>31</v>
      </c>
      <c r="B12" t="s">
        <v>10</v>
      </c>
      <c r="D12" s="3" t="s">
        <v>36</v>
      </c>
      <c r="E12" s="25" t="s">
        <v>37</v>
      </c>
      <c r="F12" s="18">
        <v>323174</v>
      </c>
      <c r="G12" s="3">
        <v>3313</v>
      </c>
      <c r="H12" s="3">
        <v>2</v>
      </c>
      <c r="I12" s="3">
        <f t="shared" ref="I12:I38" si="1">G12*H12</f>
        <v>6626</v>
      </c>
    </row>
    <row r="13" ht="28.8" spans="1:9">
      <c r="A13" t="s">
        <v>31</v>
      </c>
      <c r="B13" t="s">
        <v>10</v>
      </c>
      <c r="D13" s="3" t="s">
        <v>38</v>
      </c>
      <c r="E13" s="24" t="s">
        <v>39</v>
      </c>
      <c r="F13" s="18"/>
      <c r="G13" s="3">
        <v>1960</v>
      </c>
      <c r="H13" s="3">
        <v>2</v>
      </c>
      <c r="I13" s="3">
        <f t="shared" si="1"/>
        <v>3920</v>
      </c>
    </row>
    <row r="14" s="11" customFormat="1" ht="34" customHeight="1" spans="1:9">
      <c r="A14" s="5" t="s">
        <v>31</v>
      </c>
      <c r="B14" s="5" t="s">
        <v>22</v>
      </c>
      <c r="C14" s="5" t="s">
        <v>23</v>
      </c>
      <c r="D14" s="6" t="s">
        <v>40</v>
      </c>
      <c r="E14" s="26" t="s">
        <v>41</v>
      </c>
      <c r="F14" s="27">
        <v>847777329</v>
      </c>
      <c r="G14" s="6">
        <v>29638</v>
      </c>
      <c r="H14" s="6">
        <v>1</v>
      </c>
      <c r="I14" s="3">
        <f t="shared" si="1"/>
        <v>29638</v>
      </c>
    </row>
    <row r="15" s="11" customFormat="1" ht="43" customHeight="1" spans="1:9">
      <c r="A15" s="5" t="s">
        <v>31</v>
      </c>
      <c r="B15" s="5" t="s">
        <v>22</v>
      </c>
      <c r="C15" s="5" t="s">
        <v>23</v>
      </c>
      <c r="D15" s="6" t="s">
        <v>42</v>
      </c>
      <c r="E15" s="28" t="s">
        <v>43</v>
      </c>
      <c r="F15" s="27">
        <v>282566603</v>
      </c>
      <c r="G15" s="6">
        <v>5002</v>
      </c>
      <c r="H15" s="6">
        <v>2</v>
      </c>
      <c r="I15" s="3">
        <f t="shared" si="1"/>
        <v>10004</v>
      </c>
    </row>
    <row r="16" ht="28.8" spans="1:9">
      <c r="A16" t="s">
        <v>44</v>
      </c>
      <c r="B16" t="s">
        <v>10</v>
      </c>
      <c r="D16" s="8" t="s">
        <v>45</v>
      </c>
      <c r="E16" s="29" t="s">
        <v>46</v>
      </c>
      <c r="F16" s="30">
        <v>23010</v>
      </c>
      <c r="G16" s="31">
        <v>3870</v>
      </c>
      <c r="H16" s="8">
        <v>4</v>
      </c>
      <c r="I16" s="3">
        <f t="shared" si="1"/>
        <v>15480</v>
      </c>
    </row>
    <row r="17" ht="28.8" spans="1:9">
      <c r="A17" t="s">
        <v>44</v>
      </c>
      <c r="B17" t="s">
        <v>10</v>
      </c>
      <c r="D17" s="8" t="s">
        <v>47</v>
      </c>
      <c r="E17" s="29" t="s">
        <v>48</v>
      </c>
      <c r="F17" s="30" t="s">
        <v>49</v>
      </c>
      <c r="G17" s="32">
        <v>790</v>
      </c>
      <c r="H17" s="8">
        <v>1</v>
      </c>
      <c r="I17" s="3">
        <f t="shared" si="1"/>
        <v>790</v>
      </c>
    </row>
    <row r="18" ht="28.8" spans="1:9">
      <c r="A18" t="s">
        <v>44</v>
      </c>
      <c r="B18" t="s">
        <v>10</v>
      </c>
      <c r="D18" s="8" t="s">
        <v>50</v>
      </c>
      <c r="E18" s="29" t="s">
        <v>51</v>
      </c>
      <c r="F18" s="30" t="s">
        <v>52</v>
      </c>
      <c r="G18" s="32">
        <v>720</v>
      </c>
      <c r="H18" s="8">
        <v>2</v>
      </c>
      <c r="I18" s="3">
        <f t="shared" si="1"/>
        <v>1440</v>
      </c>
    </row>
    <row r="19" ht="28.8" spans="1:9">
      <c r="A19" t="s">
        <v>44</v>
      </c>
      <c r="B19" t="s">
        <v>10</v>
      </c>
      <c r="D19" s="8" t="s">
        <v>53</v>
      </c>
      <c r="E19" s="29" t="s">
        <v>54</v>
      </c>
      <c r="F19" s="30" t="s">
        <v>55</v>
      </c>
      <c r="G19" s="32">
        <v>540</v>
      </c>
      <c r="H19" s="8">
        <v>2</v>
      </c>
      <c r="I19" s="3">
        <f t="shared" si="1"/>
        <v>1080</v>
      </c>
    </row>
    <row r="20" ht="28.8" spans="1:9">
      <c r="A20" t="s">
        <v>44</v>
      </c>
      <c r="B20" t="s">
        <v>10</v>
      </c>
      <c r="D20" s="8" t="s">
        <v>56</v>
      </c>
      <c r="E20" s="29" t="s">
        <v>57</v>
      </c>
      <c r="F20" s="30" t="s">
        <v>58</v>
      </c>
      <c r="G20" s="32">
        <v>540</v>
      </c>
      <c r="H20" s="8">
        <v>10</v>
      </c>
      <c r="I20" s="3">
        <f t="shared" si="1"/>
        <v>5400</v>
      </c>
    </row>
    <row r="21" ht="28.8" spans="1:9">
      <c r="A21" t="s">
        <v>44</v>
      </c>
      <c r="B21" t="s">
        <v>10</v>
      </c>
      <c r="D21" s="8" t="s">
        <v>59</v>
      </c>
      <c r="E21" s="29" t="s">
        <v>60</v>
      </c>
      <c r="F21" s="30" t="s">
        <v>61</v>
      </c>
      <c r="G21" s="32">
        <v>190</v>
      </c>
      <c r="H21" s="8">
        <v>10</v>
      </c>
      <c r="I21" s="3">
        <f t="shared" si="1"/>
        <v>1900</v>
      </c>
    </row>
    <row r="22" ht="28.8" spans="1:9">
      <c r="A22" t="s">
        <v>44</v>
      </c>
      <c r="B22" t="s">
        <v>10</v>
      </c>
      <c r="D22" s="8" t="s">
        <v>62</v>
      </c>
      <c r="E22" s="33" t="s">
        <v>63</v>
      </c>
      <c r="F22" s="30" t="s">
        <v>64</v>
      </c>
      <c r="G22" s="32">
        <v>18</v>
      </c>
      <c r="H22" s="8">
        <v>100</v>
      </c>
      <c r="I22" s="3">
        <f t="shared" si="1"/>
        <v>1800</v>
      </c>
    </row>
    <row r="23" ht="28.8" spans="1:9">
      <c r="A23" t="s">
        <v>44</v>
      </c>
      <c r="B23" t="s">
        <v>10</v>
      </c>
      <c r="D23" s="8" t="s">
        <v>65</v>
      </c>
      <c r="E23" s="29" t="s">
        <v>66</v>
      </c>
      <c r="F23" s="30" t="s">
        <v>67</v>
      </c>
      <c r="G23" s="32">
        <v>2100</v>
      </c>
      <c r="H23" s="9">
        <v>5</v>
      </c>
      <c r="I23" s="3">
        <f t="shared" si="1"/>
        <v>10500</v>
      </c>
    </row>
    <row r="24" ht="28.8" spans="1:9">
      <c r="A24" t="s">
        <v>44</v>
      </c>
      <c r="B24" t="s">
        <v>10</v>
      </c>
      <c r="D24" s="8" t="s">
        <v>68</v>
      </c>
      <c r="E24" s="29" t="s">
        <v>69</v>
      </c>
      <c r="F24" s="30" t="s">
        <v>67</v>
      </c>
      <c r="G24" s="32">
        <v>2100</v>
      </c>
      <c r="H24" s="8">
        <v>3</v>
      </c>
      <c r="I24" s="3">
        <f t="shared" si="1"/>
        <v>6300</v>
      </c>
    </row>
    <row r="25" ht="28.8" spans="1:9">
      <c r="A25" t="s">
        <v>44</v>
      </c>
      <c r="B25" t="s">
        <v>10</v>
      </c>
      <c r="D25" s="8" t="s">
        <v>70</v>
      </c>
      <c r="E25" s="29" t="s">
        <v>71</v>
      </c>
      <c r="F25" s="30" t="s">
        <v>67</v>
      </c>
      <c r="G25" s="32">
        <v>6600</v>
      </c>
      <c r="H25" s="8">
        <v>2</v>
      </c>
      <c r="I25" s="3">
        <f t="shared" si="1"/>
        <v>13200</v>
      </c>
    </row>
    <row r="26" s="11" customFormat="1" ht="68" customHeight="1" spans="1:9">
      <c r="A26" s="5" t="s">
        <v>72</v>
      </c>
      <c r="B26" s="5" t="s">
        <v>22</v>
      </c>
      <c r="C26" s="5" t="s">
        <v>23</v>
      </c>
      <c r="D26" s="10" t="s">
        <v>73</v>
      </c>
      <c r="E26" s="34" t="s">
        <v>74</v>
      </c>
      <c r="F26" s="35" t="s">
        <v>75</v>
      </c>
      <c r="G26" s="10">
        <v>295</v>
      </c>
      <c r="H26" s="10">
        <v>25</v>
      </c>
      <c r="I26" s="3">
        <f t="shared" si="1"/>
        <v>7375</v>
      </c>
    </row>
    <row r="27" s="11" customFormat="1" ht="28.8" spans="1:9">
      <c r="A27" s="5" t="s">
        <v>72</v>
      </c>
      <c r="B27" s="5" t="s">
        <v>22</v>
      </c>
      <c r="C27" s="5" t="s">
        <v>23</v>
      </c>
      <c r="D27" s="10" t="s">
        <v>76</v>
      </c>
      <c r="E27" s="34" t="s">
        <v>77</v>
      </c>
      <c r="F27" s="35"/>
      <c r="G27" s="10">
        <v>957</v>
      </c>
      <c r="H27" s="9">
        <v>7</v>
      </c>
      <c r="I27" s="3">
        <f t="shared" si="1"/>
        <v>6699</v>
      </c>
    </row>
    <row r="28" s="11" customFormat="1" ht="28.8" spans="1:9">
      <c r="A28" s="5" t="s">
        <v>72</v>
      </c>
      <c r="B28" s="5" t="s">
        <v>22</v>
      </c>
      <c r="C28" s="5" t="s">
        <v>23</v>
      </c>
      <c r="D28" s="10" t="s">
        <v>78</v>
      </c>
      <c r="E28" s="34" t="s">
        <v>79</v>
      </c>
      <c r="F28" s="35"/>
      <c r="G28" s="10">
        <v>3670</v>
      </c>
      <c r="H28" s="10">
        <v>2</v>
      </c>
      <c r="I28" s="3">
        <f t="shared" si="1"/>
        <v>7340</v>
      </c>
    </row>
    <row r="29" ht="43.2" spans="1:9">
      <c r="A29" t="s">
        <v>72</v>
      </c>
      <c r="B29" t="s">
        <v>10</v>
      </c>
      <c r="D29" s="8" t="s">
        <v>80</v>
      </c>
      <c r="E29" s="36" t="s">
        <v>81</v>
      </c>
      <c r="F29" s="30"/>
      <c r="G29" s="8">
        <v>2200</v>
      </c>
      <c r="H29" s="8">
        <v>1</v>
      </c>
      <c r="I29" s="3">
        <f t="shared" si="1"/>
        <v>2200</v>
      </c>
    </row>
    <row r="30" ht="28.8" spans="1:9">
      <c r="A30" t="s">
        <v>72</v>
      </c>
      <c r="B30" t="s">
        <v>10</v>
      </c>
      <c r="D30" s="8" t="s">
        <v>62</v>
      </c>
      <c r="E30" s="36" t="s">
        <v>63</v>
      </c>
      <c r="F30" s="30"/>
      <c r="G30" s="8">
        <v>18</v>
      </c>
      <c r="H30" s="8">
        <v>100</v>
      </c>
      <c r="I30" s="3">
        <f t="shared" si="1"/>
        <v>1800</v>
      </c>
    </row>
    <row r="31" s="11" customFormat="1" ht="43.2" spans="1:9">
      <c r="A31" s="5" t="s">
        <v>72</v>
      </c>
      <c r="B31" s="5" t="s">
        <v>22</v>
      </c>
      <c r="C31" s="5" t="s">
        <v>23</v>
      </c>
      <c r="D31" s="10" t="s">
        <v>82</v>
      </c>
      <c r="E31" s="37" t="s">
        <v>83</v>
      </c>
      <c r="F31" s="35"/>
      <c r="G31" s="10">
        <v>5875</v>
      </c>
      <c r="H31" s="9">
        <v>1</v>
      </c>
      <c r="I31" s="3">
        <f t="shared" si="1"/>
        <v>5875</v>
      </c>
    </row>
    <row r="32" ht="28.8" spans="1:9">
      <c r="A32" t="s">
        <v>84</v>
      </c>
      <c r="B32" t="s">
        <v>10</v>
      </c>
      <c r="D32" s="8" t="s">
        <v>85</v>
      </c>
      <c r="E32" s="36" t="s">
        <v>86</v>
      </c>
      <c r="F32" s="30" t="s">
        <v>87</v>
      </c>
      <c r="G32" s="8">
        <v>19900</v>
      </c>
      <c r="H32" s="9">
        <v>3</v>
      </c>
      <c r="I32" s="3">
        <f t="shared" si="1"/>
        <v>59700</v>
      </c>
    </row>
    <row r="33" ht="28.8" spans="1:9">
      <c r="A33" t="s">
        <v>84</v>
      </c>
      <c r="B33" t="s">
        <v>10</v>
      </c>
      <c r="D33" s="8" t="s">
        <v>56</v>
      </c>
      <c r="E33" s="29" t="s">
        <v>57</v>
      </c>
      <c r="F33" s="30" t="s">
        <v>58</v>
      </c>
      <c r="G33" s="32">
        <v>540</v>
      </c>
      <c r="H33" s="9">
        <v>15</v>
      </c>
      <c r="I33" s="3">
        <f t="shared" si="1"/>
        <v>8100</v>
      </c>
    </row>
    <row r="34" ht="28.8" spans="1:9">
      <c r="A34" t="s">
        <v>84</v>
      </c>
      <c r="B34" t="s">
        <v>10</v>
      </c>
      <c r="D34" s="8" t="s">
        <v>88</v>
      </c>
      <c r="E34" s="29" t="s">
        <v>89</v>
      </c>
      <c r="F34" s="30" t="s">
        <v>90</v>
      </c>
      <c r="G34" s="32">
        <v>7100</v>
      </c>
      <c r="H34" s="9">
        <v>3</v>
      </c>
      <c r="I34" s="3">
        <f t="shared" si="1"/>
        <v>21300</v>
      </c>
    </row>
    <row r="35" s="11" customFormat="1" ht="43.2" spans="1:9">
      <c r="A35" t="s">
        <v>44</v>
      </c>
      <c r="B35" s="5" t="s">
        <v>22</v>
      </c>
      <c r="C35" s="5" t="s">
        <v>23</v>
      </c>
      <c r="D35" s="10" t="s">
        <v>82</v>
      </c>
      <c r="E35" s="28" t="s">
        <v>83</v>
      </c>
      <c r="F35" s="35"/>
      <c r="G35" s="10">
        <v>5875</v>
      </c>
      <c r="H35" s="10">
        <v>6</v>
      </c>
      <c r="I35" s="3">
        <f t="shared" si="1"/>
        <v>35250</v>
      </c>
    </row>
    <row r="36" spans="1:9">
      <c r="A36" t="s">
        <v>72</v>
      </c>
      <c r="B36" s="5" t="s">
        <v>22</v>
      </c>
      <c r="C36" s="5" t="s">
        <v>23</v>
      </c>
      <c r="D36" t="s">
        <v>91</v>
      </c>
      <c r="E36" t="s">
        <v>92</v>
      </c>
      <c r="G36">
        <v>12764</v>
      </c>
      <c r="H36">
        <v>1</v>
      </c>
      <c r="I36" s="3">
        <f t="shared" si="1"/>
        <v>12764</v>
      </c>
    </row>
    <row r="37" ht="31" customHeight="1" spans="1:9">
      <c r="A37" t="s">
        <v>93</v>
      </c>
      <c r="B37" t="s">
        <v>10</v>
      </c>
      <c r="C37" s="11"/>
      <c r="D37" s="8" t="s">
        <v>94</v>
      </c>
      <c r="E37" s="38" t="s">
        <v>95</v>
      </c>
      <c r="F37" s="30"/>
      <c r="G37" s="8">
        <v>19780</v>
      </c>
      <c r="H37" s="9">
        <v>1</v>
      </c>
      <c r="I37" s="3">
        <f t="shared" si="1"/>
        <v>19780</v>
      </c>
    </row>
    <row r="38" ht="40" customHeight="1" spans="1:9">
      <c r="A38" t="s">
        <v>93</v>
      </c>
      <c r="B38" s="5" t="s">
        <v>22</v>
      </c>
      <c r="C38" s="5" t="s">
        <v>23</v>
      </c>
      <c r="D38" t="s">
        <v>96</v>
      </c>
      <c r="E38" s="39" t="s">
        <v>97</v>
      </c>
      <c r="G38">
        <v>900</v>
      </c>
      <c r="H38">
        <v>7</v>
      </c>
      <c r="I38" s="3">
        <f t="shared" si="1"/>
        <v>6300</v>
      </c>
    </row>
  </sheetData>
  <autoFilter xmlns:etc="http://www.wps.cn/officeDocument/2017/etCustomData" ref="A1:I38" etc:filterBottomFollowUsedRange="0">
    <extLst/>
  </autoFilter>
  <hyperlinks>
    <hyperlink ref="E2" r:id="rId1" display="https://www.equip.ru/shop?mode=product&amp;product_id=2612800 "/>
    <hyperlink ref="E4" r:id="rId2" display="https://www.equip.ru/shop?mode=product&amp;product_id=2613600"/>
    <hyperlink ref="E9" r:id="rId3" display="https://www.ozon.ru/product/nabor-testov-dlya-vody-nilpa-pro-10-v-1-201987024/?advert=TQUwVwjXQyOF_zRvHwZAf9ByUBNeMuWg6uqP56WJy7oOF7AmiTDjD9fYBGAjsjBriyGFuGoTlZYGUUOKLNvIQuklSEa6qLlIG0wbh9g3iUedsXLuIyPoPC856uUKllITkuDn8hK2u0uF5UTbK5__XZ-8SmnxttWdF323Nmq-GWqRMUMHqgN-iuy9QIhesFbcWJtVvXFB53LPlUldppsA_ubhFIByuOdxFPYD9x3_BIz0Ee66_hwCnxjx3iHf8Bdh2oVx&amp;avtc=1&amp;avte=2&amp;avts=1712676665"/>
    <hyperlink ref="E6" r:id="rId4" display="https://www.equip.ru/shop?mode=product&amp;product_id=7076600"/>
    <hyperlink ref="E8" r:id="rId5" display="https://www.equip.ru/shop?mode=product&amp;product_id=7467000"/>
    <hyperlink ref="E7" r:id="rId6" display="https://fotolovushki.ru/bolyguard-bg590-k2/" tooltip="https://fotolovushki.ru/bolyguard-bg590-k2/"/>
    <hyperlink ref="E12" location="" display="https://www.ozon.ru/product/sumka-dlya-instrumenta-wortex-wb-4040-0323174-858746958/?asb=kJaoWcRXsvChcgJCY2i%252Fdr8dSaylEyXvRqV6DcyE%252BAhNqeDVZaF87XcdQYSSvG13&amp;asb2=ZDvM2-dHdZj1TDXm4AnK3uuS4Naro4CU_of3IgzpZiwQCcY7J5SERFHzxtRgtmkutU_qyuYF-g4i1fVs0YmQ2mM0J66huN1Nb99xBmR9x1j4smUY1WX1QQPBjUNRJL0wG-jTndUuFWZVGLRImyW-wTldwNaHsawyhEUp-z4V3S_J1KbLaCzKZcoLOKUlvbmF&amp;avtc=1&amp;avte=2&amp;avts=1712696520"/>
    <hyperlink ref="E16" r:id="rId7" display="https://www.equip.ru/shop?mode=product&amp;product_id=2765000"/>
    <hyperlink ref="E17" r:id="rId8" display="https://www.equip.ru/shop?mode=product&amp;product_id=6760600"/>
    <hyperlink ref="E18" r:id="rId9" display="https://www.equip.ru/shop?mode=product&amp;product_id=6760800"/>
    <hyperlink ref="E19" r:id="rId10" display="https://www.equip.ru/shop?mode=product&amp;product_id=7108200"/>
    <hyperlink ref="E20" r:id="rId11" display="https://www.equip.ru/shop?mode=product&amp;product_id=1895600"/>
    <hyperlink ref="E21" r:id="rId12" display="https://www.equip.ru/shop?mode=product&amp;product_id=2071200"/>
    <hyperlink ref="E22" r:id="rId13" display="https://www.equip.ru/shop?mode=product&amp;product_id=7330200" tooltip="https://www.equip.ru/shop?mode=product&amp;product_id=7330200"/>
    <hyperlink ref="E23" r:id="rId14" display="https://www.equip.ru/shop?mode=product&amp;product_id=7013800"/>
    <hyperlink ref="E24" r:id="rId15" display="https://www.equip.ru/shop?mode=product&amp;product_id=7014200"/>
    <hyperlink ref="E25" r:id="rId16" display="https://www.equip.ru/shop?mode=product&amp;product_id=1759800"/>
    <hyperlink ref="E33" r:id="rId11" display="https://www.equip.ru/shop?mode=product&amp;product_id=1895600"/>
    <hyperlink ref="E15" r:id="rId17" display="https://www.ozon.ru/product/turisticheskaya-skladnaya-solnechnaya-batareya-20-vt-2x-usb-zaryadka-ot-solntsa-pohodnaya-282566603/?asb=3Q9ccAC3yLufrown8WMoWt%252Bpx%252BVa9X8Fok3y13tyRqw%253D&amp;asb2=oVAJ-2otLbNM-oCXr3cZlCulaD-yHOBEFGL2KPl3SZx7D6dL9jb5B7i46ojrKCFcHsvtjg4Ka2FfVo_CubNdtQ&amp;avtc=1&amp;avte=2&amp;avts=1712698913&amp;keywords=%D1%81%D0%BE%D0%BB%D0%BD%D0%B5%D1%87%D0%BD%D1%8B%D0%B5+%D0%B7%D0%B0%D1%80%D1%8F%D0%B4%D0%BA%D0%B8&amp;reviewsVariantMode=2"/>
    <hyperlink ref="E37" r:id="rId18" display="https://www.equip.ru/shop?mode=product&amp;product_id=7451600"/>
    <hyperlink ref="E35" r:id="rId19" display="https://xn----otbhlmhccdg.xn--p1ai/product/binokl/optika_helios/binokl-helios-bpc5-8h30/" tooltip="https://xn----otbhlmhccdg.xn--p1ai/product/binokl/optika_helios/binokl-helios-bpc5-8h30/"/>
    <hyperlink ref="E31" r:id="rId19" display="https://xn----otbhlmhccdg.xn--p1ai/product/binokl/optika_helios/binokl-helios-bpc5-8h30/"/>
    <hyperlink ref="E38" r:id="rId20" display="https://www.veber.ru/product/lupa-veber-mg81007-p-nalobnaya-s-podsvetkoy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A19" sqref="A19"/>
    </sheetView>
  </sheetViews>
  <sheetFormatPr defaultColWidth="8.88888888888889" defaultRowHeight="14.4"/>
  <cols>
    <col min="1" max="1" width="29.8888888888889" customWidth="1"/>
    <col min="2" max="2" width="23" customWidth="1"/>
    <col min="3" max="3" width="20.8888888888889" customWidth="1"/>
    <col min="4" max="4" width="26.5555555555556" customWidth="1"/>
    <col min="6" max="6" width="15.6666666666667" customWidth="1"/>
    <col min="8" max="8" width="24" customWidth="1"/>
  </cols>
  <sheetData>
    <row r="1" spans="1:9">
      <c r="A1" s="1" t="s">
        <v>0</v>
      </c>
      <c r="B1" t="s">
        <v>98</v>
      </c>
      <c r="C1" t="s">
        <v>99</v>
      </c>
      <c r="D1" t="s">
        <v>100</v>
      </c>
      <c r="F1" t="s">
        <v>101</v>
      </c>
      <c r="H1" t="s">
        <v>102</v>
      </c>
      <c r="I1" t="s">
        <v>103</v>
      </c>
    </row>
    <row r="2" spans="1:9">
      <c r="A2" t="s">
        <v>9</v>
      </c>
      <c r="B2">
        <v>53210</v>
      </c>
      <c r="C2" s="12">
        <v>0.106513945299754</v>
      </c>
      <c r="D2">
        <v>41255</v>
      </c>
      <c r="F2" s="13">
        <f>(151877.26)*0.106513945299754</f>
        <v>16177.0461639166</v>
      </c>
      <c r="H2">
        <v>57105</v>
      </c>
      <c r="I2" s="13">
        <f>H2-F2-D2</f>
        <v>-327.046163916602</v>
      </c>
    </row>
    <row r="3" spans="1:9">
      <c r="A3" t="s">
        <v>31</v>
      </c>
      <c r="B3">
        <v>86660</v>
      </c>
      <c r="C3" s="12">
        <v>0.173473003188813</v>
      </c>
      <c r="D3">
        <v>59846</v>
      </c>
      <c r="F3" s="13">
        <f>(151877.26)*0.173473003188813</f>
        <v>26346.6044082881</v>
      </c>
      <c r="H3">
        <v>85828</v>
      </c>
      <c r="I3" s="13">
        <f>H3-F3-D3</f>
        <v>-364.604408288098</v>
      </c>
    </row>
    <row r="4" spans="1:9">
      <c r="A4" t="s">
        <v>44</v>
      </c>
      <c r="B4">
        <v>129509</v>
      </c>
      <c r="C4" s="12">
        <v>0.259246655550195</v>
      </c>
      <c r="D4">
        <v>53792</v>
      </c>
      <c r="F4" s="13">
        <f>(151877.26)*0.259246655550195</f>
        <v>39373.6717091275</v>
      </c>
      <c r="H4">
        <v>93140</v>
      </c>
      <c r="I4" s="13">
        <f>H4-F4-D4</f>
        <v>-25.6717091274986</v>
      </c>
    </row>
    <row r="5" spans="1:9">
      <c r="A5" s="11" t="s">
        <v>72</v>
      </c>
      <c r="B5">
        <v>43330</v>
      </c>
      <c r="C5" s="12">
        <v>0.0867365015944063</v>
      </c>
      <c r="D5">
        <v>30332</v>
      </c>
      <c r="F5" s="13">
        <f>(151877.26)*0.0867365015944063</f>
        <v>13173.3022041441</v>
      </c>
      <c r="H5">
        <v>44053</v>
      </c>
      <c r="I5" s="13">
        <f>H5-F5-D5</f>
        <v>547.6977958559</v>
      </c>
    </row>
    <row r="6" spans="1:9">
      <c r="A6" t="s">
        <v>84</v>
      </c>
      <c r="B6">
        <v>186850</v>
      </c>
      <c r="C6" s="12">
        <v>0.374029894366832</v>
      </c>
      <c r="D6">
        <v>32400</v>
      </c>
      <c r="F6" s="13">
        <f>(151877.26)*0.374029894366832</f>
        <v>56806.6355145238</v>
      </c>
      <c r="H6">
        <v>89100</v>
      </c>
      <c r="I6" s="13">
        <f>H6-F6-D6</f>
        <v>-106.635514523798</v>
      </c>
    </row>
    <row r="8" spans="1:8">
      <c r="A8" t="s">
        <v>104</v>
      </c>
      <c r="B8" s="14">
        <f>SUM(B2:B7)</f>
        <v>499559</v>
      </c>
      <c r="C8" s="14">
        <f t="shared" ref="C8:H8" si="0">SUM(C2:C7)</f>
        <v>1</v>
      </c>
      <c r="D8" s="14">
        <f t="shared" si="0"/>
        <v>217625</v>
      </c>
      <c r="H8" s="14">
        <f t="shared" si="0"/>
        <v>369226</v>
      </c>
    </row>
    <row r="11" spans="1:2">
      <c r="A11" t="s">
        <v>105</v>
      </c>
      <c r="B11">
        <v>15159.84</v>
      </c>
    </row>
    <row r="12" spans="1:2">
      <c r="A12" t="s">
        <v>106</v>
      </c>
      <c r="B12">
        <v>354342.42</v>
      </c>
    </row>
    <row r="13" spans="1:2">
      <c r="A13" t="s">
        <v>104</v>
      </c>
      <c r="B13">
        <f>B11+B12</f>
        <v>369502.26</v>
      </c>
    </row>
    <row r="15" spans="1:2">
      <c r="A15" t="s">
        <v>107</v>
      </c>
      <c r="B15">
        <f>B13-D8</f>
        <v>151877.26</v>
      </c>
    </row>
    <row r="17" spans="1:2">
      <c r="A17" t="s">
        <v>108</v>
      </c>
      <c r="B17">
        <f>B11+B12-H8</f>
        <v>276.260000000009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topLeftCell="A21" workbookViewId="0">
      <selection activeCell="D46" sqref="D46"/>
    </sheetView>
  </sheetViews>
  <sheetFormatPr defaultColWidth="8.88888888888889" defaultRowHeight="14.4" outlineLevelCol="5"/>
  <cols>
    <col min="1" max="1" width="29" customWidth="1"/>
    <col min="2" max="2" width="18" customWidth="1"/>
    <col min="3" max="3" width="32.2222222222222" customWidth="1"/>
    <col min="4" max="4" width="20.2222222222222" customWidth="1"/>
    <col min="5" max="5" width="29.7777777777778" customWidth="1"/>
    <col min="6" max="6" width="16.5555555555556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109</v>
      </c>
      <c r="E1" s="1" t="s">
        <v>3</v>
      </c>
      <c r="F1" s="2" t="s">
        <v>7</v>
      </c>
    </row>
    <row r="2" spans="1:6">
      <c r="A2" t="s">
        <v>9</v>
      </c>
      <c r="B2" t="s">
        <v>10</v>
      </c>
      <c r="C2">
        <v>1</v>
      </c>
      <c r="D2" t="s">
        <v>110</v>
      </c>
      <c r="E2" s="3" t="s">
        <v>11</v>
      </c>
      <c r="F2" s="3">
        <v>1</v>
      </c>
    </row>
    <row r="3" spans="1:6">
      <c r="A3" t="s">
        <v>9</v>
      </c>
      <c r="B3" t="s">
        <v>10</v>
      </c>
      <c r="C3">
        <v>2</v>
      </c>
      <c r="D3" t="s">
        <v>110</v>
      </c>
      <c r="E3" s="3" t="s">
        <v>13</v>
      </c>
      <c r="F3" s="4">
        <v>2</v>
      </c>
    </row>
    <row r="4" spans="1:6">
      <c r="A4" t="s">
        <v>9</v>
      </c>
      <c r="B4" t="s">
        <v>10</v>
      </c>
      <c r="C4">
        <v>1</v>
      </c>
      <c r="D4" t="s">
        <v>110</v>
      </c>
      <c r="E4" s="3" t="s">
        <v>15</v>
      </c>
      <c r="F4" s="3">
        <v>1</v>
      </c>
    </row>
    <row r="5" spans="1:6">
      <c r="A5" t="s">
        <v>9</v>
      </c>
      <c r="B5" t="s">
        <v>10</v>
      </c>
      <c r="C5">
        <v>1</v>
      </c>
      <c r="D5" t="s">
        <v>110</v>
      </c>
      <c r="E5" s="3" t="s">
        <v>17</v>
      </c>
      <c r="F5" s="3">
        <v>1</v>
      </c>
    </row>
    <row r="6" spans="1:6">
      <c r="A6" t="s">
        <v>9</v>
      </c>
      <c r="B6" t="s">
        <v>10</v>
      </c>
      <c r="C6">
        <v>1</v>
      </c>
      <c r="D6" t="s">
        <v>110</v>
      </c>
      <c r="E6" s="3" t="s">
        <v>19</v>
      </c>
      <c r="F6" s="3">
        <v>1</v>
      </c>
    </row>
    <row r="7" spans="1:6">
      <c r="A7" s="5" t="s">
        <v>9</v>
      </c>
      <c r="B7" s="5" t="s">
        <v>22</v>
      </c>
      <c r="C7" s="5">
        <v>2</v>
      </c>
      <c r="D7" s="5" t="s">
        <v>111</v>
      </c>
      <c r="E7" s="6" t="s">
        <v>24</v>
      </c>
      <c r="F7" s="4">
        <v>2</v>
      </c>
    </row>
    <row r="8" spans="1:6">
      <c r="A8" t="s">
        <v>9</v>
      </c>
      <c r="B8" t="s">
        <v>10</v>
      </c>
      <c r="C8">
        <v>1</v>
      </c>
      <c r="D8" t="s">
        <v>112</v>
      </c>
      <c r="E8" s="3" t="s">
        <v>27</v>
      </c>
      <c r="F8" s="3">
        <v>1</v>
      </c>
    </row>
    <row r="9" spans="1:6">
      <c r="A9" s="5" t="s">
        <v>9</v>
      </c>
      <c r="B9" s="5" t="s">
        <v>22</v>
      </c>
      <c r="C9" s="5"/>
      <c r="D9" s="5"/>
      <c r="E9" s="6" t="s">
        <v>29</v>
      </c>
      <c r="F9" s="4">
        <v>2</v>
      </c>
    </row>
    <row r="10" spans="1:6">
      <c r="A10" t="s">
        <v>31</v>
      </c>
      <c r="B10" t="s">
        <v>10</v>
      </c>
      <c r="C10">
        <v>2</v>
      </c>
      <c r="D10" t="s">
        <v>112</v>
      </c>
      <c r="E10" s="3" t="s">
        <v>32</v>
      </c>
      <c r="F10" s="7">
        <v>2</v>
      </c>
    </row>
    <row r="11" spans="1:6">
      <c r="A11" t="s">
        <v>31</v>
      </c>
      <c r="B11" t="s">
        <v>10</v>
      </c>
      <c r="C11">
        <v>2</v>
      </c>
      <c r="D11" t="s">
        <v>110</v>
      </c>
      <c r="E11" s="3" t="s">
        <v>34</v>
      </c>
      <c r="F11" s="3">
        <v>2</v>
      </c>
    </row>
    <row r="12" spans="1:6">
      <c r="A12" t="s">
        <v>31</v>
      </c>
      <c r="B12" t="s">
        <v>10</v>
      </c>
      <c r="C12">
        <v>2</v>
      </c>
      <c r="D12" t="s">
        <v>112</v>
      </c>
      <c r="E12" s="3" t="s">
        <v>36</v>
      </c>
      <c r="F12" s="3">
        <v>2</v>
      </c>
    </row>
    <row r="13" spans="1:6">
      <c r="A13" t="s">
        <v>31</v>
      </c>
      <c r="B13" t="s">
        <v>10</v>
      </c>
      <c r="C13">
        <v>2</v>
      </c>
      <c r="D13" t="s">
        <v>112</v>
      </c>
      <c r="E13" s="3" t="s">
        <v>38</v>
      </c>
      <c r="F13" s="3">
        <v>2</v>
      </c>
    </row>
    <row r="14" spans="1:6">
      <c r="A14" s="5" t="s">
        <v>31</v>
      </c>
      <c r="B14" s="5" t="s">
        <v>22</v>
      </c>
      <c r="C14" s="5">
        <v>1</v>
      </c>
      <c r="D14" s="5" t="s">
        <v>110</v>
      </c>
      <c r="E14" s="6" t="s">
        <v>40</v>
      </c>
      <c r="F14" s="6">
        <v>1</v>
      </c>
    </row>
    <row r="15" spans="1:6">
      <c r="A15" s="5" t="s">
        <v>31</v>
      </c>
      <c r="B15" s="5" t="s">
        <v>22</v>
      </c>
      <c r="C15" s="5"/>
      <c r="D15" s="5"/>
      <c r="E15" s="6" t="s">
        <v>42</v>
      </c>
      <c r="F15" s="6">
        <v>2</v>
      </c>
    </row>
    <row r="16" spans="1:6">
      <c r="A16" t="s">
        <v>44</v>
      </c>
      <c r="B16" t="s">
        <v>10</v>
      </c>
      <c r="C16">
        <v>4</v>
      </c>
      <c r="D16" t="s">
        <v>110</v>
      </c>
      <c r="E16" s="8" t="s">
        <v>45</v>
      </c>
      <c r="F16" s="8">
        <v>4</v>
      </c>
    </row>
    <row r="17" spans="1:6">
      <c r="A17" t="s">
        <v>44</v>
      </c>
      <c r="B17" t="s">
        <v>10</v>
      </c>
      <c r="C17">
        <v>1</v>
      </c>
      <c r="D17" t="s">
        <v>110</v>
      </c>
      <c r="E17" s="8" t="s">
        <v>47</v>
      </c>
      <c r="F17" s="8">
        <v>1</v>
      </c>
    </row>
    <row r="18" spans="1:6">
      <c r="A18" t="s">
        <v>44</v>
      </c>
      <c r="B18" t="s">
        <v>10</v>
      </c>
      <c r="C18">
        <v>2</v>
      </c>
      <c r="D18" t="s">
        <v>110</v>
      </c>
      <c r="E18" s="8" t="s">
        <v>50</v>
      </c>
      <c r="F18" s="8">
        <v>2</v>
      </c>
    </row>
    <row r="19" spans="1:6">
      <c r="A19" t="s">
        <v>44</v>
      </c>
      <c r="B19" t="s">
        <v>10</v>
      </c>
      <c r="C19">
        <v>2</v>
      </c>
      <c r="D19" t="s">
        <v>110</v>
      </c>
      <c r="E19" s="8" t="s">
        <v>53</v>
      </c>
      <c r="F19" s="8">
        <v>2</v>
      </c>
    </row>
    <row r="20" spans="1:6">
      <c r="A20" t="s">
        <v>44</v>
      </c>
      <c r="B20" t="s">
        <v>10</v>
      </c>
      <c r="C20">
        <v>10</v>
      </c>
      <c r="D20" t="s">
        <v>110</v>
      </c>
      <c r="E20" s="8" t="s">
        <v>56</v>
      </c>
      <c r="F20" s="8">
        <v>10</v>
      </c>
    </row>
    <row r="21" spans="1:6">
      <c r="A21" t="s">
        <v>44</v>
      </c>
      <c r="B21" t="s">
        <v>10</v>
      </c>
      <c r="C21">
        <v>10</v>
      </c>
      <c r="D21" t="s">
        <v>110</v>
      </c>
      <c r="E21" s="8" t="s">
        <v>59</v>
      </c>
      <c r="F21" s="8">
        <v>10</v>
      </c>
    </row>
    <row r="22" spans="1:6">
      <c r="A22" t="s">
        <v>44</v>
      </c>
      <c r="B22" t="s">
        <v>10</v>
      </c>
      <c r="C22">
        <v>100</v>
      </c>
      <c r="D22" t="s">
        <v>110</v>
      </c>
      <c r="E22" s="8" t="s">
        <v>62</v>
      </c>
      <c r="F22" s="8">
        <v>100</v>
      </c>
    </row>
    <row r="23" spans="1:6">
      <c r="A23" t="s">
        <v>44</v>
      </c>
      <c r="B23" t="s">
        <v>10</v>
      </c>
      <c r="C23">
        <v>4</v>
      </c>
      <c r="D23" t="s">
        <v>110</v>
      </c>
      <c r="E23" s="8" t="s">
        <v>65</v>
      </c>
      <c r="F23" s="9">
        <v>5</v>
      </c>
    </row>
    <row r="24" spans="1:6">
      <c r="A24" t="s">
        <v>44</v>
      </c>
      <c r="B24" t="s">
        <v>10</v>
      </c>
      <c r="C24">
        <v>4</v>
      </c>
      <c r="D24" t="s">
        <v>110</v>
      </c>
      <c r="E24" s="8" t="s">
        <v>68</v>
      </c>
      <c r="F24" s="8">
        <v>3</v>
      </c>
    </row>
    <row r="25" spans="1:6">
      <c r="A25" t="s">
        <v>44</v>
      </c>
      <c r="B25" t="s">
        <v>10</v>
      </c>
      <c r="C25">
        <v>2</v>
      </c>
      <c r="D25" t="s">
        <v>112</v>
      </c>
      <c r="E25" s="8" t="s">
        <v>70</v>
      </c>
      <c r="F25" s="8">
        <v>2</v>
      </c>
    </row>
    <row r="26" spans="1:6">
      <c r="A26" s="5" t="s">
        <v>72</v>
      </c>
      <c r="B26" s="5" t="s">
        <v>22</v>
      </c>
      <c r="C26" s="5"/>
      <c r="D26" s="5"/>
      <c r="E26" s="10" t="s">
        <v>73</v>
      </c>
      <c r="F26" s="10">
        <v>25</v>
      </c>
    </row>
    <row r="27" spans="1:6">
      <c r="A27" s="5" t="s">
        <v>72</v>
      </c>
      <c r="B27" s="5" t="s">
        <v>22</v>
      </c>
      <c r="C27" s="5"/>
      <c r="D27" s="5"/>
      <c r="E27" s="10" t="s">
        <v>76</v>
      </c>
      <c r="F27" s="9">
        <v>7</v>
      </c>
    </row>
    <row r="28" spans="1:6">
      <c r="A28" s="5" t="s">
        <v>72</v>
      </c>
      <c r="B28" s="5" t="s">
        <v>22</v>
      </c>
      <c r="C28" s="5"/>
      <c r="D28" s="5"/>
      <c r="E28" s="10" t="s">
        <v>78</v>
      </c>
      <c r="F28" s="10">
        <v>2</v>
      </c>
    </row>
    <row r="29" spans="1:6">
      <c r="A29" t="s">
        <v>72</v>
      </c>
      <c r="B29" t="s">
        <v>10</v>
      </c>
      <c r="C29">
        <v>1</v>
      </c>
      <c r="D29" t="s">
        <v>110</v>
      </c>
      <c r="E29" s="8" t="s">
        <v>80</v>
      </c>
      <c r="F29" s="8">
        <v>1</v>
      </c>
    </row>
    <row r="30" spans="1:6">
      <c r="A30" t="s">
        <v>72</v>
      </c>
      <c r="B30" t="s">
        <v>10</v>
      </c>
      <c r="C30">
        <v>100</v>
      </c>
      <c r="D30" t="s">
        <v>110</v>
      </c>
      <c r="E30" s="8" t="s">
        <v>62</v>
      </c>
      <c r="F30" s="8">
        <v>100</v>
      </c>
    </row>
    <row r="31" spans="1:6">
      <c r="A31" s="5" t="s">
        <v>72</v>
      </c>
      <c r="B31" s="5" t="s">
        <v>22</v>
      </c>
      <c r="C31" s="5">
        <v>1</v>
      </c>
      <c r="D31" s="5" t="s">
        <v>110</v>
      </c>
      <c r="E31" s="10" t="s">
        <v>82</v>
      </c>
      <c r="F31" s="9">
        <v>1</v>
      </c>
    </row>
    <row r="32" spans="1:6">
      <c r="A32" t="s">
        <v>84</v>
      </c>
      <c r="B32" t="s">
        <v>10</v>
      </c>
      <c r="C32">
        <v>3</v>
      </c>
      <c r="D32" t="s">
        <v>112</v>
      </c>
      <c r="E32" s="8" t="s">
        <v>85</v>
      </c>
      <c r="F32" s="9">
        <v>3</v>
      </c>
    </row>
    <row r="33" spans="1:6">
      <c r="A33" t="s">
        <v>84</v>
      </c>
      <c r="B33" t="s">
        <v>10</v>
      </c>
      <c r="C33">
        <v>15</v>
      </c>
      <c r="D33" t="s">
        <v>110</v>
      </c>
      <c r="E33" s="8" t="s">
        <v>56</v>
      </c>
      <c r="F33" s="9">
        <v>15</v>
      </c>
    </row>
    <row r="34" spans="1:6">
      <c r="A34" t="s">
        <v>84</v>
      </c>
      <c r="B34" t="s">
        <v>10</v>
      </c>
      <c r="C34">
        <v>3</v>
      </c>
      <c r="D34" t="s">
        <v>112</v>
      </c>
      <c r="E34" s="8" t="s">
        <v>88</v>
      </c>
      <c r="F34" s="9">
        <v>3</v>
      </c>
    </row>
    <row r="35" spans="1:6">
      <c r="A35" t="s">
        <v>44</v>
      </c>
      <c r="B35" s="5" t="s">
        <v>22</v>
      </c>
      <c r="C35" s="5">
        <v>6</v>
      </c>
      <c r="D35" s="5" t="s">
        <v>110</v>
      </c>
      <c r="E35" s="10" t="s">
        <v>82</v>
      </c>
      <c r="F35" s="10">
        <v>6</v>
      </c>
    </row>
    <row r="36" spans="1:6">
      <c r="A36" t="s">
        <v>72</v>
      </c>
      <c r="B36" s="5" t="s">
        <v>22</v>
      </c>
      <c r="C36" s="5"/>
      <c r="D36" s="5"/>
      <c r="E36" t="s">
        <v>91</v>
      </c>
      <c r="F36">
        <v>1</v>
      </c>
    </row>
    <row r="37" spans="1:6">
      <c r="A37" t="s">
        <v>93</v>
      </c>
      <c r="B37" t="s">
        <v>10</v>
      </c>
      <c r="C37" s="11">
        <v>1</v>
      </c>
      <c r="D37" s="11" t="s">
        <v>112</v>
      </c>
      <c r="E37" s="8" t="s">
        <v>94</v>
      </c>
      <c r="F37" s="9">
        <v>1</v>
      </c>
    </row>
    <row r="38" spans="1:6">
      <c r="A38" t="s">
        <v>93</v>
      </c>
      <c r="B38" s="5" t="s">
        <v>22</v>
      </c>
      <c r="C38" s="5">
        <v>7</v>
      </c>
      <c r="D38" s="5" t="s">
        <v>110</v>
      </c>
      <c r="E38" t="s">
        <v>96</v>
      </c>
      <c r="F38">
        <v>7</v>
      </c>
    </row>
    <row r="41" spans="3:3">
      <c r="C41" s="1" t="s">
        <v>113</v>
      </c>
    </row>
    <row r="42" spans="3:4">
      <c r="C42" t="s">
        <v>114</v>
      </c>
      <c r="D42">
        <v>1</v>
      </c>
    </row>
    <row r="43" spans="3:4">
      <c r="C43" s="8" t="s">
        <v>88</v>
      </c>
      <c r="D43">
        <v>1</v>
      </c>
    </row>
    <row r="44" spans="3:4">
      <c r="C44" t="s">
        <v>115</v>
      </c>
      <c r="D44">
        <v>1</v>
      </c>
    </row>
    <row r="45" spans="3:4">
      <c r="C45" t="s">
        <v>116</v>
      </c>
      <c r="D45">
        <v>3</v>
      </c>
    </row>
    <row r="46" spans="3:3">
      <c r="C46" t="s">
        <v>117</v>
      </c>
    </row>
    <row r="47" spans="3:3">
      <c r="C47" t="s">
        <v>118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Заказы</vt:lpstr>
      <vt:lpstr>Распределение средств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2024-09-10T09:57:00Z</dcterms:created>
  <dcterms:modified xsi:type="dcterms:W3CDTF">2024-12-17T13:02:58Z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1A756126C8E443C08DDE12849E38C522_11</vt:lpwstr>
  </property>
  <property fmtid="{D5CDD505-2E9C-101B-9397-08002B2CF9AE}" pid="3" name="KSOProductBuildVer">
    <vt:lpwstr>1049-12.2.0.19307</vt:lpwstr>
  </property>
</Properties>
</file>