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tabRatio="782" firstSheet="6" activeTab="10"/>
  </bookViews>
  <sheets>
    <sheet name="Марш 2" sheetId="15" r:id="rId1"/>
    <sheet name="Маршлист внешняя сторона 2" sheetId="16" r:id="rId2"/>
    <sheet name="Cписок для приказа_2" sheetId="18" r:id="rId3"/>
    <sheet name="Информация для бумаг_2" sheetId="17" r:id="rId4"/>
    <sheet name="Марш 1" sheetId="6" r:id="rId5"/>
    <sheet name="Маршлист внешняя сторона 1" sheetId="7" r:id="rId6"/>
    <sheet name="Информация для бумаг_1" sheetId="5" r:id="rId7"/>
    <sheet name="Cписок для приказа_1" sheetId="8" r:id="rId8"/>
    <sheet name="Для МЧС" sheetId="4" r:id="rId9"/>
    <sheet name="Список для страховки" sheetId="9" r:id="rId10"/>
    <sheet name="Участники" sheetId="3" r:id="rId11"/>
    <sheet name="Учет средств" sheetId="19" r:id="rId12"/>
    <sheet name="Расчеты пиломатериалов" sheetId="20" r:id="rId13"/>
  </sheets>
  <externalReferences>
    <externalReference r:id="rId14"/>
    <externalReference r:id="rId15"/>
    <externalReference r:id="rId16"/>
  </externalReferences>
  <definedNames>
    <definedName name="_xlnm._FilterDatabase" localSheetId="10" hidden="1">Участники!$A$1:$AD$27</definedName>
    <definedName name="_ftn1" localSheetId="5">'Маршлист внешняя сторона 1'!$H$29</definedName>
    <definedName name="_ftn1" localSheetId="1">'Маршлист внешняя сторона 2'!$H$29</definedName>
    <definedName name="_ftnref1" localSheetId="5">'Маршлист внешняя сторона 1'!$H$26</definedName>
    <definedName name="_ftnref1" localSheetId="1">'Маршлист внешняя сторона 2'!$H$26</definedName>
    <definedName name="_xlnm._FilterDatabase" localSheetId="8" hidden="1">'Для МЧС'!#REF!</definedName>
    <definedName name="_xlnm._FilterDatabase" localSheetId="9" hidden="1">'Список для страховки'!#REF!</definedName>
    <definedName name="class" localSheetId="7">[1]Справочник!$H$2:$H$14</definedName>
    <definedName name="class" localSheetId="2">[1]Справочник!$H$2:$H$14</definedName>
    <definedName name="class">[2]Справочник!$H$2:$H$14</definedName>
    <definedName name="dist" localSheetId="7">[1]Справочник!$F$2:$F$19</definedName>
    <definedName name="dist" localSheetId="2">[1]Справочник!$F$2:$F$19</definedName>
    <definedName name="dist">[3]Справочник!$F$2:$F$19</definedName>
  </definedNames>
  <calcPr calcId="144525"/>
</workbook>
</file>

<file path=xl/sharedStrings.xml><?xml version="1.0" encoding="utf-8"?>
<sst xmlns="http://schemas.openxmlformats.org/spreadsheetml/2006/main" count="816" uniqueCount="463">
  <si>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</si>
  <si>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</si>
  <si>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</si>
  <si>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</si>
  <si>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</si>
  <si>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</si>
  <si>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</si>
  <si>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</si>
  <si>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</si>
  <si>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</si>
  <si>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</si>
  <si>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</si>
  <si>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</si>
  <si>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</si>
  <si>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</si>
  <si>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</si>
  <si>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02.08</t>
  </si>
  <si>
    <t>СПб-Кандалакша</t>
  </si>
  <si>
    <t>ж/д</t>
  </si>
  <si>
    <t>3.08-21.08</t>
  </si>
  <si>
    <t>Работа на научных базах "Ряжков" и "Лувеньга"</t>
  </si>
  <si>
    <t>пеш</t>
  </si>
  <si>
    <t>21.08</t>
  </si>
  <si>
    <t>Кандалкша-СПб</t>
  </si>
  <si>
    <t xml:space="preserve">рук. </t>
  </si>
  <si>
    <t xml:space="preserve">пом.рук </t>
  </si>
  <si>
    <t>Приготовление пищи на костре и газовом оборудовании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</si>
  <si>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</si>
  <si>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под контролем руководителей.</t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</si>
  <si>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</si>
  <si>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</si>
  <si>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</si>
  <si>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Заместитель руководителя группы ________________/Гаврилова Е.О./</t>
  </si>
  <si>
    <t>Цели и задачи мероприятия</t>
  </si>
  <si>
    <t xml:space="preserve">КОМИТЕТ ПО ОБРАЗОВАНИЮ </t>
  </si>
  <si>
    <t>Проведение экспедиции для учащихся 1-4 года обучения. Освоение навыков самообеспечения в природе. Знакомство с биоразнообразием юга Мурманской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</si>
  <si>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</si>
  <si>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</si>
  <si>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</si>
  <si>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</si>
  <si>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</si>
  <si>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2.08 - 3.08</t>
  </si>
  <si>
    <t>Переезд СПб-Кандалакша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</si>
  <si>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</si>
  <si>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</si>
  <si>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</si>
  <si>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3.08 - 11.08</t>
  </si>
  <si>
    <t>Научная база  "Ряжков". Радиальные маршруты. Сбор научного материала.</t>
  </si>
  <si>
    <t>маршруту:</t>
  </si>
  <si>
    <t>с</t>
  </si>
  <si>
    <t>ночлегами в полевых условиях</t>
  </si>
  <si>
    <t>Хозяйственный день. Баня, стирка, ремонт</t>
  </si>
  <si>
    <t>в сроки c</t>
  </si>
  <si>
    <t xml:space="preserve">по </t>
  </si>
  <si>
    <t>13.08 - 21.08</t>
  </si>
  <si>
    <t>Научная база  "Ряжков". Радиальные маршруты. Окрестности пос. Лувеньга. Сбор научного материала.</t>
  </si>
  <si>
    <t xml:space="preserve">Руководитель группы  </t>
  </si>
  <si>
    <t>Отъезд</t>
  </si>
  <si>
    <t>телефон</t>
  </si>
  <si>
    <t>21.08 - 22.08</t>
  </si>
  <si>
    <t>Переезд Кандалакша-СПб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</si>
  <si>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</si>
  <si>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</si>
  <si>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</si>
  <si>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</si>
  <si>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</si>
  <si>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А.Р.____________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</si>
  <si>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</si>
  <si>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</si>
  <si>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</si>
  <si>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</si>
  <si>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</si>
  <si>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</si>
  <si>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</si>
  <si>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</si>
  <si>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</si>
  <si>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Беломорской экспедиции Лаборатории экологии морского бентоса</t>
  </si>
  <si>
    <t>с 02.08.23 по 22.08.23</t>
  </si>
  <si>
    <t>ФИО</t>
  </si>
  <si>
    <t xml:space="preserve">Школа </t>
  </si>
  <si>
    <t>адресс</t>
  </si>
  <si>
    <t>Паспортные данные</t>
  </si>
  <si>
    <t>Родитель</t>
  </si>
  <si>
    <t>Телефон родителя</t>
  </si>
  <si>
    <t>Руководитель</t>
  </si>
  <si>
    <t>Заместитель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</si>
  <si>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</si>
  <si>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</si>
  <si>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</si>
  <si>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Санкт-Петербург-Кандалакша-научная база "Ряжков"-Лувеньга-Колвица-Санкт-Петербург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</si>
  <si>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</si>
  <si>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</si>
  <si>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</si>
  <si>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</si>
  <si>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</si>
  <si>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</si>
  <si>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>Мобильный телефон</t>
  </si>
  <si>
    <t>Адрес</t>
  </si>
  <si>
    <t>Родители</t>
  </si>
  <si>
    <t>Комментарий</t>
  </si>
  <si>
    <t>Телефон родителей</t>
  </si>
  <si>
    <t>Дата рождения</t>
  </si>
  <si>
    <t>Беляева</t>
  </si>
  <si>
    <t>Олеся</t>
  </si>
  <si>
    <t>Ивановна</t>
  </si>
  <si>
    <t>Ул. Вавиловых, 7-3-229</t>
  </si>
  <si>
    <t>Приходько Ирина Валерьевна</t>
  </si>
  <si>
    <t>Софья</t>
  </si>
  <si>
    <t>II-АК 879324</t>
  </si>
  <si>
    <t>Бритиков</t>
  </si>
  <si>
    <t>Александр</t>
  </si>
  <si>
    <t>Ильич</t>
  </si>
  <si>
    <t>Ул. Лахтинская, 20-36</t>
  </si>
  <si>
    <t>Бритикова Ольга Николаевна</t>
  </si>
  <si>
    <t>Ершова</t>
  </si>
  <si>
    <t>Татьяна</t>
  </si>
  <si>
    <t>Алексеевна</t>
  </si>
  <si>
    <t>Ул. Малая Карпатская, 17-275</t>
  </si>
  <si>
    <t>Ершова Ирина Алексеевна</t>
  </si>
  <si>
    <t>Мелентьева</t>
  </si>
  <si>
    <t>Эмма</t>
  </si>
  <si>
    <t>Ул. Разночинная, 4-14</t>
  </si>
  <si>
    <t>Зиновьев Алексей Николаевич</t>
  </si>
  <si>
    <t xml:space="preserve">Меньшиков </t>
  </si>
  <si>
    <t>Савва</t>
  </si>
  <si>
    <t>Игоревич</t>
  </si>
  <si>
    <t>Ул. Железноводская, 62-98</t>
  </si>
  <si>
    <t>Меньшикова Ксения Владимировна</t>
  </si>
  <si>
    <t>Островский</t>
  </si>
  <si>
    <t>Виктор</t>
  </si>
  <si>
    <t>Владиславович</t>
  </si>
  <si>
    <t>Ул. Шишкина, 58</t>
  </si>
  <si>
    <t>Островский Владислав Евгеньевич</t>
  </si>
  <si>
    <t>II-АК 745451</t>
  </si>
  <si>
    <t>Сайчик</t>
  </si>
  <si>
    <t>Мария</t>
  </si>
  <si>
    <t>Владимировна</t>
  </si>
  <si>
    <t>Ул. Кораблестроителей, 39-831</t>
  </si>
  <si>
    <t>Сайчик Татьяна Борисовна</t>
  </si>
  <si>
    <t>Шеламова</t>
  </si>
  <si>
    <t>Виктория</t>
  </si>
  <si>
    <t>Сергеевна</t>
  </si>
  <si>
    <t>Приозерское шоссе, 16-46</t>
  </si>
  <si>
    <t>Шеламова Галина Анатольевна</t>
  </si>
  <si>
    <t>Шилонцев</t>
  </si>
  <si>
    <t>Андрей</t>
  </si>
  <si>
    <t>Александрович</t>
  </si>
  <si>
    <t>Ленинский пр., 117-1-603</t>
  </si>
  <si>
    <t>Шилонцева Татьяна Александровна</t>
  </si>
  <si>
    <t>Шишкина</t>
  </si>
  <si>
    <t>Анна</t>
  </si>
  <si>
    <t>Андреевна</t>
  </si>
  <si>
    <t>Пр. Сизова, 14-90</t>
  </si>
  <si>
    <t>Шишкин  Андрей  Викторович</t>
  </si>
  <si>
    <t>II-АК 731804</t>
  </si>
  <si>
    <t>Нужин</t>
  </si>
  <si>
    <t>Илья</t>
  </si>
  <si>
    <t>Мулложонович</t>
  </si>
  <si>
    <t>Гаванская 2/97-36</t>
  </si>
  <si>
    <t>Нужина Юлия Андреевна</t>
  </si>
  <si>
    <t>Тюпин</t>
  </si>
  <si>
    <t>Арсений</t>
  </si>
  <si>
    <t>Евгеньевич</t>
  </si>
  <si>
    <t>Комендантский пр., 23-1-112</t>
  </si>
  <si>
    <t>Тюпина Полина Евгеньевна</t>
  </si>
  <si>
    <t>Хайтов Вадим Михайлович</t>
  </si>
  <si>
    <t xml:space="preserve">Хаместитель </t>
  </si>
  <si>
    <t>Гаврилова Елизавета Олеговна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</si>
  <si>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</si>
  <si>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</si>
  <si>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</si>
  <si>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</si>
  <si>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Роспись в получении. Инструктажа по технике безопасности</t>
  </si>
  <si>
    <t>09.07</t>
  </si>
  <si>
    <t>11.07-22.07</t>
  </si>
  <si>
    <t>Стационарный лагерь окр. пос. Лувеньга</t>
  </si>
  <si>
    <t>22.07</t>
  </si>
  <si>
    <t>Приготовление пищи на костре и газовом обрудовании</t>
  </si>
  <si>
    <t>Руководитель группы ________________/Хайтов В.М../</t>
  </si>
  <si>
    <t>09.07 - 10.07</t>
  </si>
  <si>
    <t>10.07 - 16.07</t>
  </si>
  <si>
    <t>Окрестности пос. Лувеньга. Радиальные выходы. Экскурсии по побережью. Сбор научного материала.</t>
  </si>
  <si>
    <t>18.07 - 21.07</t>
  </si>
  <si>
    <t>22.07 - 23.07</t>
  </si>
  <si>
    <t>Санкт-Петербург-Кандалакша-Лувеньга-Колвица-Санкт-Петербург</t>
  </si>
  <si>
    <t>Аудах</t>
  </si>
  <si>
    <t>Никита</t>
  </si>
  <si>
    <t>Яхияевич</t>
  </si>
  <si>
    <t>Ул. Мытнинская, 5/2-5</t>
  </si>
  <si>
    <t>Ларионова Татьяна Борисовна</t>
  </si>
  <si>
    <t>V-АК 731292</t>
  </si>
  <si>
    <t>Киселев</t>
  </si>
  <si>
    <t>Вениамин</t>
  </si>
  <si>
    <t>Алексеевич</t>
  </si>
  <si>
    <t>Пр. Тореза, 80-78</t>
  </si>
  <si>
    <t>Киселева Марина Игоревна</t>
  </si>
  <si>
    <t>II-AK 798373</t>
  </si>
  <si>
    <t>Тихонов</t>
  </si>
  <si>
    <t>Иван</t>
  </si>
  <si>
    <t>Андреевич</t>
  </si>
  <si>
    <t>Ул. Щербакова, 23-47</t>
  </si>
  <si>
    <t>Тихонова Наталья Александровна</t>
  </si>
  <si>
    <t>II-АК 864038</t>
  </si>
  <si>
    <t>Федорова</t>
  </si>
  <si>
    <t>Ксения</t>
  </si>
  <si>
    <t>Ул. Камышовая, 14А-163</t>
  </si>
  <si>
    <t>Федорова Марина Александровна</t>
  </si>
  <si>
    <t>II-АК 789060</t>
  </si>
  <si>
    <t>Бекасов</t>
  </si>
  <si>
    <t>Емельян</t>
  </si>
  <si>
    <t>Пр. Ветеранов, 3-167</t>
  </si>
  <si>
    <t>Калачева Мария  Анатольевна</t>
  </si>
  <si>
    <t xml:space="preserve">Заместитель </t>
  </si>
  <si>
    <t>Котельникова Валентина Сергеевна</t>
  </si>
  <si>
    <t>Покупка билетов</t>
  </si>
  <si>
    <t>Стоимость</t>
  </si>
  <si>
    <t>Перевод</t>
  </si>
  <si>
    <t>Санкт-Петербург-Кандалакша</t>
  </si>
  <si>
    <t>8 детских, 2 взрослых</t>
  </si>
  <si>
    <t>Кандалакша-Санкт-Петербург</t>
  </si>
  <si>
    <t>Список участников Беломорской экспедиции Лаюоратории экологии морского бентоса</t>
  </si>
  <si>
    <t>с 09.07.23 по 23.07.23</t>
  </si>
  <si>
    <t>Телефон</t>
  </si>
  <si>
    <t>Дата рождения
(вид даты - 01.01.2000)</t>
  </si>
  <si>
    <t>Адрес ЗП</t>
  </si>
  <si>
    <t>Лувеньга</t>
  </si>
  <si>
    <t>Аудах Никита Яхияевич</t>
  </si>
  <si>
    <t>Башилов Константин Вячеславович</t>
  </si>
  <si>
    <t>Ул. Пестеля, 13-15-108</t>
  </si>
  <si>
    <t>Бритиков Александр Ильич</t>
  </si>
  <si>
    <t>Ершова Татьяна Алексеевна</t>
  </si>
  <si>
    <t>Иванов Тимофей Кириллович</t>
  </si>
  <si>
    <t>Каменноостровский пр., 69-29</t>
  </si>
  <si>
    <t>Киселев Вениамин Алексеевич</t>
  </si>
  <si>
    <t>Мурыгина Арина Алексеевна</t>
  </si>
  <si>
    <t>Ул. Малая десятинная, 11-46</t>
  </si>
  <si>
    <t>Сайчик Мария Владимировна</t>
  </si>
  <si>
    <t>Тихонов Иван Андреевич</t>
  </si>
  <si>
    <t>Федорова Ксения Сергеевна</t>
  </si>
  <si>
    <t>Шеламова Виктория Сергеевна</t>
  </si>
  <si>
    <t>Ряжков</t>
  </si>
  <si>
    <t>Беляева Олеся Ивановна</t>
  </si>
  <si>
    <t>Беляева Софья Ивановна</t>
  </si>
  <si>
    <t>Мелентьева Эмма Алексеевна</t>
  </si>
  <si>
    <t>Меньшиков  Савва Игоревич</t>
  </si>
  <si>
    <t>Островский Виктор Владиславович</t>
  </si>
  <si>
    <t>Шилонцев Андрей Александрович</t>
  </si>
  <si>
    <t>Шишкина Анна Андреевна</t>
  </si>
  <si>
    <t>Проспект Сизова, 14-90</t>
  </si>
  <si>
    <t>Нужин Илья Мулложонович</t>
  </si>
  <si>
    <t>Ул. Гаванская 2/97-36</t>
  </si>
  <si>
    <t>Тюпин Арсений Евгеньевич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</si>
  <si>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</si>
  <si>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</si>
  <si>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</si>
  <si>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</si>
  <si>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сроки с 9.07.2023 по 23.07.23</t>
  </si>
  <si>
    <t>Список 2</t>
  </si>
  <si>
    <t>Сроки с 2.08.2023 по 26.08.23</t>
  </si>
  <si>
    <t xml:space="preserve">Страхователь </t>
  </si>
  <si>
    <t>Хайтов</t>
  </si>
  <si>
    <t>Вадим</t>
  </si>
  <si>
    <t>Михайлович</t>
  </si>
  <si>
    <t>Родительское собрание</t>
  </si>
  <si>
    <t>Справка от врача</t>
  </si>
  <si>
    <t>Деньги</t>
  </si>
  <si>
    <t>СНИЛС</t>
  </si>
  <si>
    <t>Свидетельство о рождении /паспорт</t>
  </si>
  <si>
    <t>Свидетельство о рождении /паспорт данные</t>
  </si>
  <si>
    <t>Возраст</t>
  </si>
  <si>
    <t>E-mail</t>
  </si>
  <si>
    <t>Район</t>
  </si>
  <si>
    <t>Фамилия ЗП</t>
  </si>
  <si>
    <t>Имя ЗП</t>
  </si>
  <si>
    <t>Отчество ЗП</t>
  </si>
  <si>
    <t>Телефон ЗП</t>
  </si>
  <si>
    <t>Место работы</t>
  </si>
  <si>
    <t>Серия и номер паспорта</t>
  </si>
  <si>
    <t>Выдан</t>
  </si>
  <si>
    <t>Когда</t>
  </si>
  <si>
    <t>Свидетельство о рождении</t>
  </si>
  <si>
    <t>Данные свидетельства о рождениия</t>
  </si>
  <si>
    <t>174-661-501 78</t>
  </si>
  <si>
    <t>Дворец "Малютка", 22.02.2022</t>
  </si>
  <si>
    <t>tata9571@mail.ru</t>
  </si>
  <si>
    <t>Центральный</t>
  </si>
  <si>
    <t>Ларионова</t>
  </si>
  <si>
    <t>Борисовна</t>
  </si>
  <si>
    <t>-</t>
  </si>
  <si>
    <t>ТП №83 УФМС России по Спб и ЛО в Центральном районе</t>
  </si>
  <si>
    <t>167-307-166 72</t>
  </si>
  <si>
    <t>ГУ МВД России по Спб и ЛО, 02.09.2022</t>
  </si>
  <si>
    <t>irina_prichodko@mail.ru</t>
  </si>
  <si>
    <t>Приморский</t>
  </si>
  <si>
    <t>Приходько</t>
  </si>
  <si>
    <t>Ирина</t>
  </si>
  <si>
    <t>Валерьевна</t>
  </si>
  <si>
    <t>ООО "НПК "Ленпроавтоматика"</t>
  </si>
  <si>
    <t>44 о/м Приморского района Спб</t>
  </si>
  <si>
    <t>195-681-346 17</t>
  </si>
  <si>
    <t>168-377-639 25</t>
  </si>
  <si>
    <t>ГУ МВД России по Спб и ЛО, 16.02.2023</t>
  </si>
  <si>
    <t>alexbritik@gmail.com</t>
  </si>
  <si>
    <t>Петроградский</t>
  </si>
  <si>
    <t>Бритикова</t>
  </si>
  <si>
    <t>Ольга</t>
  </si>
  <si>
    <t>Николаевна</t>
  </si>
  <si>
    <t>ООО "НПП Марс-Энерго"</t>
  </si>
  <si>
    <t>4007 304613</t>
  </si>
  <si>
    <t>ТП №15 отдела УФМС по Санкт-Петербургу и Ленинградской области в Выборгском районе г. Санкт-Петербурга</t>
  </si>
  <si>
    <t>167-575-937 29</t>
  </si>
  <si>
    <t>40 20 831130</t>
  </si>
  <si>
    <t>ГУ МВД России по Спб и ЛО, 21.04.2021</t>
  </si>
  <si>
    <t>tat_yershova@list.ru</t>
  </si>
  <si>
    <t>Фрунзенский</t>
  </si>
  <si>
    <t xml:space="preserve">ГУ МВД России по СПб и ЛО </t>
  </si>
  <si>
    <t>I-ВО 645042</t>
  </si>
  <si>
    <t>Малютка 06.04.2007</t>
  </si>
  <si>
    <t>175-934-906 16</t>
  </si>
  <si>
    <t>av@hydrola.ru</t>
  </si>
  <si>
    <t>Выборгский</t>
  </si>
  <si>
    <t>Киселева</t>
  </si>
  <si>
    <t>Марина</t>
  </si>
  <si>
    <t>Игоревна</t>
  </si>
  <si>
    <t>АО "Телерадиокомпания "Петербург"</t>
  </si>
  <si>
    <t>41 08 052023</t>
  </si>
  <si>
    <t xml:space="preserve">ТП N95 ОУФМС России по СПб и ЛО в Всеволожском р-не, </t>
  </si>
  <si>
    <t>75.07.2010</t>
  </si>
  <si>
    <t>192-459-518 03</t>
  </si>
  <si>
    <t>ГУ МВД России по Спб и ЛО, 10.06.2022</t>
  </si>
  <si>
    <t>emma.melentyeva@gmail.com</t>
  </si>
  <si>
    <t>Зиновьев</t>
  </si>
  <si>
    <t>Алексей</t>
  </si>
  <si>
    <t>Николаевич</t>
  </si>
  <si>
    <t>ИП</t>
  </si>
  <si>
    <t>4501 423958</t>
  </si>
  <si>
    <t>ОВД Пресненский г. Москвы</t>
  </si>
  <si>
    <t>II-АК 723081</t>
  </si>
  <si>
    <t>Дворец "Малютка", 19.05.2008</t>
  </si>
  <si>
    <t>194-183-864 05</t>
  </si>
  <si>
    <t>ГУ МВД России по Спб и ЛО, 02.05.2023</t>
  </si>
  <si>
    <t>sawwamensh@gmail.com</t>
  </si>
  <si>
    <t xml:space="preserve">Василеостровский </t>
  </si>
  <si>
    <t>Меньшикова</t>
  </si>
  <si>
    <t>Музей Анны Ахматовой в Фонтанном Доме</t>
  </si>
  <si>
    <t>4005 827 807</t>
  </si>
  <si>
    <t xml:space="preserve">28 отделом милиции Центральноно района г.СПб </t>
  </si>
  <si>
    <t>II-AK 723 081</t>
  </si>
  <si>
    <t>Отдел ЗАГС Василеостровского района Комитета по делам ЗАГС Правительства Санкт-Петербурга, 04.05.2009</t>
  </si>
  <si>
    <t>170-318-975 65</t>
  </si>
  <si>
    <t>ostrov1904@gmail.com</t>
  </si>
  <si>
    <t>Владислав</t>
  </si>
  <si>
    <t>АО Сбертех</t>
  </si>
  <si>
    <t>4018 026604</t>
  </si>
  <si>
    <t xml:space="preserve">гу мвд россии по санкт-петербургу и лен.области </t>
  </si>
  <si>
    <t>II-АК 745301</t>
  </si>
  <si>
    <t>178-003-466 62</t>
  </si>
  <si>
    <t>polydora@rambler.ru</t>
  </si>
  <si>
    <t>II-АК 703545</t>
  </si>
  <si>
    <t>176-683-464 21</t>
  </si>
  <si>
    <t>neva-most@yandex.ru</t>
  </si>
  <si>
    <t>Тихонова</t>
  </si>
  <si>
    <t>Наталья</t>
  </si>
  <si>
    <t>Александровна</t>
  </si>
  <si>
    <t>ФГБУ РНУ РХТ им. Гранова</t>
  </si>
  <si>
    <t xml:space="preserve">ТП №16 отд. УФМС России по Спб и ЛО </t>
  </si>
  <si>
    <t>25.11.2010 Отдел регистрации актов гражданского состояния о рождении - дворец "Малютка"</t>
  </si>
  <si>
    <t>198-686-206 47</t>
  </si>
  <si>
    <t>fedma001@mail.ru</t>
  </si>
  <si>
    <t>173-326-900 64</t>
  </si>
  <si>
    <t>ГУ МВД России по Спб и ЛО, 07.04.2022</t>
  </si>
  <si>
    <t>ShelamovaV@yandex.ru</t>
  </si>
  <si>
    <t xml:space="preserve">Выборгский </t>
  </si>
  <si>
    <t>Галина</t>
  </si>
  <si>
    <t>Анатольевна</t>
  </si>
  <si>
    <t>АО "ГАТР"</t>
  </si>
  <si>
    <t>40 20 719237</t>
  </si>
  <si>
    <t>ГУ МВД России по Спб и ЛО</t>
  </si>
  <si>
    <t>II-ВО 585040</t>
  </si>
  <si>
    <t>Дворец "Малютка", 28.03.2008</t>
  </si>
  <si>
    <t>166-499-170 19</t>
  </si>
  <si>
    <t>Кировский</t>
  </si>
  <si>
    <t>Шилонцева</t>
  </si>
  <si>
    <t>ООО "Круиз"</t>
  </si>
  <si>
    <t>ТП №28 отдела УФМС России по СПб и Ленинградской обл. в Кировском р-не г. СПб, 10.02.2016</t>
  </si>
  <si>
    <t>174-682-908 10</t>
  </si>
  <si>
    <t>iafanasyeva@yandex.ru</t>
  </si>
  <si>
    <t xml:space="preserve">Шишкин </t>
  </si>
  <si>
    <t xml:space="preserve">Андрей </t>
  </si>
  <si>
    <t>Викторович</t>
  </si>
  <si>
    <t>АО Лореаль</t>
  </si>
  <si>
    <t>ГУВД СПб и Ленинградской области. 09.10.2003</t>
  </si>
  <si>
    <t>172-081-418 44</t>
  </si>
  <si>
    <t>Нужина</t>
  </si>
  <si>
    <t>Юлия</t>
  </si>
  <si>
    <t>176-507-183 86</t>
  </si>
  <si>
    <t>ГУ МВД России по Спб и ЛО, 18.03.2023</t>
  </si>
  <si>
    <t>Калачева</t>
  </si>
  <si>
    <t>Мария </t>
  </si>
  <si>
    <t>Б/р</t>
  </si>
  <si>
    <t>4020 734656</t>
  </si>
  <si>
    <t>II-AK 709233</t>
  </si>
  <si>
    <t>Дворец "Малютка", 21.02.2009</t>
  </si>
  <si>
    <t>169-969-624 64</t>
  </si>
  <si>
    <t>ГУ МВД России по Спб и ЛО, 25.01.2023</t>
  </si>
  <si>
    <t>Тюпина</t>
  </si>
  <si>
    <t>Полина</t>
  </si>
  <si>
    <t>Евгеньевна</t>
  </si>
  <si>
    <t>пр.Комендантский д.23 к.1 кв 112</t>
  </si>
  <si>
    <t>Башилов</t>
  </si>
  <si>
    <t>Константин</t>
  </si>
  <si>
    <t>Вячеславович</t>
  </si>
  <si>
    <t>169-214-880 92</t>
  </si>
  <si>
    <t>4022 050606</t>
  </si>
  <si>
    <t>ГУ МВД России по Спб и ЛО, 22.12.2021</t>
  </si>
  <si>
    <t>mbatakov@mail.ru</t>
  </si>
  <si>
    <t>Батаковская</t>
  </si>
  <si>
    <t>Павловна</t>
  </si>
  <si>
    <t xml:space="preserve">СПбПУ </t>
  </si>
  <si>
    <t>4021 912111</t>
  </si>
  <si>
    <t>ГУ МВД РОССИИ ПО Г. САНКТ-ПЕТЕРБУРГУ И ЛЕНИНГРАДСКОЙ ОБЛАСТИ</t>
  </si>
  <si>
    <t>II-АК 622034</t>
  </si>
  <si>
    <t>15.01.2008 Дворец Малютка</t>
  </si>
  <si>
    <t>Иванов</t>
  </si>
  <si>
    <t>Тимофей</t>
  </si>
  <si>
    <t>Кириллович</t>
  </si>
  <si>
    <t>191-507-209 60</t>
  </si>
  <si>
    <t>Красногвардейский</t>
  </si>
  <si>
    <t>Иванова</t>
  </si>
  <si>
    <t>ОАО "Новая Сила"</t>
  </si>
  <si>
    <t>ГУ МВД России по СПб</t>
  </si>
  <si>
    <t>II-АК 520285</t>
  </si>
  <si>
    <t>отдел ЗАГС Василеостровского р-на СПб, 9.08.2006</t>
  </si>
  <si>
    <t>Васильев</t>
  </si>
  <si>
    <t>171-168-516 62</t>
  </si>
  <si>
    <t>4022 067610</t>
  </si>
  <si>
    <t>ГУ МВД России по Спб и ЛО, 118.01.2022</t>
  </si>
  <si>
    <t>Деркач</t>
  </si>
  <si>
    <t>Васильевна</t>
  </si>
  <si>
    <t>Ал. Котельникова, 6-300</t>
  </si>
  <si>
    <t>ФБУЗ Центр гигиены и эпидемиологии в г. Санкт-Петербург , Северный филиал</t>
  </si>
  <si>
    <t>4016 713663</t>
  </si>
  <si>
    <t xml:space="preserve">ТП 66 отдела УФМС России по Санкт-Петербургу и Ленинградской области в Приморском р-не г. Санкт-Петербурга, </t>
  </si>
  <si>
    <t>Мурыгина</t>
  </si>
  <si>
    <t>Арина</t>
  </si>
  <si>
    <t>180-249-757 78</t>
  </si>
  <si>
    <t>III-АК 833617</t>
  </si>
  <si>
    <t>Limon812@ya.ru</t>
  </si>
  <si>
    <t>Лимонова</t>
  </si>
  <si>
    <t>68 о/м Московского района СПб</t>
  </si>
  <si>
    <t>потрачено обществнное</t>
  </si>
  <si>
    <t>потрачено ЛЭМБ</t>
  </si>
  <si>
    <t>от Москвы</t>
  </si>
  <si>
    <t>баня</t>
  </si>
  <si>
    <t>автобус</t>
  </si>
  <si>
    <t>продукты</t>
  </si>
  <si>
    <t>Участок</t>
  </si>
  <si>
    <t>Длина доски</t>
  </si>
  <si>
    <t>Ширина доски</t>
  </si>
  <si>
    <t>Толщина доски</t>
  </si>
  <si>
    <t>Количество досок</t>
  </si>
  <si>
    <t>Объем</t>
  </si>
  <si>
    <t>Без Федор стрит</t>
  </si>
</sst>
</file>

<file path=xl/styles.xml><?xml version="1.0" encoding="utf-8"?>
<styleSheet xmlns="http://schemas.openxmlformats.org/spreadsheetml/2006/main">
  <numFmts count="10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#\ ##0"/>
    <numFmt numFmtId="182" formatCode="[$-FC19]dd\ mm\ yyyy\ &quot;г&quot;/;@"/>
    <numFmt numFmtId="183" formatCode="#\ ##0.00"/>
    <numFmt numFmtId="184" formatCode="dd\.mmm"/>
    <numFmt numFmtId="185" formatCode="[$-419]d\ mm\ yyyy;@"/>
  </numFmts>
  <fonts count="50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b/>
      <sz val="11"/>
      <color rgb="FF000000"/>
      <name val="Calibri"/>
      <charset val="204"/>
      <scheme val="minor"/>
    </font>
    <font>
      <sz val="11"/>
      <color rgb="FF000000"/>
      <name val="Calibri"/>
      <charset val="204"/>
      <scheme val="minor"/>
    </font>
    <font>
      <u/>
      <sz val="11"/>
      <color theme="1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name val="Calibri"/>
      <charset val="204"/>
      <scheme val="minor"/>
    </font>
    <font>
      <sz val="12"/>
      <color theme="1"/>
      <name val="Calibri"/>
      <charset val="204"/>
      <scheme val="minor"/>
    </font>
    <font>
      <b/>
      <sz val="11"/>
      <color rgb="FF000000"/>
      <name val="Calibri"/>
      <charset val="134"/>
    </font>
    <font>
      <b/>
      <sz val="12"/>
      <color theme="1"/>
      <name val="Calibri"/>
      <charset val="204"/>
      <scheme val="minor"/>
    </font>
    <font>
      <sz val="12"/>
      <color rgb="FF000000"/>
      <name val="Calibri"/>
      <charset val="20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b/>
      <u/>
      <sz val="11"/>
      <name val="Calibri"/>
      <charset val="204"/>
      <scheme val="minor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8"/>
      <name val="Times New Roman"/>
      <charset val="204"/>
    </font>
    <font>
      <i/>
      <sz val="12"/>
      <name val="Times New Roman"/>
      <charset val="204"/>
    </font>
    <font>
      <b/>
      <sz val="9"/>
      <name val="Times New Roman"/>
      <charset val="204"/>
    </font>
    <font>
      <b/>
      <sz val="7"/>
      <name val="Times New Roman"/>
      <charset val="204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Times New Roman Cyr"/>
      <charset val="204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0"/>
      <name val="Arial Cyr"/>
      <charset val="204"/>
    </font>
    <font>
      <sz val="10"/>
      <name val="Arial"/>
      <charset val="204"/>
    </font>
    <font>
      <i/>
      <sz val="14"/>
      <name val="Times New Roman"/>
      <charset val="204"/>
    </font>
  </fonts>
  <fills count="3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>
      <alignment vertical="center"/>
    </xf>
    <xf numFmtId="0" fontId="2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0" fillId="0" borderId="0"/>
    <xf numFmtId="0" fontId="29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28" fillId="6" borderId="16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1" borderId="22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0" fillId="0" borderId="0"/>
    <xf numFmtId="0" fontId="27" fillId="0" borderId="0" applyNumberFormat="0" applyFill="0" applyBorder="0" applyAlignment="0" applyProtection="0">
      <alignment vertical="center"/>
    </xf>
    <xf numFmtId="0" fontId="44" fillId="20" borderId="17" applyNumberFormat="0" applyAlignment="0" applyProtection="0">
      <alignment vertical="center"/>
    </xf>
    <xf numFmtId="0" fontId="39" fillId="14" borderId="20" applyNumberFormat="0" applyAlignment="0" applyProtection="0">
      <alignment vertical="center"/>
    </xf>
    <xf numFmtId="0" fontId="34" fillId="6" borderId="17" applyNumberFormat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48" fillId="0" borderId="0"/>
    <xf numFmtId="0" fontId="47" fillId="0" borderId="0"/>
    <xf numFmtId="0" fontId="30" fillId="0" borderId="0"/>
  </cellStyleXfs>
  <cellXfs count="155">
    <xf numFmtId="0" fontId="0" fillId="0" borderId="0" xfId="0">
      <alignment vertical="center"/>
    </xf>
    <xf numFmtId="0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1" fillId="0" borderId="0" xfId="0" applyFont="1" applyAlignme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>
      <alignment vertical="center"/>
    </xf>
    <xf numFmtId="0" fontId="2" fillId="3" borderId="0" xfId="0" applyFont="1" applyFill="1" applyAlignment="1">
      <alignment horizontal="center" vertical="center" wrapText="1"/>
    </xf>
    <xf numFmtId="180" fontId="1" fillId="0" borderId="0" xfId="0" applyNumberFormat="1" applyFont="1" applyAlignment="1"/>
    <xf numFmtId="181" fontId="1" fillId="0" borderId="0" xfId="0" applyNumberFormat="1" applyFont="1" applyAlignment="1"/>
    <xf numFmtId="180" fontId="1" fillId="0" borderId="0" xfId="0" applyNumberFormat="1" applyFont="1">
      <alignment vertical="center"/>
    </xf>
    <xf numFmtId="0" fontId="1" fillId="0" borderId="0" xfId="0" applyFont="1" applyAlignment="1">
      <alignment wrapText="1" readingOrder="1"/>
    </xf>
    <xf numFmtId="0" fontId="1" fillId="4" borderId="0" xfId="0" applyFont="1" applyFill="1" applyAlignment="1"/>
    <xf numFmtId="0" fontId="1" fillId="0" borderId="0" xfId="0" applyFont="1" applyAlignment="1">
      <alignment horizontal="right"/>
    </xf>
    <xf numFmtId="180" fontId="3" fillId="0" borderId="0" xfId="0" applyNumberFormat="1" applyFont="1">
      <alignment vertical="center"/>
    </xf>
    <xf numFmtId="0" fontId="0" fillId="0" borderId="1" xfId="0" applyBorder="1" applyAlignment="1"/>
    <xf numFmtId="0" fontId="2" fillId="0" borderId="0" xfId="0" applyFont="1" applyAlignment="1">
      <alignment horizontal="center" vertical="center" wrapText="1"/>
    </xf>
    <xf numFmtId="0" fontId="4" fillId="0" borderId="0" xfId="14" applyFont="1" applyFill="1" applyBorder="1" applyAlignment="1"/>
    <xf numFmtId="0" fontId="5" fillId="0" borderId="0" xfId="0" applyFont="1" applyAlignment="1"/>
    <xf numFmtId="0" fontId="4" fillId="0" borderId="0" xfId="14" applyFont="1" applyBorder="1" applyAlignment="1"/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181" fontId="5" fillId="0" borderId="0" xfId="0" applyNumberFormat="1" applyFont="1" applyAlignment="1"/>
    <xf numFmtId="180" fontId="5" fillId="0" borderId="0" xfId="0" applyNumberFormat="1" applyFont="1" applyAlignment="1"/>
    <xf numFmtId="0" fontId="1" fillId="0" borderId="0" xfId="0" applyFont="1" applyAlignment="1">
      <alignment horizontal="right" vertical="center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>
      <alignment vertical="center"/>
    </xf>
    <xf numFmtId="181" fontId="1" fillId="0" borderId="0" xfId="0" applyNumberFormat="1" applyFont="1" applyAlignment="1">
      <alignment horizontal="right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180" fontId="8" fillId="0" borderId="0" xfId="0" applyNumberFormat="1" applyFont="1" applyAlignment="1"/>
    <xf numFmtId="180" fontId="8" fillId="0" borderId="0" xfId="0" applyNumberFormat="1" applyFont="1">
      <alignment vertical="center"/>
    </xf>
    <xf numFmtId="0" fontId="10" fillId="0" borderId="0" xfId="0" applyFont="1" applyAlignment="1">
      <alignment horizontal="center"/>
    </xf>
    <xf numFmtId="180" fontId="11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3" fillId="0" borderId="2" xfId="0" applyFont="1" applyBorder="1" applyAlignment="1"/>
    <xf numFmtId="0" fontId="13" fillId="0" borderId="2" xfId="0" applyFont="1" applyBorder="1" applyAlignment="1">
      <alignment horizontal="right"/>
    </xf>
    <xf numFmtId="0" fontId="12" fillId="0" borderId="2" xfId="0" applyFont="1" applyBorder="1" applyAlignment="1"/>
    <xf numFmtId="0" fontId="12" fillId="0" borderId="2" xfId="0" applyFont="1" applyBorder="1" applyAlignment="1">
      <alignment horizontal="right"/>
    </xf>
    <xf numFmtId="1" fontId="12" fillId="0" borderId="2" xfId="0" applyNumberFormat="1" applyFont="1" applyBorder="1" applyAlignment="1">
      <alignment wrapText="1"/>
    </xf>
    <xf numFmtId="1" fontId="12" fillId="0" borderId="2" xfId="0" applyNumberFormat="1" applyFont="1" applyBorder="1" applyAlignment="1"/>
    <xf numFmtId="180" fontId="5" fillId="5" borderId="0" xfId="0" applyNumberFormat="1" applyFont="1" applyFill="1" applyAlignment="1"/>
    <xf numFmtId="0" fontId="7" fillId="0" borderId="0" xfId="0" applyFont="1" applyAlignment="1">
      <alignment horizontal="right"/>
    </xf>
    <xf numFmtId="0" fontId="5" fillId="0" borderId="0" xfId="52" applyFont="1" applyAlignment="1">
      <alignment horizontal="right"/>
    </xf>
    <xf numFmtId="0" fontId="5" fillId="5" borderId="0" xfId="0" applyFont="1" applyFill="1" applyAlignment="1"/>
    <xf numFmtId="0" fontId="5" fillId="4" borderId="0" xfId="0" applyFont="1" applyFill="1" applyAlignment="1"/>
    <xf numFmtId="0" fontId="14" fillId="0" borderId="0" xfId="0" applyFont="1" applyAlignment="1"/>
    <xf numFmtId="0" fontId="1" fillId="0" borderId="3" xfId="0" applyFont="1" applyBorder="1" applyAlignment="1"/>
    <xf numFmtId="0" fontId="1" fillId="0" borderId="3" xfId="0" applyFont="1" applyBorder="1" applyAlignment="1">
      <alignment horizontal="right"/>
    </xf>
    <xf numFmtId="183" fontId="5" fillId="0" borderId="0" xfId="0" applyNumberFormat="1" applyFont="1" applyAlignment="1"/>
    <xf numFmtId="1" fontId="7" fillId="0" borderId="0" xfId="0" applyNumberFormat="1" applyFont="1" applyAlignment="1"/>
    <xf numFmtId="49" fontId="7" fillId="0" borderId="0" xfId="0" applyNumberFormat="1" applyFont="1" applyAlignment="1">
      <alignment horizontal="right"/>
    </xf>
    <xf numFmtId="180" fontId="1" fillId="0" borderId="3" xfId="0" applyNumberFormat="1" applyFont="1" applyBorder="1" applyAlignment="1">
      <alignment horizontal="right"/>
    </xf>
    <xf numFmtId="0" fontId="15" fillId="0" borderId="0" xfId="0" applyFont="1" applyAlignment="1"/>
    <xf numFmtId="0" fontId="16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>
      <alignment vertical="center"/>
    </xf>
    <xf numFmtId="0" fontId="13" fillId="0" borderId="0" xfId="0" applyFont="1" applyAlignment="1">
      <alignment horizontal="center"/>
    </xf>
    <xf numFmtId="0" fontId="17" fillId="0" borderId="0" xfId="0" applyFont="1" applyAlignment="1"/>
    <xf numFmtId="180" fontId="18" fillId="0" borderId="2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6" fillId="0" borderId="0" xfId="0" applyFont="1" applyAlignment="1">
      <alignment horizontal="left" indent="5"/>
    </xf>
    <xf numFmtId="0" fontId="12" fillId="0" borderId="7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top" wrapText="1"/>
    </xf>
    <xf numFmtId="180" fontId="1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0" borderId="0" xfId="0" applyFont="1" applyAlignment="1"/>
    <xf numFmtId="0" fontId="12" fillId="0" borderId="2" xfId="0" applyFont="1" applyBorder="1" applyAlignment="1">
      <alignment horizontal="center"/>
    </xf>
    <xf numFmtId="184" fontId="18" fillId="0" borderId="10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left"/>
    </xf>
    <xf numFmtId="0" fontId="12" fillId="0" borderId="10" xfId="0" applyFont="1" applyBorder="1" applyAlignment="1"/>
    <xf numFmtId="0" fontId="12" fillId="0" borderId="10" xfId="0" applyFont="1" applyBorder="1" applyAlignment="1">
      <alignment vertical="top" wrapText="1"/>
    </xf>
    <xf numFmtId="0" fontId="18" fillId="0" borderId="0" xfId="0" applyFont="1" applyAlignment="1"/>
    <xf numFmtId="0" fontId="19" fillId="0" borderId="0" xfId="0" applyFont="1" applyAlignment="1"/>
    <xf numFmtId="0" fontId="12" fillId="0" borderId="2" xfId="0" applyFont="1" applyBorder="1" applyAlignment="1">
      <alignment vertical="top"/>
    </xf>
    <xf numFmtId="0" fontId="12" fillId="0" borderId="2" xfId="0" applyFont="1" applyBorder="1" applyAlignment="1">
      <alignment vertical="top" wrapText="1"/>
    </xf>
    <xf numFmtId="0" fontId="20" fillId="0" borderId="0" xfId="0" applyFont="1" applyAlignment="1"/>
    <xf numFmtId="180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" fontId="12" fillId="0" borderId="0" xfId="0" applyNumberFormat="1" applyFont="1" applyAlignment="1"/>
    <xf numFmtId="185" fontId="12" fillId="0" borderId="0" xfId="0" applyNumberFormat="1" applyFont="1" applyAlignment="1"/>
    <xf numFmtId="0" fontId="12" fillId="0" borderId="0" xfId="0" applyFont="1" applyAlignment="1">
      <alignment horizontal="center"/>
    </xf>
    <xf numFmtId="182" fontId="12" fillId="0" borderId="0" xfId="0" applyNumberFormat="1" applyFont="1" applyAlignment="1"/>
    <xf numFmtId="0" fontId="22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wrapText="1"/>
    </xf>
    <xf numFmtId="0" fontId="12" fillId="0" borderId="2" xfId="51" applyFont="1" applyBorder="1" applyAlignment="1">
      <alignment horizontal="left"/>
    </xf>
    <xf numFmtId="180" fontId="12" fillId="0" borderId="2" xfId="0" applyNumberFormat="1" applyFont="1" applyBorder="1" applyAlignment="1"/>
    <xf numFmtId="0" fontId="12" fillId="0" borderId="2" xfId="0" applyFont="1" applyBorder="1" applyAlignment="1">
      <alignment horizontal="left" wrapText="1"/>
    </xf>
    <xf numFmtId="0" fontId="12" fillId="0" borderId="2" xfId="5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textRotation="90" wrapText="1"/>
    </xf>
    <xf numFmtId="0" fontId="18" fillId="0" borderId="12" xfId="0" applyFont="1" applyBorder="1" applyAlignment="1">
      <alignment horizontal="center" vertical="center" textRotation="90" wrapText="1"/>
    </xf>
    <xf numFmtId="0" fontId="18" fillId="0" borderId="2" xfId="0" applyFont="1" applyBorder="1" applyAlignment="1"/>
    <xf numFmtId="0" fontId="18" fillId="0" borderId="2" xfId="0" applyFont="1" applyBorder="1" applyAlignment="1">
      <alignment horizontal="left" wrapText="1"/>
    </xf>
    <xf numFmtId="0" fontId="18" fillId="0" borderId="2" xfId="51" applyFont="1" applyBorder="1" applyAlignment="1">
      <alignment horizontal="center"/>
    </xf>
    <xf numFmtId="0" fontId="18" fillId="0" borderId="2" xfId="0" applyFont="1" applyBorder="1" applyAlignment="1">
      <alignment wrapText="1"/>
    </xf>
    <xf numFmtId="0" fontId="19" fillId="0" borderId="2" xfId="0" applyFont="1" applyBorder="1" applyAlignment="1">
      <alignment horizontal="right"/>
    </xf>
    <xf numFmtId="0" fontId="18" fillId="0" borderId="2" xfId="0" applyFont="1" applyBorder="1" applyAlignment="1">
      <alignment horizontal="right"/>
    </xf>
    <xf numFmtId="0" fontId="19" fillId="0" borderId="2" xfId="0" applyFont="1" applyBorder="1" applyAlignment="1">
      <alignment horizontal="right" wrapText="1"/>
    </xf>
    <xf numFmtId="0" fontId="18" fillId="0" borderId="10" xfId="0" applyFont="1" applyBorder="1" applyAlignment="1">
      <alignment wrapText="1"/>
    </xf>
    <xf numFmtId="0" fontId="18" fillId="0" borderId="10" xfId="51" applyFont="1" applyBorder="1" applyAlignment="1">
      <alignment horizontal="center"/>
    </xf>
    <xf numFmtId="0" fontId="12" fillId="0" borderId="2" xfId="8" applyFont="1" applyBorder="1"/>
    <xf numFmtId="0" fontId="18" fillId="0" borderId="13" xfId="51" applyFont="1" applyBorder="1" applyAlignment="1">
      <alignment horizontal="center"/>
    </xf>
    <xf numFmtId="0" fontId="18" fillId="0" borderId="1" xfId="51" applyFont="1" applyBorder="1" applyAlignment="1">
      <alignment horizontal="center"/>
    </xf>
    <xf numFmtId="0" fontId="21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18" fillId="0" borderId="10" xfId="0" applyFont="1" applyBorder="1" applyAlignment="1">
      <alignment horizontal="center" vertical="center" textRotation="90" wrapText="1"/>
    </xf>
    <xf numFmtId="0" fontId="12" fillId="0" borderId="13" xfId="24" applyFont="1" applyBorder="1" applyAlignment="1">
      <alignment horizontal="left" vertical="center" wrapText="1"/>
    </xf>
    <xf numFmtId="0" fontId="12" fillId="0" borderId="14" xfId="24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16" fillId="0" borderId="0" xfId="24" applyFont="1" applyAlignment="1">
      <alignment vertical="center"/>
    </xf>
    <xf numFmtId="0" fontId="18" fillId="0" borderId="2" xfId="0" applyFont="1" applyBorder="1" applyAlignment="1">
      <alignment horizontal="left" vertical="center"/>
    </xf>
    <xf numFmtId="49" fontId="19" fillId="0" borderId="2" xfId="53" applyNumberFormat="1" applyFont="1" applyBorder="1" applyAlignment="1">
      <alignment horizontal="center" vertical="center" wrapText="1"/>
    </xf>
    <xf numFmtId="0" fontId="20" fillId="0" borderId="2" xfId="53" applyFont="1" applyBorder="1" applyAlignment="1">
      <alignment horizontal="center" vertical="center" wrapText="1"/>
    </xf>
    <xf numFmtId="0" fontId="16" fillId="0" borderId="2" xfId="53" applyFont="1" applyBorder="1" applyAlignment="1">
      <alignment horizontal="center" vertical="center" wrapText="1"/>
    </xf>
    <xf numFmtId="0" fontId="16" fillId="0" borderId="0" xfId="53" applyFont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49" fontId="19" fillId="0" borderId="2" xfId="0" applyNumberFormat="1" applyFont="1" applyBorder="1" applyAlignment="1">
      <alignment horizontal="center"/>
    </xf>
    <xf numFmtId="49" fontId="12" fillId="0" borderId="2" xfId="53" applyNumberFormat="1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2" fillId="0" borderId="13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0" xfId="24" applyFont="1" applyAlignment="1">
      <alignment horizontal="centerContinuous" vertical="center"/>
    </xf>
    <xf numFmtId="180" fontId="19" fillId="0" borderId="2" xfId="0" applyNumberFormat="1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180" fontId="19" fillId="0" borderId="0" xfId="0" applyNumberFormat="1" applyFont="1" applyAlignment="1">
      <alignment horizontal="left" vertical="center"/>
    </xf>
    <xf numFmtId="0" fontId="12" fillId="0" borderId="13" xfId="0" applyFont="1" applyBorder="1" applyAlignment="1"/>
    <xf numFmtId="0" fontId="12" fillId="0" borderId="2" xfId="0" applyFont="1" applyBorder="1" applyAlignment="1">
      <alignment horizontal="left"/>
    </xf>
    <xf numFmtId="184" fontId="19" fillId="0" borderId="10" xfId="0" applyNumberFormat="1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25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23" fillId="0" borderId="2" xfId="0" applyFont="1" applyBorder="1" applyAlignment="1">
      <alignment wrapText="1"/>
    </xf>
    <xf numFmtId="0" fontId="26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25" fillId="0" borderId="2" xfId="0" applyFont="1" applyBorder="1" applyAlignment="1">
      <alignment horizontal="center" wrapText="1"/>
    </xf>
    <xf numFmtId="49" fontId="19" fillId="0" borderId="2" xfId="53" applyNumberFormat="1" applyFont="1" applyBorder="1" applyAlignment="1">
      <alignment horizontal="left" vertical="center" wrapText="1"/>
    </xf>
    <xf numFmtId="49" fontId="19" fillId="0" borderId="2" xfId="0" applyNumberFormat="1" applyFont="1" applyBorder="1" applyAlignment="1">
      <alignment horizontal="left" vertical="center"/>
    </xf>
  </cellXfs>
  <cellStyles count="54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Обычный_общий список" xfId="8"/>
    <cellStyle name="40% — Акцент6" xfId="9" builtinId="51"/>
    <cellStyle name="Процент" xfId="10" builtinId="5"/>
    <cellStyle name="20% — Акцент2" xfId="11" builtinId="34"/>
    <cellStyle name="Итого" xfId="12" builtinId="25"/>
    <cellStyle name="Вывод" xfId="13" builtinId="21"/>
    <cellStyle name="Гиперссылка" xfId="14" builtinId="8"/>
    <cellStyle name="40% — Акцент4" xfId="15" builtinId="43"/>
    <cellStyle name="Открывавшаяся гиперссылка" xfId="16" builtinId="9"/>
    <cellStyle name="Примечание" xfId="17" builtinId="10"/>
    <cellStyle name="Предупреждающий текст" xfId="18" builtinId="11"/>
    <cellStyle name="Заголовок" xfId="19" builtinId="15"/>
    <cellStyle name="Пояснительный текст" xfId="20" builtinId="53"/>
    <cellStyle name="Заголовок 1" xfId="21" builtinId="16"/>
    <cellStyle name="Заголовок 2" xfId="22" builtinId="17"/>
    <cellStyle name="Заголовок 3" xfId="23" builtinId="18"/>
    <cellStyle name="Обычный_МАРШ.ЛИСТ ПЕРВАЯ ЯЩЕРА" xfId="24"/>
    <cellStyle name="Заголовок 4" xfId="25" builtinId="19"/>
    <cellStyle name="Ввод" xfId="26" builtinId="20"/>
    <cellStyle name="Проверить ячейку" xfId="27" builtinId="23"/>
    <cellStyle name="Вычисление" xfId="28" builtinId="22"/>
    <cellStyle name="Связанная ячейка" xfId="29" builtinId="24"/>
    <cellStyle name="Плохой" xfId="30" builtinId="27"/>
    <cellStyle name="Акцент5" xfId="31" builtinId="45"/>
    <cellStyle name="Нейтральный" xfId="32" builtinId="28"/>
    <cellStyle name="Акцент1" xfId="33" builtinId="29"/>
    <cellStyle name="20% — Акцент1" xfId="34" builtinId="30"/>
    <cellStyle name="40% — Акцент1" xfId="35" builtinId="31"/>
    <cellStyle name="20% — Акцент5" xfId="36" builtinId="46"/>
    <cellStyle name="60% — Акцент1" xfId="37" builtinId="32"/>
    <cellStyle name="Акцент2" xfId="38" builtinId="33"/>
    <cellStyle name="40% — Акцент2" xfId="39" builtinId="35"/>
    <cellStyle name="20% — Акцент6" xfId="40" builtinId="50"/>
    <cellStyle name="60% — Акцент2" xfId="41" builtinId="36"/>
    <cellStyle name="Акцент3" xfId="42" builtinId="37"/>
    <cellStyle name="40% — Акцент3" xfId="43" builtinId="39"/>
    <cellStyle name="60% — Акцент3" xfId="44" builtinId="40"/>
    <cellStyle name="Акцент4" xfId="45" builtinId="41"/>
    <cellStyle name="20% — Акцент4" xfId="46" builtinId="42"/>
    <cellStyle name="60% — Акцент4" xfId="47" builtinId="44"/>
    <cellStyle name="60% — Акцент5" xfId="48" builtinId="48"/>
    <cellStyle name="Акцент6" xfId="49" builtinId="49"/>
    <cellStyle name="60% — Акцент6" xfId="50" builtinId="52"/>
    <cellStyle name="Обычный_Jaschera_07" xfId="51"/>
    <cellStyle name="Обычный_Jashera 2018" xfId="52"/>
    <cellStyle name="Обычный_Внутренняя таблица марш. листа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2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eva-most@yandex.ru" TargetMode="External"/><Relationship Id="rId2" Type="http://schemas.openxmlformats.org/officeDocument/2006/relationships/hyperlink" Target="mailto:mbatakov@mail.ru" TargetMode="External"/><Relationship Id="rId1" Type="http://schemas.openxmlformats.org/officeDocument/2006/relationships/hyperlink" Target="mailto:alexbrit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1"/>
  <sheetViews>
    <sheetView workbookViewId="0">
      <selection activeCell="J34" sqref="J34"/>
    </sheetView>
  </sheetViews>
  <sheetFormatPr defaultColWidth="8" defaultRowHeight="13.2"/>
  <cols>
    <col min="1" max="1" width="3.44444444444444" style="40" customWidth="1"/>
    <col min="2" max="2" width="18" style="40" customWidth="1"/>
    <col min="3" max="3" width="10.8888888888889" style="40"/>
    <col min="4" max="4" width="11.1111111111111" style="40" customWidth="1"/>
    <col min="5" max="5" width="6.66666666666667" style="40" customWidth="1"/>
    <col min="6" max="6" width="29.8888888888889" style="40" customWidth="1"/>
    <col min="7" max="7" width="8.44444444444444" style="40" customWidth="1"/>
    <col min="8" max="8" width="11" style="40" customWidth="1"/>
    <col min="9" max="9" width="3.66666666666667" style="40" customWidth="1"/>
    <col min="10" max="10" width="7.88888888888889" style="40"/>
    <col min="11" max="11" width="17.8888888888889" style="40" customWidth="1"/>
    <col min="12" max="12" width="6.33333333333333" style="40" customWidth="1"/>
    <col min="13" max="13" width="12.5555555555556" style="40" customWidth="1"/>
    <col min="14" max="256" width="8.33333333333333" style="40"/>
    <col min="257" max="16384" width="8" style="40"/>
  </cols>
  <sheetData>
    <row r="1" ht="14.25" customHeight="1" spans="1:13">
      <c r="A1" s="96" t="s">
        <v>0</v>
      </c>
      <c r="B1" s="96"/>
      <c r="C1" s="96"/>
      <c r="D1" s="96"/>
      <c r="E1" s="96"/>
      <c r="F1" s="96"/>
      <c r="G1" s="96"/>
      <c r="H1" s="96"/>
      <c r="I1" s="96" t="s">
        <v>1</v>
      </c>
      <c r="J1" s="96"/>
      <c r="K1" s="96"/>
      <c r="L1" s="96"/>
      <c r="M1" s="96"/>
    </row>
    <row r="2" ht="51.9" customHeight="1" spans="1:13">
      <c r="A2" s="147" t="s">
        <v>2</v>
      </c>
      <c r="B2" s="148" t="s">
        <v>3</v>
      </c>
      <c r="C2" s="148" t="s">
        <v>4</v>
      </c>
      <c r="D2" s="148" t="s">
        <v>5</v>
      </c>
      <c r="E2" s="148" t="s">
        <v>6</v>
      </c>
      <c r="F2" s="148" t="s">
        <v>7</v>
      </c>
      <c r="G2" s="149" t="s">
        <v>8</v>
      </c>
      <c r="H2" s="150" t="s">
        <v>9</v>
      </c>
      <c r="I2" s="147" t="s">
        <v>2</v>
      </c>
      <c r="J2" s="148" t="s">
        <v>10</v>
      </c>
      <c r="K2" s="151" t="s">
        <v>11</v>
      </c>
      <c r="L2" s="148" t="s">
        <v>12</v>
      </c>
      <c r="M2" s="152" t="s">
        <v>13</v>
      </c>
    </row>
    <row r="3" s="85" customFormat="1" ht="15.6" spans="1:14">
      <c r="A3" s="108">
        <v>1</v>
      </c>
      <c r="B3" s="99" t="str">
        <f>CONCATENATE('Информация для бумаг_2'!B5," ",'Информация для бумаг_2'!C5)</f>
        <v>Беляева Олеся</v>
      </c>
      <c r="C3" s="100">
        <f>'Информация для бумаг_2'!P5</f>
        <v>39646</v>
      </c>
      <c r="D3" s="45">
        <f>'Информация для бумаг_2'!H5</f>
        <v>777</v>
      </c>
      <c r="E3" s="44">
        <f>'Информация для бумаг_2'!I5</f>
        <v>9</v>
      </c>
      <c r="F3" s="106" t="str">
        <f>'Информация для бумаг_2'!K5</f>
        <v>Ул. Вавиловых, 7-3-229</v>
      </c>
      <c r="G3" s="107" t="s">
        <v>14</v>
      </c>
      <c r="H3" s="103" t="s">
        <v>15</v>
      </c>
      <c r="I3" s="125">
        <v>1</v>
      </c>
      <c r="J3" s="153" t="s">
        <v>16</v>
      </c>
      <c r="K3" s="127" t="s">
        <v>17</v>
      </c>
      <c r="L3" s="128">
        <v>1000</v>
      </c>
      <c r="M3" s="128" t="s">
        <v>18</v>
      </c>
      <c r="N3" s="129"/>
    </row>
    <row r="4" s="85" customFormat="1" ht="21" customHeight="1" spans="1:14">
      <c r="A4" s="105">
        <v>2</v>
      </c>
      <c r="B4" s="99" t="str">
        <f>CONCATENATE('Информация для бумаг_2'!B6," ",'Информация для бумаг_2'!C6)</f>
        <v>Беляева Софья</v>
      </c>
      <c r="C4" s="100">
        <f>'Информация для бумаг_2'!P6</f>
        <v>40579</v>
      </c>
      <c r="D4" s="45">
        <f>'Информация для бумаг_2'!H6</f>
        <v>655</v>
      </c>
      <c r="E4" s="44">
        <f>'Информация для бумаг_2'!I6</f>
        <v>7</v>
      </c>
      <c r="F4" s="106" t="str">
        <f>'Информация для бумаг_2'!K6</f>
        <v>Ул. Вавиловых, 7-3-229</v>
      </c>
      <c r="G4" s="107" t="s">
        <v>14</v>
      </c>
      <c r="H4" s="104"/>
      <c r="I4" s="130">
        <v>2</v>
      </c>
      <c r="J4" s="153" t="s">
        <v>19</v>
      </c>
      <c r="K4" s="127" t="s">
        <v>20</v>
      </c>
      <c r="L4" s="128"/>
      <c r="M4" s="128" t="s">
        <v>21</v>
      </c>
      <c r="N4" s="129"/>
    </row>
    <row r="5" s="85" customFormat="1" ht="15.6" spans="1:14">
      <c r="A5" s="108">
        <v>3</v>
      </c>
      <c r="B5" s="99" t="str">
        <f>CONCATENATE('Информация для бумаг_2'!B7," ",'Информация для бумаг_2'!C7)</f>
        <v>Бритиков Александр</v>
      </c>
      <c r="C5" s="100">
        <f>'Информация для бумаг_2'!P7</f>
        <v>39849</v>
      </c>
      <c r="D5" s="45">
        <f>'Информация для бумаг_2'!H7</f>
        <v>56</v>
      </c>
      <c r="E5" s="44">
        <f>'Информация для бумаг_2'!I7</f>
        <v>9</v>
      </c>
      <c r="F5" s="106" t="str">
        <f>'Информация для бумаг_2'!K7</f>
        <v>Ул. Лахтинская, 20-36</v>
      </c>
      <c r="G5" s="107" t="s">
        <v>14</v>
      </c>
      <c r="H5" s="104"/>
      <c r="I5" s="125">
        <v>3</v>
      </c>
      <c r="J5" s="154" t="s">
        <v>22</v>
      </c>
      <c r="K5" s="127" t="s">
        <v>23</v>
      </c>
      <c r="L5" s="128">
        <v>117</v>
      </c>
      <c r="M5" s="128" t="s">
        <v>18</v>
      </c>
      <c r="N5" s="129"/>
    </row>
    <row r="6" s="85" customFormat="1" ht="15.6" spans="1:14">
      <c r="A6" s="105">
        <v>4</v>
      </c>
      <c r="B6" s="99" t="str">
        <f>CONCATENATE('Информация для бумаг_2'!B8," ",'Информация для бумаг_2'!C8)</f>
        <v>Ершова Татьяна</v>
      </c>
      <c r="C6" s="100">
        <f>'Информация для бумаг_2'!P8</f>
        <v>39166</v>
      </c>
      <c r="D6" s="45">
        <f>'Информация для бумаг_2'!H8</f>
        <v>441</v>
      </c>
      <c r="E6" s="44">
        <f>'Информация для бумаг_2'!I8</f>
        <v>10</v>
      </c>
      <c r="F6" s="106" t="str">
        <f>'Информация для бумаг_2'!K8</f>
        <v>Ул. Малая Карпатская, 17-275</v>
      </c>
      <c r="G6" s="107" t="s">
        <v>14</v>
      </c>
      <c r="H6" s="104"/>
      <c r="I6" s="105"/>
      <c r="J6" s="132"/>
      <c r="K6" s="127"/>
      <c r="L6" s="128"/>
      <c r="M6" s="128"/>
      <c r="N6" s="129"/>
    </row>
    <row r="7" s="85" customFormat="1" ht="15.6" spans="1:14">
      <c r="A7" s="108">
        <v>5</v>
      </c>
      <c r="B7" s="99" t="str">
        <f>CONCATENATE('Информация для бумаг_2'!B9," ",'Информация для бумаг_2'!C9)</f>
        <v>Мелентьева Эмма</v>
      </c>
      <c r="C7" s="100">
        <f>'Информация для бумаг_2'!P9</f>
        <v>39581</v>
      </c>
      <c r="D7" s="45">
        <f>'Информация для бумаг_2'!H9</f>
        <v>204</v>
      </c>
      <c r="E7" s="44">
        <f>'Информация для бумаг_2'!I9</f>
        <v>9</v>
      </c>
      <c r="F7" s="106" t="str">
        <f>'Информация для бумаг_2'!K9</f>
        <v>Ул. Разночинная, 4-14</v>
      </c>
      <c r="G7" s="107" t="s">
        <v>14</v>
      </c>
      <c r="H7" s="104"/>
      <c r="I7" s="108"/>
      <c r="J7" s="132"/>
      <c r="K7" s="127"/>
      <c r="L7" s="128"/>
      <c r="M7" s="128"/>
      <c r="N7" s="129"/>
    </row>
    <row r="8" s="85" customFormat="1" spans="1:14">
      <c r="A8" s="105">
        <v>6</v>
      </c>
      <c r="B8" s="99" t="str">
        <f>CONCATENATE('Информация для бумаг_2'!B10," ",'Информация для бумаг_2'!C10)</f>
        <v>Меньшиков  Савва</v>
      </c>
      <c r="C8" s="100">
        <f>'Информация для бумаг_2'!P10</f>
        <v>39916</v>
      </c>
      <c r="D8" s="45">
        <f>'Информация для бумаг_2'!H10</f>
        <v>533</v>
      </c>
      <c r="E8" s="44">
        <f>'Информация для бумаг_2'!I10</f>
        <v>8</v>
      </c>
      <c r="F8" s="106" t="str">
        <f>'Информация для бумаг_2'!K10</f>
        <v>Ул. Железноводская, 62-98</v>
      </c>
      <c r="G8" s="107" t="s">
        <v>14</v>
      </c>
      <c r="H8" s="104"/>
      <c r="N8" s="133"/>
    </row>
    <row r="9" s="85" customFormat="1" spans="1:13">
      <c r="A9" s="108">
        <v>7</v>
      </c>
      <c r="B9" s="99" t="str">
        <f>CONCATENATE('Информация для бумаг_2'!B11," ",'Информация для бумаг_2'!C11)</f>
        <v>Островский Виктор</v>
      </c>
      <c r="C9" s="100">
        <f>'Информация для бумаг_2'!P11</f>
        <v>40070</v>
      </c>
      <c r="D9" s="45">
        <f>'Информация для бумаг_2'!H11</f>
        <v>518</v>
      </c>
      <c r="E9" s="44">
        <f>'Информация для бумаг_2'!I11</f>
        <v>8</v>
      </c>
      <c r="F9" s="106" t="str">
        <f>'Информация для бумаг_2'!K11</f>
        <v>Ул. Шишкина, 58</v>
      </c>
      <c r="G9" s="107" t="s">
        <v>14</v>
      </c>
      <c r="H9" s="104"/>
      <c r="I9" s="105"/>
      <c r="J9" s="105"/>
      <c r="K9" s="105"/>
      <c r="L9" s="105"/>
      <c r="M9" s="105"/>
    </row>
    <row r="10" s="85" customFormat="1" spans="1:13">
      <c r="A10" s="105">
        <v>8</v>
      </c>
      <c r="B10" s="99" t="str">
        <f>CONCATENATE('Информация для бумаг_2'!B12," ",'Информация для бумаг_2'!C12)</f>
        <v>Сайчик Мария</v>
      </c>
      <c r="C10" s="100">
        <f>'Информация для бумаг_2'!P12</f>
        <v>38982</v>
      </c>
      <c r="D10" s="45">
        <f>'Информация для бумаг_2'!H12</f>
        <v>586</v>
      </c>
      <c r="E10" s="44">
        <f>'Информация для бумаг_2'!I12</f>
        <v>11</v>
      </c>
      <c r="F10" s="106" t="str">
        <f>'Информация для бумаг_2'!K12</f>
        <v>Ул. Кораблестроителей, 39-831</v>
      </c>
      <c r="G10" s="107" t="s">
        <v>14</v>
      </c>
      <c r="H10" s="104"/>
      <c r="I10" s="105"/>
      <c r="J10" s="105"/>
      <c r="K10" s="105"/>
      <c r="L10" s="105"/>
      <c r="M10" s="105"/>
    </row>
    <row r="11" s="85" customFormat="1" spans="1:13">
      <c r="A11" s="108">
        <v>9</v>
      </c>
      <c r="B11" s="99" t="str">
        <f>CONCATENATE('Информация для бумаг_2'!B13," ",'Информация для бумаг_2'!C13)</f>
        <v>Шеламова Виктория</v>
      </c>
      <c r="C11" s="100">
        <f>'Информация для бумаг_2'!P13</f>
        <v>39529</v>
      </c>
      <c r="D11" s="45">
        <f>'Информация для бумаг_2'!H13</f>
        <v>471</v>
      </c>
      <c r="E11" s="44">
        <f>'Информация для бумаг_2'!I13</f>
        <v>9</v>
      </c>
      <c r="F11" s="106" t="str">
        <f>'Информация для бумаг_2'!K13</f>
        <v>Приозерское шоссе, 16-46</v>
      </c>
      <c r="G11" s="107" t="s">
        <v>14</v>
      </c>
      <c r="H11" s="104"/>
      <c r="I11" s="105"/>
      <c r="J11" s="105"/>
      <c r="K11" s="105"/>
      <c r="L11" s="105"/>
      <c r="M11" s="105"/>
    </row>
    <row r="12" s="85" customFormat="1" spans="1:13">
      <c r="A12" s="105">
        <v>10</v>
      </c>
      <c r="B12" s="99" t="str">
        <f>CONCATENATE('Информация для бумаг_2'!B14," ",'Информация для бумаг_2'!C14)</f>
        <v>Шилонцев Андрей</v>
      </c>
      <c r="C12" s="100">
        <f>'Информация для бумаг_2'!P14</f>
        <v>38989</v>
      </c>
      <c r="D12" s="45">
        <f>'Информация для бумаг_2'!H14</f>
        <v>452</v>
      </c>
      <c r="E12" s="44">
        <f>'Информация для бумаг_2'!I14</f>
        <v>9</v>
      </c>
      <c r="F12" s="106" t="str">
        <f>'Информация для бумаг_2'!K14</f>
        <v>Ленинский пр., 117-1-603</v>
      </c>
      <c r="G12" s="107" t="s">
        <v>14</v>
      </c>
      <c r="H12" s="104"/>
      <c r="I12" s="105"/>
      <c r="J12" s="105"/>
      <c r="K12" s="105"/>
      <c r="L12" s="105"/>
      <c r="M12" s="105"/>
    </row>
    <row r="13" s="85" customFormat="1" spans="1:13">
      <c r="A13" s="108">
        <v>11</v>
      </c>
      <c r="B13" s="99" t="str">
        <f>CONCATENATE('Информация для бумаг_2'!B15," ",'Информация для бумаг_2'!C15)</f>
        <v>Шишкина Анна</v>
      </c>
      <c r="C13" s="100">
        <f>'Информация для бумаг_2'!P15</f>
        <v>39987</v>
      </c>
      <c r="D13" s="45">
        <f>'Информация для бумаг_2'!H15</f>
        <v>43</v>
      </c>
      <c r="E13" s="44">
        <f>'Информация для бумаг_2'!I15</f>
        <v>8</v>
      </c>
      <c r="F13" s="106" t="str">
        <f>'Информация для бумаг_2'!K15</f>
        <v>Пр. Сизова, 14-90</v>
      </c>
      <c r="G13" s="107" t="s">
        <v>14</v>
      </c>
      <c r="H13" s="104"/>
      <c r="I13" s="105"/>
      <c r="J13" s="105"/>
      <c r="K13" s="105"/>
      <c r="L13" s="105"/>
      <c r="M13" s="105"/>
    </row>
    <row r="14" s="85" customFormat="1" spans="1:13">
      <c r="A14" s="105">
        <v>12</v>
      </c>
      <c r="B14" s="99" t="str">
        <f>CONCATENATE('Информация для бумаг_2'!B16," ",'Информация для бумаг_2'!C16)</f>
        <v>Нужин Илья</v>
      </c>
      <c r="C14" s="100">
        <f>'Информация для бумаг_2'!P16</f>
        <v>38933</v>
      </c>
      <c r="D14" s="45">
        <f>'Информация для бумаг_2'!H16</f>
        <v>30</v>
      </c>
      <c r="E14" s="44">
        <f>'Информация для бумаг_2'!I16</f>
        <v>11</v>
      </c>
      <c r="F14" s="106" t="str">
        <f>'Информация для бумаг_2'!K16</f>
        <v>Гаванская 2/97-36</v>
      </c>
      <c r="G14" s="107" t="s">
        <v>14</v>
      </c>
      <c r="H14" s="104"/>
      <c r="I14" s="105"/>
      <c r="J14" s="105"/>
      <c r="K14" s="105"/>
      <c r="L14" s="105"/>
      <c r="M14" s="105"/>
    </row>
    <row r="15" s="85" customFormat="1" spans="1:13">
      <c r="A15" s="108">
        <v>13</v>
      </c>
      <c r="B15" s="99" t="str">
        <f>CONCATENATE('Информация для бумаг_2'!B17," ",'Информация для бумаг_2'!C17)</f>
        <v>Тюпин Арсений</v>
      </c>
      <c r="C15" s="100">
        <f>'Информация для бумаг_2'!P17</f>
        <v>39810</v>
      </c>
      <c r="D15" s="45">
        <f>'Информация для бумаг_2'!H17</f>
        <v>555</v>
      </c>
      <c r="E15" s="44">
        <f>'Информация для бумаг_2'!I17</f>
        <v>8</v>
      </c>
      <c r="F15" s="106" t="str">
        <f>'Информация для бумаг_2'!K17</f>
        <v>Комендантский пр., 23-1-112</v>
      </c>
      <c r="G15" s="107" t="s">
        <v>14</v>
      </c>
      <c r="H15" s="104"/>
      <c r="I15" s="105"/>
      <c r="J15" s="105"/>
      <c r="K15" s="105"/>
      <c r="L15" s="105"/>
      <c r="M15" s="105"/>
    </row>
    <row r="16" s="85" customFormat="1" spans="1:13">
      <c r="A16" s="105"/>
      <c r="B16" s="99"/>
      <c r="C16" s="100"/>
      <c r="D16" s="45"/>
      <c r="E16" s="44"/>
      <c r="F16" s="106"/>
      <c r="G16" s="107"/>
      <c r="H16" s="104"/>
      <c r="I16" s="105"/>
      <c r="J16" s="105"/>
      <c r="K16" s="105"/>
      <c r="L16" s="105"/>
      <c r="M16" s="105"/>
    </row>
    <row r="17" s="85" customFormat="1" spans="1:13">
      <c r="A17" s="108"/>
      <c r="B17" s="99"/>
      <c r="C17" s="100"/>
      <c r="D17" s="45"/>
      <c r="E17" s="44"/>
      <c r="F17" s="106"/>
      <c r="G17" s="107"/>
      <c r="H17" s="104"/>
      <c r="I17" s="105"/>
      <c r="J17" s="105"/>
      <c r="K17" s="105"/>
      <c r="L17" s="105"/>
      <c r="M17" s="105"/>
    </row>
    <row r="18" s="85" customFormat="1" spans="1:13">
      <c r="A18" s="105"/>
      <c r="B18" s="99"/>
      <c r="C18" s="100"/>
      <c r="D18" s="45"/>
      <c r="E18" s="44"/>
      <c r="F18" s="106"/>
      <c r="G18" s="107"/>
      <c r="H18" s="104"/>
      <c r="I18" s="105"/>
      <c r="J18" s="105"/>
      <c r="K18" s="105"/>
      <c r="L18" s="105"/>
      <c r="M18" s="105"/>
    </row>
    <row r="19" s="85" customFormat="1" spans="1:13">
      <c r="A19" s="105"/>
      <c r="B19" s="99"/>
      <c r="C19" s="100"/>
      <c r="D19" s="45"/>
      <c r="E19" s="44"/>
      <c r="F19" s="106"/>
      <c r="G19" s="107"/>
      <c r="H19" s="104"/>
      <c r="I19" s="105"/>
      <c r="J19" s="105"/>
      <c r="K19" s="105"/>
      <c r="L19" s="105"/>
      <c r="M19" s="105"/>
    </row>
    <row r="20" s="85" customFormat="1" ht="18" customHeight="1" spans="1:13">
      <c r="A20" s="108"/>
      <c r="B20" s="99"/>
      <c r="C20" s="100"/>
      <c r="D20" s="45"/>
      <c r="E20" s="44"/>
      <c r="F20" s="106"/>
      <c r="G20" s="107"/>
      <c r="H20" s="104"/>
      <c r="I20" s="105"/>
      <c r="J20" s="105"/>
      <c r="K20" s="105"/>
      <c r="L20" s="105"/>
      <c r="M20" s="105"/>
    </row>
    <row r="21" s="85" customFormat="1" ht="21.9" customHeight="1" spans="1:13">
      <c r="A21" s="105"/>
      <c r="B21" s="99"/>
      <c r="C21" s="100"/>
      <c r="D21" s="109"/>
      <c r="E21" s="44"/>
      <c r="F21" s="106"/>
      <c r="G21" s="107"/>
      <c r="H21" s="104"/>
      <c r="I21" s="105"/>
      <c r="J21" s="105"/>
      <c r="K21" s="105"/>
      <c r="L21" s="105"/>
      <c r="M21" s="105"/>
    </row>
    <row r="22" s="85" customFormat="1" spans="1:13">
      <c r="A22" s="108"/>
      <c r="B22" s="99"/>
      <c r="C22" s="100"/>
      <c r="D22" s="45"/>
      <c r="E22" s="44"/>
      <c r="F22" s="106"/>
      <c r="G22" s="107"/>
      <c r="H22" s="104"/>
      <c r="I22" s="105"/>
      <c r="J22" s="105"/>
      <c r="K22" s="105"/>
      <c r="L22" s="105"/>
      <c r="M22" s="105"/>
    </row>
    <row r="23" s="85" customFormat="1" spans="1:13">
      <c r="A23" s="105"/>
      <c r="B23" s="99"/>
      <c r="C23" s="100"/>
      <c r="D23" s="45"/>
      <c r="E23" s="44"/>
      <c r="F23" s="106"/>
      <c r="G23" s="107"/>
      <c r="H23" s="104"/>
      <c r="I23" s="105"/>
      <c r="J23" s="105"/>
      <c r="K23" s="105"/>
      <c r="L23" s="105"/>
      <c r="M23" s="105"/>
    </row>
    <row r="24" s="85" customFormat="1" spans="1:13">
      <c r="A24" s="108"/>
      <c r="B24" s="99"/>
      <c r="C24" s="100"/>
      <c r="D24" s="110"/>
      <c r="E24" s="44"/>
      <c r="F24" s="111"/>
      <c r="G24" s="107"/>
      <c r="H24" s="104"/>
      <c r="I24" s="105"/>
      <c r="J24" s="105"/>
      <c r="K24" s="105"/>
      <c r="L24" s="105"/>
      <c r="M24" s="105"/>
    </row>
    <row r="25" s="85" customFormat="1" spans="1:13">
      <c r="A25" s="108"/>
      <c r="B25" s="99"/>
      <c r="C25" s="100"/>
      <c r="D25" s="110"/>
      <c r="E25" s="44"/>
      <c r="F25" s="111"/>
      <c r="G25" s="107"/>
      <c r="H25" s="104"/>
      <c r="I25" s="105"/>
      <c r="J25" s="105"/>
      <c r="K25" s="105"/>
      <c r="L25" s="105"/>
      <c r="M25" s="105"/>
    </row>
    <row r="26" s="85" customFormat="1" ht="12" spans="1:13">
      <c r="A26" s="112"/>
      <c r="G26" s="113"/>
      <c r="H26" s="104"/>
      <c r="I26" s="105"/>
      <c r="J26" s="105"/>
      <c r="K26" s="105"/>
      <c r="L26" s="105"/>
      <c r="M26" s="105"/>
    </row>
    <row r="27" s="85" customFormat="1" spans="1:13">
      <c r="A27" s="108"/>
      <c r="B27" s="114" t="str">
        <f>'Информация для бумаг_2'!C21</f>
        <v>Хайтов Вадим Михайлович</v>
      </c>
      <c r="C27" s="100"/>
      <c r="D27" s="115" t="s">
        <v>24</v>
      </c>
      <c r="E27" s="116"/>
      <c r="F27" s="75"/>
      <c r="G27" s="107"/>
      <c r="H27" s="104"/>
      <c r="I27" s="105"/>
      <c r="J27" s="105"/>
      <c r="K27" s="105"/>
      <c r="L27" s="105"/>
      <c r="M27" s="105"/>
    </row>
    <row r="28" spans="1:13">
      <c r="A28" s="105"/>
      <c r="B28" s="44" t="str">
        <f>'Информация для бумаг_2'!C22</f>
        <v>Гаврилова Елизавета Олеговна</v>
      </c>
      <c r="C28" s="100"/>
      <c r="D28" s="115" t="s">
        <v>25</v>
      </c>
      <c r="E28" s="116"/>
      <c r="F28" s="75"/>
      <c r="G28" s="107"/>
      <c r="H28" s="104"/>
      <c r="I28" s="134" t="s">
        <v>26</v>
      </c>
      <c r="J28" s="135"/>
      <c r="K28" s="135"/>
      <c r="L28" s="135"/>
      <c r="M28" s="136"/>
    </row>
    <row r="29" ht="15.6" spans="1:13">
      <c r="A29" s="117" t="s">
        <v>27</v>
      </c>
      <c r="B29" s="118"/>
      <c r="C29" s="118"/>
      <c r="D29" s="118"/>
      <c r="E29" s="118"/>
      <c r="F29" s="118"/>
      <c r="G29" s="118"/>
      <c r="H29" s="119"/>
      <c r="I29" s="44" t="s">
        <v>28</v>
      </c>
      <c r="K29" s="44"/>
      <c r="L29" s="44"/>
      <c r="M29" s="44"/>
    </row>
    <row r="30" ht="15.75" customHeight="1" spans="1:13">
      <c r="A30" s="120" t="s">
        <v>29</v>
      </c>
      <c r="B30" s="121"/>
      <c r="D30" s="122"/>
      <c r="E30" s="122"/>
      <c r="F30" s="122"/>
      <c r="G30" s="123"/>
      <c r="H30" s="118"/>
      <c r="I30" s="44"/>
      <c r="J30" s="44"/>
      <c r="K30" s="44"/>
      <c r="L30" s="44"/>
      <c r="M30" s="44"/>
    </row>
    <row r="31" ht="15.75" customHeight="1" spans="1:13">
      <c r="A31" s="40" t="s">
        <v>30</v>
      </c>
      <c r="H31" s="124" t="s">
        <v>31</v>
      </c>
      <c r="I31" s="124"/>
      <c r="J31" s="124"/>
      <c r="K31" s="124"/>
      <c r="L31" s="137"/>
      <c r="M31" s="137"/>
    </row>
    <row r="32" ht="15.75" customHeight="1" spans="8:8">
      <c r="H32" s="40" t="s">
        <v>32</v>
      </c>
    </row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</sheetData>
  <mergeCells count="7">
    <mergeCell ref="A1:H1"/>
    <mergeCell ref="I1:M1"/>
    <mergeCell ref="D27:E27"/>
    <mergeCell ref="D28:E28"/>
    <mergeCell ref="I28:M28"/>
    <mergeCell ref="A30:B30"/>
    <mergeCell ref="H3:H29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12" workbookViewId="0">
      <selection activeCell="B17" sqref="B17"/>
    </sheetView>
  </sheetViews>
  <sheetFormatPr defaultColWidth="8.88888888888889" defaultRowHeight="14.4"/>
  <cols>
    <col min="1" max="1" width="18.8888888888889" style="6" customWidth="1"/>
    <col min="2" max="2" width="17.4444444444444" style="6" customWidth="1"/>
    <col min="3" max="3" width="19.4444444444444" style="6" customWidth="1"/>
    <col min="4" max="4" width="19.3333333333333" style="6" customWidth="1"/>
    <col min="5" max="5" width="21.3333333333333" style="6" customWidth="1"/>
    <col min="6" max="6" width="19.1111111111111" style="24" customWidth="1"/>
    <col min="7" max="16384" width="8.88888888888889" style="6"/>
  </cols>
  <sheetData>
    <row r="1" spans="1:6">
      <c r="A1" s="25" t="s">
        <v>90</v>
      </c>
      <c r="B1" s="25" t="s">
        <v>91</v>
      </c>
      <c r="C1" s="25" t="s">
        <v>92</v>
      </c>
      <c r="D1" s="25" t="s">
        <v>252</v>
      </c>
      <c r="E1" s="25" t="s">
        <v>253</v>
      </c>
      <c r="F1" s="26" t="s">
        <v>254</v>
      </c>
    </row>
    <row r="2" spans="1:6">
      <c r="A2" s="25" t="s">
        <v>255</v>
      </c>
      <c r="B2" s="25" t="s">
        <v>256</v>
      </c>
      <c r="C2" s="25"/>
      <c r="D2" s="25"/>
      <c r="E2" s="25"/>
      <c r="F2" s="26"/>
    </row>
    <row r="3" spans="1:9">
      <c r="A3" s="3" t="str">
        <f>'Информация для бумаг_1'!B5</f>
        <v>Аудах</v>
      </c>
      <c r="B3" s="3" t="str">
        <f>'Информация для бумаг_1'!C5</f>
        <v>Никита</v>
      </c>
      <c r="C3" s="3" t="str">
        <f>'Информация для бумаг_1'!D5</f>
        <v>Яхияевич</v>
      </c>
      <c r="D3" s="8">
        <f>'Информация для бумаг_1'!P5</f>
        <v>40100</v>
      </c>
      <c r="E3" s="3"/>
      <c r="F3" s="13" t="str">
        <f>'Информация для бумаг_1'!O5</f>
        <v>V-АК 731292</v>
      </c>
      <c r="G3" s="3"/>
      <c r="H3" s="3"/>
      <c r="I3" s="3"/>
    </row>
    <row r="4" spans="1:8">
      <c r="A4" s="3" t="str">
        <f>'Информация для бумаг_1'!B6</f>
        <v>Бритиков</v>
      </c>
      <c r="B4" s="3" t="str">
        <f>'Информация для бумаг_1'!C6</f>
        <v>Александр</v>
      </c>
      <c r="C4" s="3" t="str">
        <f>'Информация для бумаг_1'!D6</f>
        <v>Ильич</v>
      </c>
      <c r="D4" s="8">
        <f>'Информация для бумаг_1'!P6</f>
        <v>39849</v>
      </c>
      <c r="E4" s="3"/>
      <c r="F4" s="13">
        <f>'Информация для бумаг_1'!O6</f>
        <v>4022381251</v>
      </c>
      <c r="H4" s="3"/>
    </row>
    <row r="5" spans="1:9">
      <c r="A5" s="3" t="str">
        <f>'Информация для бумаг_1'!B7</f>
        <v>Киселев</v>
      </c>
      <c r="B5" s="3" t="str">
        <f>'Информация для бумаг_1'!C7</f>
        <v>Вениамин</v>
      </c>
      <c r="C5" s="3" t="str">
        <f>'Информация для бумаг_1'!D7</f>
        <v>Алексеевич</v>
      </c>
      <c r="D5" s="8">
        <f>'Информация для бумаг_1'!P7</f>
        <v>40363</v>
      </c>
      <c r="E5" s="3"/>
      <c r="F5" s="13" t="str">
        <f>'Информация для бумаг_1'!O7</f>
        <v>II-AK 798373</v>
      </c>
      <c r="G5" s="3"/>
      <c r="H5" s="3"/>
      <c r="I5" s="3"/>
    </row>
    <row r="6" spans="1:9">
      <c r="A6" s="3" t="str">
        <f>'Информация для бумаг_1'!B8</f>
        <v>Сайчик</v>
      </c>
      <c r="B6" s="3" t="str">
        <f>'Информация для бумаг_1'!C8</f>
        <v>Мария</v>
      </c>
      <c r="C6" s="3" t="str">
        <f>'Информация для бумаг_1'!D8</f>
        <v>Владимировна</v>
      </c>
      <c r="D6" s="8">
        <f>'Информация для бумаг_1'!P8</f>
        <v>38982</v>
      </c>
      <c r="E6" s="3"/>
      <c r="F6" s="13">
        <f>'Информация для бумаг_1'!O8</f>
        <v>4020691039</v>
      </c>
      <c r="G6" s="3"/>
      <c r="H6" s="3"/>
      <c r="I6" s="3"/>
    </row>
    <row r="7" spans="1:9">
      <c r="A7" s="3" t="str">
        <f>'Информация для бумаг_1'!B9</f>
        <v>Тихонов</v>
      </c>
      <c r="B7" s="3" t="str">
        <f>'Информация для бумаг_1'!C9</f>
        <v>Иван</v>
      </c>
      <c r="C7" s="3" t="str">
        <f>'Информация для бумаг_1'!D9</f>
        <v>Андреевич</v>
      </c>
      <c r="D7" s="8">
        <f>'Информация для бумаг_1'!P9</f>
        <v>40469</v>
      </c>
      <c r="E7" s="3"/>
      <c r="F7" s="13" t="str">
        <f>'Информация для бумаг_1'!O9</f>
        <v>II-АК 864038</v>
      </c>
      <c r="G7" s="3"/>
      <c r="H7" s="3"/>
      <c r="I7" s="3"/>
    </row>
    <row r="8" spans="1:9">
      <c r="A8" s="3" t="str">
        <f>'Информация для бумаг_1'!B10</f>
        <v>Федорова</v>
      </c>
      <c r="B8" s="3" t="str">
        <f>'Информация для бумаг_1'!C10</f>
        <v>Ксения</v>
      </c>
      <c r="C8" s="3" t="str">
        <f>'Информация для бумаг_1'!D10</f>
        <v>Сергеевна</v>
      </c>
      <c r="D8" s="8">
        <f>'Информация для бумаг_1'!P10</f>
        <v>40195</v>
      </c>
      <c r="E8" s="3"/>
      <c r="F8" s="13" t="str">
        <f>'Информация для бумаг_1'!O10</f>
        <v>II-АК 789060</v>
      </c>
      <c r="G8" s="3"/>
      <c r="H8" s="3"/>
      <c r="I8" s="3"/>
    </row>
    <row r="9" spans="1:9">
      <c r="A9" s="3" t="str">
        <f>'Информация для бумаг_1'!B11</f>
        <v>Шеламова</v>
      </c>
      <c r="B9" s="3" t="str">
        <f>'Информация для бумаг_1'!C11</f>
        <v>Виктория</v>
      </c>
      <c r="C9" s="3" t="str">
        <f>'Информация для бумаг_1'!D11</f>
        <v>Сергеевна</v>
      </c>
      <c r="D9" s="8">
        <f>'Информация для бумаг_1'!P11</f>
        <v>39529</v>
      </c>
      <c r="E9" s="3"/>
      <c r="F9" s="13">
        <f>'Информация для бумаг_1'!O11</f>
        <v>4022149794</v>
      </c>
      <c r="G9" s="3"/>
      <c r="H9" s="3"/>
      <c r="I9" s="3"/>
    </row>
    <row r="10" spans="1:9">
      <c r="A10" s="3" t="str">
        <f>'Информация для бумаг_1'!B12</f>
        <v>Шилонцев</v>
      </c>
      <c r="B10" s="3" t="str">
        <f>'Информация для бумаг_1'!C12</f>
        <v>Андрей</v>
      </c>
      <c r="C10" s="3" t="str">
        <f>'Информация для бумаг_1'!D12</f>
        <v>Александрович</v>
      </c>
      <c r="D10" s="8">
        <f>'Информация для бумаг_1'!P12</f>
        <v>38989</v>
      </c>
      <c r="E10" s="3"/>
      <c r="F10" s="13">
        <f>'Информация для бумаг_1'!O12</f>
        <v>4020684651</v>
      </c>
      <c r="G10" s="3"/>
      <c r="H10" s="3"/>
      <c r="I10" s="3"/>
    </row>
    <row r="11" spans="1:9">
      <c r="A11" s="3" t="str">
        <f>'Информация для бумаг_1'!B13</f>
        <v>Бекасов</v>
      </c>
      <c r="B11" s="3" t="str">
        <f>'Информация для бумаг_1'!C13</f>
        <v>Емельян</v>
      </c>
      <c r="C11" s="3" t="str">
        <f>'Информация для бумаг_1'!D13</f>
        <v>Игоревич</v>
      </c>
      <c r="D11" s="8">
        <f>'Информация для бумаг_1'!P13</f>
        <v>39857</v>
      </c>
      <c r="E11" s="3"/>
      <c r="F11" s="13">
        <f>'Информация для бумаг_1'!O13</f>
        <v>4023439220</v>
      </c>
      <c r="G11" s="3"/>
      <c r="H11" s="3"/>
      <c r="I11" s="3"/>
    </row>
    <row r="12" s="18" customFormat="1" spans="4:4">
      <c r="D12" s="27"/>
    </row>
    <row r="13" s="18" customFormat="1" spans="4:4">
      <c r="D13" s="27"/>
    </row>
    <row r="14" spans="1:2">
      <c r="A14" s="28" t="s">
        <v>257</v>
      </c>
      <c r="B14" s="25" t="s">
        <v>258</v>
      </c>
    </row>
    <row r="15" spans="1:6">
      <c r="A15" s="25" t="s">
        <v>90</v>
      </c>
      <c r="B15" s="25" t="s">
        <v>91</v>
      </c>
      <c r="C15" s="25" t="s">
        <v>92</v>
      </c>
      <c r="D15" s="25" t="s">
        <v>252</v>
      </c>
      <c r="E15" s="25" t="s">
        <v>253</v>
      </c>
      <c r="F15" s="26" t="s">
        <v>254</v>
      </c>
    </row>
    <row r="16" spans="1:6">
      <c r="A16" s="3" t="str">
        <f>'Информация для бумаг_2'!B5</f>
        <v>Беляева</v>
      </c>
      <c r="B16" s="3" t="str">
        <f>'Информация для бумаг_2'!C5</f>
        <v>Олеся</v>
      </c>
      <c r="C16" s="3" t="str">
        <f>'Информация для бумаг_2'!D5</f>
        <v>Ивановна</v>
      </c>
      <c r="D16" s="8">
        <f>'Информация для бумаг_2'!P5</f>
        <v>39646</v>
      </c>
      <c r="E16" s="3"/>
      <c r="F16" s="29">
        <f>'Информация для бумаг_2'!O5</f>
        <v>4022245584</v>
      </c>
    </row>
    <row r="17" spans="1:6">
      <c r="A17" s="3" t="str">
        <f>'Информация для бумаг_2'!B6</f>
        <v>Беляева</v>
      </c>
      <c r="B17" s="3" t="str">
        <f>'Информация для бумаг_2'!C6</f>
        <v>Софья</v>
      </c>
      <c r="C17" s="3" t="str">
        <f>'Информация для бумаг_2'!D6</f>
        <v>Ивановна</v>
      </c>
      <c r="D17" s="8">
        <f>'Информация для бумаг_2'!P6</f>
        <v>40579</v>
      </c>
      <c r="E17" s="3"/>
      <c r="F17" s="29" t="str">
        <f>'Информация для бумаг_2'!O6</f>
        <v>II-АК 879324</v>
      </c>
    </row>
    <row r="18" spans="1:6">
      <c r="A18" s="3" t="str">
        <f>'Информация для бумаг_2'!B7</f>
        <v>Бритиков</v>
      </c>
      <c r="B18" s="3" t="str">
        <f>'Информация для бумаг_2'!C7</f>
        <v>Александр</v>
      </c>
      <c r="C18" s="3" t="str">
        <f>'Информация для бумаг_2'!D7</f>
        <v>Ильич</v>
      </c>
      <c r="D18" s="8">
        <f>'Информация для бумаг_2'!P7</f>
        <v>39849</v>
      </c>
      <c r="E18" s="3"/>
      <c r="F18" s="29">
        <f>'Информация для бумаг_2'!O7</f>
        <v>4022381251</v>
      </c>
    </row>
    <row r="19" spans="1:6">
      <c r="A19" s="3" t="str">
        <f>'Информация для бумаг_2'!B8</f>
        <v>Ершова</v>
      </c>
      <c r="B19" s="3" t="str">
        <f>'Информация для бумаг_2'!C8</f>
        <v>Татьяна</v>
      </c>
      <c r="C19" s="3" t="str">
        <f>'Информация для бумаг_2'!D8</f>
        <v>Алексеевна</v>
      </c>
      <c r="D19" s="8">
        <f>'Информация для бумаг_2'!P8</f>
        <v>39166</v>
      </c>
      <c r="E19" s="3"/>
      <c r="F19" s="29">
        <f>'Информация для бумаг_2'!O8</f>
        <v>4020831130</v>
      </c>
    </row>
    <row r="20" spans="1:6">
      <c r="A20" s="3" t="str">
        <f>'Информация для бумаг_2'!B9</f>
        <v>Мелентьева</v>
      </c>
      <c r="B20" s="3" t="str">
        <f>'Информация для бумаг_2'!C9</f>
        <v>Эмма</v>
      </c>
      <c r="C20" s="3" t="str">
        <f>'Информация для бумаг_2'!D9</f>
        <v>Алексеевна</v>
      </c>
      <c r="D20" s="8">
        <f>'Информация для бумаг_2'!P9</f>
        <v>39581</v>
      </c>
      <c r="E20" s="3"/>
      <c r="F20" s="29">
        <f>'Информация для бумаг_2'!O9</f>
        <v>4022166002</v>
      </c>
    </row>
    <row r="21" spans="1:6">
      <c r="A21" s="3" t="str">
        <f>'Информация для бумаг_2'!B10</f>
        <v>Меньшиков </v>
      </c>
      <c r="B21" s="3" t="str">
        <f>'Информация для бумаг_2'!C10</f>
        <v>Савва</v>
      </c>
      <c r="C21" s="3" t="str">
        <f>'Информация для бумаг_2'!D10</f>
        <v>Игоревич</v>
      </c>
      <c r="D21" s="8">
        <f>'Информация для бумаг_2'!P10</f>
        <v>39916</v>
      </c>
      <c r="E21" s="3"/>
      <c r="F21" s="29">
        <f>'Информация для бумаг_2'!O10</f>
        <v>4023481571</v>
      </c>
    </row>
    <row r="22" spans="1:6">
      <c r="A22" s="3" t="str">
        <f>'Информация для бумаг_2'!B11</f>
        <v>Островский</v>
      </c>
      <c r="B22" s="3" t="str">
        <f>'Информация для бумаг_2'!C11</f>
        <v>Виктор</v>
      </c>
      <c r="C22" s="3" t="str">
        <f>'Информация для бумаг_2'!D11</f>
        <v>Владиславович</v>
      </c>
      <c r="D22" s="8">
        <f>'Информация для бумаг_2'!P11</f>
        <v>40070</v>
      </c>
      <c r="E22" s="3"/>
      <c r="F22" s="29" t="str">
        <f>'Информация для бумаг_2'!O11</f>
        <v>II-АК 745451</v>
      </c>
    </row>
    <row r="23" spans="1:6">
      <c r="A23" s="3" t="str">
        <f>'Информация для бумаг_2'!B12</f>
        <v>Сайчик</v>
      </c>
      <c r="B23" s="3" t="str">
        <f>'Информация для бумаг_2'!C12</f>
        <v>Мария</v>
      </c>
      <c r="C23" s="3" t="str">
        <f>'Информация для бумаг_2'!D12</f>
        <v>Владимировна</v>
      </c>
      <c r="D23" s="8">
        <f>'Информация для бумаг_2'!P12</f>
        <v>38982</v>
      </c>
      <c r="E23" s="3"/>
      <c r="F23" s="29">
        <f>'Информация для бумаг_2'!O12</f>
        <v>4020691039</v>
      </c>
    </row>
    <row r="24" spans="1:6">
      <c r="A24" s="3" t="str">
        <f>'Информация для бумаг_2'!B13</f>
        <v>Шеламова</v>
      </c>
      <c r="B24" s="3" t="str">
        <f>'Информация для бумаг_2'!C13</f>
        <v>Виктория</v>
      </c>
      <c r="C24" s="3" t="str">
        <f>'Информация для бумаг_2'!D13</f>
        <v>Сергеевна</v>
      </c>
      <c r="D24" s="8">
        <f>'Информация для бумаг_2'!P13</f>
        <v>39529</v>
      </c>
      <c r="E24" s="3"/>
      <c r="F24" s="29">
        <f>'Информация для бумаг_2'!O13</f>
        <v>4022149794</v>
      </c>
    </row>
    <row r="25" spans="1:6">
      <c r="A25" s="3" t="str">
        <f>'Информация для бумаг_2'!B14</f>
        <v>Шилонцев</v>
      </c>
      <c r="B25" s="3" t="str">
        <f>'Информация для бумаг_2'!C14</f>
        <v>Андрей</v>
      </c>
      <c r="C25" s="3" t="str">
        <f>'Информация для бумаг_2'!D14</f>
        <v>Александрович</v>
      </c>
      <c r="D25" s="8">
        <f>'Информация для бумаг_2'!P14</f>
        <v>38989</v>
      </c>
      <c r="E25" s="3"/>
      <c r="F25" s="29">
        <f>'Информация для бумаг_2'!O14</f>
        <v>4020684651</v>
      </c>
    </row>
    <row r="26" spans="1:6">
      <c r="A26" s="3" t="str">
        <f>'Информация для бумаг_2'!B15</f>
        <v>Шишкина</v>
      </c>
      <c r="B26" s="3" t="str">
        <f>'Информация для бумаг_2'!C15</f>
        <v>Анна</v>
      </c>
      <c r="C26" s="3" t="str">
        <f>'Информация для бумаг_2'!D15</f>
        <v>Андреевна</v>
      </c>
      <c r="D26" s="8">
        <f>'Информация для бумаг_2'!P15</f>
        <v>39987</v>
      </c>
      <c r="E26" s="3"/>
      <c r="F26" s="29" t="str">
        <f>'Информация для бумаг_2'!O15</f>
        <v>II-АК 731804</v>
      </c>
    </row>
    <row r="27" spans="1:6">
      <c r="A27" s="3" t="str">
        <f>'Информация для бумаг_2'!B16</f>
        <v>Нужин</v>
      </c>
      <c r="B27" s="3" t="str">
        <f>'Информация для бумаг_2'!C16</f>
        <v>Илья</v>
      </c>
      <c r="C27" s="3" t="str">
        <f>'Информация для бумаг_2'!D16</f>
        <v>Мулложонович</v>
      </c>
      <c r="D27" s="8">
        <f>'Информация для бумаг_2'!P16</f>
        <v>38933</v>
      </c>
      <c r="E27" s="3"/>
      <c r="F27" s="29">
        <f>'Информация для бумаг_2'!O16</f>
        <v>4020668443</v>
      </c>
    </row>
    <row r="28" spans="1:6">
      <c r="A28" s="3" t="str">
        <f>'Информация для бумаг_2'!B17</f>
        <v>Тюпин</v>
      </c>
      <c r="B28" s="3" t="str">
        <f>'Информация для бумаг_2'!C17</f>
        <v>Арсений</v>
      </c>
      <c r="C28" s="3" t="str">
        <f>'Информация для бумаг_2'!D17</f>
        <v>Евгеньевич</v>
      </c>
      <c r="D28" s="8">
        <f>'Информация для бумаг_2'!P17</f>
        <v>39810</v>
      </c>
      <c r="E28" s="3"/>
      <c r="F28" s="29">
        <f>'Информация для бумаг_2'!O17</f>
        <v>4022372441</v>
      </c>
    </row>
    <row r="29" spans="4:4">
      <c r="D29" s="8"/>
    </row>
    <row r="30" spans="1:4">
      <c r="A30" s="30" t="s">
        <v>259</v>
      </c>
      <c r="B30" s="18"/>
      <c r="C30" s="18"/>
      <c r="D30" s="8"/>
    </row>
    <row r="31" spans="1:4">
      <c r="A31" s="18" t="s">
        <v>260</v>
      </c>
      <c r="B31" s="18" t="s">
        <v>261</v>
      </c>
      <c r="C31" s="18" t="s">
        <v>262</v>
      </c>
      <c r="D31" s="8"/>
    </row>
    <row r="32" spans="1:4">
      <c r="A32" s="18">
        <v>89217427984</v>
      </c>
      <c r="B32" s="18"/>
      <c r="C32" s="18"/>
      <c r="D32" s="8"/>
    </row>
    <row r="33" spans="1:4">
      <c r="A33" s="3"/>
      <c r="B33" s="3"/>
      <c r="C33" s="3"/>
      <c r="D33" s="8"/>
    </row>
    <row r="34" spans="1:4">
      <c r="A34" s="3"/>
      <c r="B34" s="3"/>
      <c r="C34" s="3"/>
      <c r="D34" s="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D27"/>
  <sheetViews>
    <sheetView tabSelected="1" zoomScale="85" zoomScaleNormal="85" workbookViewId="0">
      <pane xSplit="3" ySplit="1" topLeftCell="D2" activePane="bottomRight" state="frozenSplit"/>
      <selection/>
      <selection pane="topRight"/>
      <selection pane="bottomLeft"/>
      <selection pane="bottomRight" activeCell="I28" sqref="I28"/>
    </sheetView>
  </sheetViews>
  <sheetFormatPr defaultColWidth="9.66666666666667" defaultRowHeight="14.4"/>
  <cols>
    <col min="1" max="1" width="15.6666666666667" style="3" customWidth="1"/>
    <col min="2" max="2" width="14.4444444444444" style="3" customWidth="1"/>
    <col min="3" max="3" width="15.3333333333333" style="3" customWidth="1"/>
    <col min="4" max="4" width="18.4444444444444" style="3" customWidth="1"/>
    <col min="5" max="5" width="13.3333333333333" style="3" customWidth="1"/>
    <col min="6" max="6" width="15.3333333333333" style="3" customWidth="1"/>
    <col min="7" max="7" width="10.4444444444444" style="3" customWidth="1"/>
    <col min="8" max="8" width="10.3333333333333" style="3" customWidth="1"/>
    <col min="9" max="9" width="14.1111111111111" style="3" customWidth="1"/>
    <col min="10" max="10" width="15.6666666666667" style="3" customWidth="1"/>
    <col min="11" max="11" width="13" style="3" customWidth="1"/>
    <col min="12" max="12" width="15.1111111111111" style="3" customWidth="1"/>
    <col min="13" max="13" width="14.8888888888889" style="3" customWidth="1"/>
    <col min="14" max="16" width="9.66666666666667" style="3" customWidth="1"/>
    <col min="17" max="17" width="23" style="3" customWidth="1"/>
    <col min="18" max="18" width="16.7777777777778" style="3" customWidth="1"/>
    <col min="19" max="19" width="9.66666666666667" style="3"/>
    <col min="20" max="20" width="14.6666666666667" style="3" customWidth="1"/>
    <col min="21" max="21" width="9.66666666666667" style="3"/>
    <col min="22" max="22" width="13" style="3" customWidth="1"/>
    <col min="23" max="23" width="13.3333333333333" style="3" customWidth="1"/>
    <col min="24" max="25" width="9.66666666666667" style="3"/>
    <col min="26" max="26" width="13.6666666666667" style="3" customWidth="1"/>
    <col min="27" max="27" width="11.8888888888889" style="3"/>
    <col min="28" max="28" width="12.3333333333333" style="3" customWidth="1"/>
    <col min="29" max="30" width="14.3333333333333" style="3" customWidth="1"/>
    <col min="31" max="16384" width="9.66666666666667" style="3"/>
  </cols>
  <sheetData>
    <row r="1" ht="57.6" spans="1:30">
      <c r="A1" s="4" t="s">
        <v>90</v>
      </c>
      <c r="B1" s="4" t="s">
        <v>91</v>
      </c>
      <c r="C1" s="4" t="s">
        <v>92</v>
      </c>
      <c r="D1" s="4" t="s">
        <v>225</v>
      </c>
      <c r="E1" s="4" t="s">
        <v>240</v>
      </c>
      <c r="F1" s="5" t="s">
        <v>263</v>
      </c>
      <c r="G1" s="5" t="s">
        <v>264</v>
      </c>
      <c r="H1" s="4" t="s">
        <v>94</v>
      </c>
      <c r="I1" s="5" t="s">
        <v>265</v>
      </c>
      <c r="J1" s="4" t="s">
        <v>266</v>
      </c>
      <c r="K1" s="5" t="s">
        <v>223</v>
      </c>
      <c r="L1" s="7" t="s">
        <v>267</v>
      </c>
      <c r="M1" s="7" t="s">
        <v>268</v>
      </c>
      <c r="N1" s="5" t="s">
        <v>269</v>
      </c>
      <c r="O1" s="5" t="s">
        <v>6</v>
      </c>
      <c r="P1" s="5" t="s">
        <v>5</v>
      </c>
      <c r="Q1" s="5" t="s">
        <v>270</v>
      </c>
      <c r="R1" s="5" t="s">
        <v>222</v>
      </c>
      <c r="S1" s="5" t="s">
        <v>271</v>
      </c>
      <c r="T1" s="5" t="s">
        <v>272</v>
      </c>
      <c r="U1" s="5" t="s">
        <v>273</v>
      </c>
      <c r="V1" s="5" t="s">
        <v>274</v>
      </c>
      <c r="W1" s="16" t="s">
        <v>275</v>
      </c>
      <c r="X1" s="5" t="s">
        <v>224</v>
      </c>
      <c r="Y1" s="7" t="s">
        <v>276</v>
      </c>
      <c r="Z1" s="7" t="s">
        <v>277</v>
      </c>
      <c r="AA1" s="7" t="s">
        <v>278</v>
      </c>
      <c r="AB1" s="7" t="s">
        <v>279</v>
      </c>
      <c r="AC1" s="5" t="s">
        <v>280</v>
      </c>
      <c r="AD1" s="5" t="s">
        <v>281</v>
      </c>
    </row>
    <row r="2" hidden="1" spans="1:30">
      <c r="A2" s="3" t="s">
        <v>185</v>
      </c>
      <c r="B2" s="3" t="s">
        <v>186</v>
      </c>
      <c r="C2" s="3" t="s">
        <v>187</v>
      </c>
      <c r="D2" s="3">
        <v>1</v>
      </c>
      <c r="F2" s="3">
        <v>1</v>
      </c>
      <c r="G2" s="3">
        <v>2</v>
      </c>
      <c r="H2" s="3">
        <v>2</v>
      </c>
      <c r="I2" s="3">
        <v>15000</v>
      </c>
      <c r="J2" s="3" t="s">
        <v>282</v>
      </c>
      <c r="K2" s="8">
        <v>40100</v>
      </c>
      <c r="L2" s="3" t="s">
        <v>190</v>
      </c>
      <c r="M2" s="8" t="s">
        <v>283</v>
      </c>
      <c r="N2" s="3">
        <v>13</v>
      </c>
      <c r="O2" s="3">
        <v>8</v>
      </c>
      <c r="P2" s="3">
        <v>197</v>
      </c>
      <c r="Q2" s="3" t="s">
        <v>284</v>
      </c>
      <c r="R2" s="3">
        <v>9119433692</v>
      </c>
      <c r="S2" s="3" t="s">
        <v>285</v>
      </c>
      <c r="T2" s="3" t="s">
        <v>286</v>
      </c>
      <c r="U2" s="3" t="s">
        <v>115</v>
      </c>
      <c r="V2" s="3" t="s">
        <v>287</v>
      </c>
      <c r="W2" s="3">
        <v>9119433692</v>
      </c>
      <c r="X2" s="3" t="s">
        <v>188</v>
      </c>
      <c r="Y2" s="3" t="s">
        <v>288</v>
      </c>
      <c r="Z2" s="9">
        <v>4016637661</v>
      </c>
      <c r="AA2" s="3" t="s">
        <v>289</v>
      </c>
      <c r="AB2" s="8">
        <v>42648</v>
      </c>
      <c r="AC2" s="3" t="s">
        <v>190</v>
      </c>
      <c r="AD2" s="8" t="s">
        <v>283</v>
      </c>
    </row>
    <row r="3" spans="1:30">
      <c r="A3" s="3" t="s">
        <v>102</v>
      </c>
      <c r="B3" s="3" t="s">
        <v>103</v>
      </c>
      <c r="C3" s="3" t="s">
        <v>104</v>
      </c>
      <c r="E3" s="3">
        <v>1</v>
      </c>
      <c r="F3" s="3">
        <v>1</v>
      </c>
      <c r="G3" s="3">
        <v>17</v>
      </c>
      <c r="I3" s="3">
        <v>20000</v>
      </c>
      <c r="J3" s="3" t="s">
        <v>290</v>
      </c>
      <c r="K3" s="8">
        <v>39646</v>
      </c>
      <c r="L3" s="9">
        <v>4022245584</v>
      </c>
      <c r="M3" s="10" t="s">
        <v>291</v>
      </c>
      <c r="N3" s="3">
        <v>14</v>
      </c>
      <c r="O3" s="3">
        <v>9</v>
      </c>
      <c r="P3" s="3">
        <v>777</v>
      </c>
      <c r="Q3" s="3" t="s">
        <v>292</v>
      </c>
      <c r="R3" s="3">
        <v>9602540838</v>
      </c>
      <c r="S3" s="3" t="s">
        <v>293</v>
      </c>
      <c r="T3" s="3" t="s">
        <v>294</v>
      </c>
      <c r="U3" s="3" t="s">
        <v>295</v>
      </c>
      <c r="V3" s="3" t="s">
        <v>296</v>
      </c>
      <c r="W3" s="3">
        <v>9632430934</v>
      </c>
      <c r="X3" s="3" t="s">
        <v>105</v>
      </c>
      <c r="Y3" s="3" t="s">
        <v>297</v>
      </c>
      <c r="Z3" s="9">
        <v>4005763150</v>
      </c>
      <c r="AA3" s="3" t="s">
        <v>298</v>
      </c>
      <c r="AB3" s="8">
        <v>38631</v>
      </c>
      <c r="AD3" s="8"/>
    </row>
    <row r="4" spans="1:30">
      <c r="A4" s="3" t="s">
        <v>102</v>
      </c>
      <c r="B4" s="3" t="s">
        <v>107</v>
      </c>
      <c r="C4" s="3" t="s">
        <v>104</v>
      </c>
      <c r="E4" s="3">
        <v>1</v>
      </c>
      <c r="F4" s="3">
        <v>1</v>
      </c>
      <c r="G4" s="3">
        <v>18</v>
      </c>
      <c r="I4" s="3">
        <v>20000</v>
      </c>
      <c r="J4" s="3" t="s">
        <v>299</v>
      </c>
      <c r="K4" s="8">
        <v>40579</v>
      </c>
      <c r="L4" s="3" t="s">
        <v>108</v>
      </c>
      <c r="M4" s="8">
        <v>40595</v>
      </c>
      <c r="N4" s="3">
        <v>12</v>
      </c>
      <c r="O4" s="3">
        <v>7</v>
      </c>
      <c r="P4" s="3">
        <v>655</v>
      </c>
      <c r="Q4" s="3" t="s">
        <v>292</v>
      </c>
      <c r="R4" s="3">
        <v>9602540838</v>
      </c>
      <c r="S4" s="3" t="s">
        <v>293</v>
      </c>
      <c r="T4" s="3" t="s">
        <v>294</v>
      </c>
      <c r="U4" s="3" t="s">
        <v>295</v>
      </c>
      <c r="V4" s="3" t="s">
        <v>296</v>
      </c>
      <c r="W4" s="3">
        <v>9632430934</v>
      </c>
      <c r="X4" s="3" t="s">
        <v>105</v>
      </c>
      <c r="Y4" s="3" t="s">
        <v>297</v>
      </c>
      <c r="Z4" s="9">
        <v>4005763150</v>
      </c>
      <c r="AA4" s="3" t="s">
        <v>298</v>
      </c>
      <c r="AB4" s="8">
        <v>38631</v>
      </c>
      <c r="AD4" s="8"/>
    </row>
    <row r="5" spans="1:30">
      <c r="A5" s="3" t="s">
        <v>109</v>
      </c>
      <c r="B5" s="3" t="s">
        <v>110</v>
      </c>
      <c r="C5" s="3" t="s">
        <v>111</v>
      </c>
      <c r="D5" s="3">
        <v>1</v>
      </c>
      <c r="E5" s="3">
        <v>1</v>
      </c>
      <c r="F5" s="3">
        <v>1</v>
      </c>
      <c r="G5" s="3">
        <v>21</v>
      </c>
      <c r="H5" s="3">
        <v>18</v>
      </c>
      <c r="I5" s="3">
        <f>15000+20000</f>
        <v>35000</v>
      </c>
      <c r="J5" s="3" t="s">
        <v>300</v>
      </c>
      <c r="K5" s="8">
        <v>39849</v>
      </c>
      <c r="L5" s="9">
        <v>4022381251</v>
      </c>
      <c r="M5" s="10" t="s">
        <v>301</v>
      </c>
      <c r="N5" s="3">
        <v>14</v>
      </c>
      <c r="O5" s="3">
        <v>9</v>
      </c>
      <c r="P5" s="3">
        <v>56</v>
      </c>
      <c r="Q5" s="17" t="s">
        <v>302</v>
      </c>
      <c r="R5" s="3">
        <v>89291040939</v>
      </c>
      <c r="S5" s="3" t="s">
        <v>303</v>
      </c>
      <c r="T5" s="3" t="s">
        <v>304</v>
      </c>
      <c r="U5" s="3" t="s">
        <v>305</v>
      </c>
      <c r="V5" s="3" t="s">
        <v>306</v>
      </c>
      <c r="W5" s="3">
        <v>89052622652</v>
      </c>
      <c r="X5" s="3" t="s">
        <v>112</v>
      </c>
      <c r="Y5" s="18" t="s">
        <v>307</v>
      </c>
      <c r="Z5" s="18" t="s">
        <v>308</v>
      </c>
      <c r="AA5" s="18" t="s">
        <v>309</v>
      </c>
      <c r="AB5" s="8">
        <v>39323</v>
      </c>
      <c r="AD5" s="8"/>
    </row>
    <row r="6" spans="1:30">
      <c r="A6" s="3" t="s">
        <v>114</v>
      </c>
      <c r="B6" s="3" t="s">
        <v>115</v>
      </c>
      <c r="C6" s="3" t="s">
        <v>116</v>
      </c>
      <c r="E6" s="3">
        <v>1</v>
      </c>
      <c r="F6" s="3">
        <v>1</v>
      </c>
      <c r="G6" s="3">
        <v>5</v>
      </c>
      <c r="H6" s="3">
        <v>5</v>
      </c>
      <c r="I6" s="3">
        <v>20000</v>
      </c>
      <c r="J6" s="3" t="s">
        <v>310</v>
      </c>
      <c r="K6" s="10">
        <v>39166</v>
      </c>
      <c r="L6" s="3" t="s">
        <v>311</v>
      </c>
      <c r="M6" s="10" t="s">
        <v>312</v>
      </c>
      <c r="N6" s="3">
        <v>16</v>
      </c>
      <c r="O6" s="3">
        <v>10</v>
      </c>
      <c r="P6" s="3">
        <v>441</v>
      </c>
      <c r="Q6" s="3" t="s">
        <v>313</v>
      </c>
      <c r="R6" s="3">
        <v>9522270284</v>
      </c>
      <c r="S6" s="3" t="s">
        <v>314</v>
      </c>
      <c r="T6" s="3" t="s">
        <v>114</v>
      </c>
      <c r="U6" s="3" t="s">
        <v>295</v>
      </c>
      <c r="V6" s="3" t="s">
        <v>116</v>
      </c>
      <c r="W6" s="3">
        <v>9213354865</v>
      </c>
      <c r="X6" s="3" t="s">
        <v>117</v>
      </c>
      <c r="Y6" s="3" t="s">
        <v>288</v>
      </c>
      <c r="Z6" s="22">
        <v>4022173758</v>
      </c>
      <c r="AA6" s="18" t="s">
        <v>315</v>
      </c>
      <c r="AB6" s="8">
        <v>44714</v>
      </c>
      <c r="AC6" s="3" t="s">
        <v>316</v>
      </c>
      <c r="AD6" s="10" t="s">
        <v>317</v>
      </c>
    </row>
    <row r="7" hidden="1" spans="1:30">
      <c r="A7" s="3" t="s">
        <v>191</v>
      </c>
      <c r="B7" s="3" t="s">
        <v>192</v>
      </c>
      <c r="C7" s="3" t="s">
        <v>193</v>
      </c>
      <c r="D7" s="3">
        <v>1</v>
      </c>
      <c r="F7" s="3">
        <v>1</v>
      </c>
      <c r="G7" s="3">
        <v>6</v>
      </c>
      <c r="H7" s="3">
        <v>6</v>
      </c>
      <c r="I7" s="3">
        <v>15000</v>
      </c>
      <c r="J7" s="3" t="s">
        <v>318</v>
      </c>
      <c r="K7" s="8">
        <v>40363</v>
      </c>
      <c r="L7" s="3" t="s">
        <v>196</v>
      </c>
      <c r="M7" s="8"/>
      <c r="N7" s="3">
        <v>12</v>
      </c>
      <c r="O7" s="3">
        <v>7</v>
      </c>
      <c r="P7" s="3">
        <v>92</v>
      </c>
      <c r="Q7" s="3" t="s">
        <v>319</v>
      </c>
      <c r="R7" s="3">
        <v>9219845986</v>
      </c>
      <c r="S7" s="3" t="s">
        <v>320</v>
      </c>
      <c r="T7" s="3" t="s">
        <v>321</v>
      </c>
      <c r="U7" s="3" t="s">
        <v>322</v>
      </c>
      <c r="V7" s="3" t="s">
        <v>323</v>
      </c>
      <c r="W7" s="3">
        <v>9213323160</v>
      </c>
      <c r="X7" s="3" t="s">
        <v>194</v>
      </c>
      <c r="Y7" s="18" t="s">
        <v>324</v>
      </c>
      <c r="Z7" s="18" t="s">
        <v>325</v>
      </c>
      <c r="AA7" s="18" t="s">
        <v>326</v>
      </c>
      <c r="AB7" s="8">
        <v>39582</v>
      </c>
      <c r="AC7" s="3" t="s">
        <v>196</v>
      </c>
      <c r="AD7" s="8" t="s">
        <v>327</v>
      </c>
    </row>
    <row r="8" spans="1:30">
      <c r="A8" s="3" t="s">
        <v>119</v>
      </c>
      <c r="B8" s="3" t="s">
        <v>120</v>
      </c>
      <c r="C8" s="3" t="s">
        <v>116</v>
      </c>
      <c r="E8" s="3">
        <v>1</v>
      </c>
      <c r="F8" s="3">
        <v>1</v>
      </c>
      <c r="G8" s="3">
        <v>7</v>
      </c>
      <c r="H8" s="3">
        <v>7</v>
      </c>
      <c r="J8" s="3" t="s">
        <v>328</v>
      </c>
      <c r="K8" s="10">
        <v>39581</v>
      </c>
      <c r="L8" s="11">
        <v>4022166002</v>
      </c>
      <c r="M8" s="10" t="s">
        <v>329</v>
      </c>
      <c r="N8" s="3">
        <v>15</v>
      </c>
      <c r="O8" s="3">
        <v>9</v>
      </c>
      <c r="P8" s="3">
        <v>204</v>
      </c>
      <c r="Q8" s="3" t="s">
        <v>330</v>
      </c>
      <c r="R8" s="3">
        <v>9259175393</v>
      </c>
      <c r="S8" s="3" t="s">
        <v>303</v>
      </c>
      <c r="T8" s="3" t="s">
        <v>331</v>
      </c>
      <c r="U8" s="3" t="s">
        <v>332</v>
      </c>
      <c r="V8" s="3" t="s">
        <v>333</v>
      </c>
      <c r="W8" s="3">
        <v>9217427984</v>
      </c>
      <c r="X8" s="3" t="s">
        <v>121</v>
      </c>
      <c r="Y8" s="18" t="s">
        <v>334</v>
      </c>
      <c r="Z8" s="18" t="s">
        <v>335</v>
      </c>
      <c r="AA8" s="18" t="s">
        <v>336</v>
      </c>
      <c r="AB8" s="8">
        <v>37239</v>
      </c>
      <c r="AC8" s="3" t="s">
        <v>337</v>
      </c>
      <c r="AD8" s="8" t="s">
        <v>338</v>
      </c>
    </row>
    <row r="9" spans="1:30">
      <c r="A9" s="3" t="s">
        <v>123</v>
      </c>
      <c r="B9" s="3" t="s">
        <v>124</v>
      </c>
      <c r="C9" s="3" t="s">
        <v>125</v>
      </c>
      <c r="E9" s="3">
        <v>1</v>
      </c>
      <c r="G9" s="3">
        <v>8</v>
      </c>
      <c r="H9" s="3">
        <v>8</v>
      </c>
      <c r="J9" s="3" t="s">
        <v>339</v>
      </c>
      <c r="K9" s="8">
        <v>39916</v>
      </c>
      <c r="L9" s="3">
        <v>4023481571</v>
      </c>
      <c r="M9" s="10" t="s">
        <v>340</v>
      </c>
      <c r="N9" s="3">
        <v>13</v>
      </c>
      <c r="O9" s="3">
        <v>8</v>
      </c>
      <c r="P9" s="3">
        <v>533</v>
      </c>
      <c r="Q9" s="3" t="s">
        <v>341</v>
      </c>
      <c r="R9" s="3">
        <v>9218718088</v>
      </c>
      <c r="S9" s="3" t="s">
        <v>342</v>
      </c>
      <c r="T9" s="3" t="s">
        <v>343</v>
      </c>
      <c r="U9" s="3" t="s">
        <v>204</v>
      </c>
      <c r="V9" s="3" t="s">
        <v>136</v>
      </c>
      <c r="W9" s="3">
        <v>9213290657</v>
      </c>
      <c r="X9" s="3" t="s">
        <v>126</v>
      </c>
      <c r="Y9" s="18" t="s">
        <v>344</v>
      </c>
      <c r="Z9" s="18" t="s">
        <v>345</v>
      </c>
      <c r="AA9" s="18" t="s">
        <v>346</v>
      </c>
      <c r="AB9" s="8">
        <v>38819</v>
      </c>
      <c r="AC9" s="3" t="s">
        <v>347</v>
      </c>
      <c r="AD9" s="8" t="s">
        <v>348</v>
      </c>
    </row>
    <row r="10" spans="1:30">
      <c r="A10" s="3" t="s">
        <v>128</v>
      </c>
      <c r="B10" s="3" t="s">
        <v>129</v>
      </c>
      <c r="C10" s="3" t="s">
        <v>130</v>
      </c>
      <c r="E10" s="3">
        <v>1</v>
      </c>
      <c r="F10" s="3">
        <v>1</v>
      </c>
      <c r="G10" s="3">
        <v>9</v>
      </c>
      <c r="H10" s="3">
        <v>9</v>
      </c>
      <c r="I10" s="3">
        <v>20000</v>
      </c>
      <c r="J10" s="3" t="s">
        <v>349</v>
      </c>
      <c r="K10" s="10">
        <v>40070</v>
      </c>
      <c r="L10" s="3" t="s">
        <v>133</v>
      </c>
      <c r="M10" s="10"/>
      <c r="N10" s="3">
        <v>13</v>
      </c>
      <c r="O10" s="3">
        <v>8</v>
      </c>
      <c r="P10" s="3">
        <v>518</v>
      </c>
      <c r="Q10" s="3" t="s">
        <v>350</v>
      </c>
      <c r="R10" s="3">
        <v>9213409406</v>
      </c>
      <c r="S10" s="3" t="s">
        <v>320</v>
      </c>
      <c r="T10" s="18" t="s">
        <v>128</v>
      </c>
      <c r="U10" s="18" t="s">
        <v>351</v>
      </c>
      <c r="V10" s="18" t="s">
        <v>162</v>
      </c>
      <c r="W10" s="18">
        <v>9817075769</v>
      </c>
      <c r="X10" s="3" t="s">
        <v>131</v>
      </c>
      <c r="Y10" s="18" t="s">
        <v>352</v>
      </c>
      <c r="Z10" s="18" t="s">
        <v>353</v>
      </c>
      <c r="AA10" s="18" t="s">
        <v>354</v>
      </c>
      <c r="AB10" s="8">
        <v>43207</v>
      </c>
      <c r="AC10" s="3" t="s">
        <v>355</v>
      </c>
      <c r="AD10" s="10">
        <v>40077</v>
      </c>
    </row>
    <row r="11" spans="1:30">
      <c r="A11" s="6" t="s">
        <v>134</v>
      </c>
      <c r="B11" s="6" t="s">
        <v>135</v>
      </c>
      <c r="C11" s="6" t="s">
        <v>136</v>
      </c>
      <c r="D11" s="6">
        <v>1</v>
      </c>
      <c r="E11" s="6">
        <v>1</v>
      </c>
      <c r="G11" s="3">
        <v>23</v>
      </c>
      <c r="H11" s="3">
        <v>16</v>
      </c>
      <c r="I11" s="12">
        <v>15000</v>
      </c>
      <c r="J11" s="6" t="s">
        <v>356</v>
      </c>
      <c r="K11" s="8">
        <v>38982</v>
      </c>
      <c r="L11" s="6">
        <v>4020691039</v>
      </c>
      <c r="M11" s="8"/>
      <c r="N11" s="6">
        <v>16</v>
      </c>
      <c r="O11" s="3">
        <v>11</v>
      </c>
      <c r="P11" s="3">
        <v>586</v>
      </c>
      <c r="Q11" s="3" t="s">
        <v>357</v>
      </c>
      <c r="R11" s="3">
        <v>89818723635</v>
      </c>
      <c r="S11" s="3" t="s">
        <v>320</v>
      </c>
      <c r="T11" s="3" t="s">
        <v>134</v>
      </c>
      <c r="U11" s="3" t="s">
        <v>115</v>
      </c>
      <c r="V11" s="3" t="s">
        <v>287</v>
      </c>
      <c r="W11" s="3">
        <v>89818723635</v>
      </c>
      <c r="X11" s="3" t="s">
        <v>137</v>
      </c>
      <c r="AC11" s="3" t="s">
        <v>358</v>
      </c>
      <c r="AD11" s="8"/>
    </row>
    <row r="12" hidden="1" spans="1:30">
      <c r="A12" s="3" t="s">
        <v>197</v>
      </c>
      <c r="B12" s="3" t="s">
        <v>198</v>
      </c>
      <c r="C12" s="3" t="s">
        <v>199</v>
      </c>
      <c r="D12" s="3">
        <v>1</v>
      </c>
      <c r="F12" s="3">
        <v>1</v>
      </c>
      <c r="G12" s="3">
        <v>11</v>
      </c>
      <c r="H12" s="3">
        <v>11</v>
      </c>
      <c r="I12" s="3">
        <v>15000</v>
      </c>
      <c r="J12" s="3" t="s">
        <v>359</v>
      </c>
      <c r="K12" s="8">
        <v>40469</v>
      </c>
      <c r="L12" s="3" t="s">
        <v>202</v>
      </c>
      <c r="N12" s="3">
        <v>12</v>
      </c>
      <c r="O12" s="3">
        <v>6</v>
      </c>
      <c r="P12" s="3">
        <v>617</v>
      </c>
      <c r="Q12" s="19" t="s">
        <v>360</v>
      </c>
      <c r="R12" s="3">
        <v>9045564762</v>
      </c>
      <c r="S12" s="3" t="s">
        <v>293</v>
      </c>
      <c r="T12" s="3" t="s">
        <v>361</v>
      </c>
      <c r="U12" s="3" t="s">
        <v>362</v>
      </c>
      <c r="V12" s="3" t="s">
        <v>363</v>
      </c>
      <c r="W12" s="3">
        <v>9030941182</v>
      </c>
      <c r="X12" s="3" t="s">
        <v>200</v>
      </c>
      <c r="Y12" s="3" t="s">
        <v>364</v>
      </c>
      <c r="Z12" s="9">
        <v>4017753196</v>
      </c>
      <c r="AA12" s="3" t="s">
        <v>365</v>
      </c>
      <c r="AB12" s="8">
        <v>42838</v>
      </c>
      <c r="AC12" s="3" t="s">
        <v>202</v>
      </c>
      <c r="AD12" s="8" t="s">
        <v>366</v>
      </c>
    </row>
    <row r="13" hidden="1" spans="1:30">
      <c r="A13" s="3" t="s">
        <v>203</v>
      </c>
      <c r="B13" s="3" t="s">
        <v>204</v>
      </c>
      <c r="C13" s="3" t="s">
        <v>141</v>
      </c>
      <c r="D13" s="3">
        <v>1</v>
      </c>
      <c r="G13" s="3">
        <v>12</v>
      </c>
      <c r="H13" s="3">
        <v>12</v>
      </c>
      <c r="I13" s="3">
        <v>15000</v>
      </c>
      <c r="J13" s="3" t="s">
        <v>367</v>
      </c>
      <c r="K13" s="10">
        <v>40195</v>
      </c>
      <c r="L13" s="3" t="s">
        <v>207</v>
      </c>
      <c r="M13" s="10"/>
      <c r="N13" s="3">
        <v>12</v>
      </c>
      <c r="O13" s="3">
        <v>8</v>
      </c>
      <c r="P13" s="3">
        <v>64</v>
      </c>
      <c r="Q13" s="3" t="s">
        <v>368</v>
      </c>
      <c r="R13" s="3">
        <v>9657737525</v>
      </c>
      <c r="S13" s="3" t="s">
        <v>293</v>
      </c>
      <c r="T13" s="3" t="s">
        <v>203</v>
      </c>
      <c r="U13" s="3" t="s">
        <v>322</v>
      </c>
      <c r="V13" s="3" t="s">
        <v>363</v>
      </c>
      <c r="W13" s="3">
        <v>9657737525</v>
      </c>
      <c r="X13" s="3" t="s">
        <v>205</v>
      </c>
      <c r="AD13" s="10"/>
    </row>
    <row r="14" spans="1:30">
      <c r="A14" s="3" t="s">
        <v>139</v>
      </c>
      <c r="B14" s="3" t="s">
        <v>140</v>
      </c>
      <c r="C14" s="3" t="s">
        <v>141</v>
      </c>
      <c r="D14" s="3">
        <v>1</v>
      </c>
      <c r="E14" s="3">
        <v>1</v>
      </c>
      <c r="G14" s="3">
        <v>15</v>
      </c>
      <c r="H14" s="3">
        <v>15</v>
      </c>
      <c r="I14" s="3">
        <f>15000+20000</f>
        <v>35000</v>
      </c>
      <c r="J14" s="3" t="s">
        <v>369</v>
      </c>
      <c r="K14" s="8">
        <v>39529</v>
      </c>
      <c r="L14" s="9">
        <v>4022149794</v>
      </c>
      <c r="M14" s="10" t="s">
        <v>370</v>
      </c>
      <c r="N14" s="3">
        <v>14</v>
      </c>
      <c r="O14" s="3">
        <v>9</v>
      </c>
      <c r="P14" s="3">
        <v>56</v>
      </c>
      <c r="Q14" s="3" t="s">
        <v>371</v>
      </c>
      <c r="R14" s="3">
        <v>9817032760</v>
      </c>
      <c r="S14" s="3" t="s">
        <v>372</v>
      </c>
      <c r="T14" s="3" t="s">
        <v>139</v>
      </c>
      <c r="U14" s="3" t="s">
        <v>373</v>
      </c>
      <c r="V14" s="3" t="s">
        <v>374</v>
      </c>
      <c r="W14" s="3">
        <v>9111407222</v>
      </c>
      <c r="X14" s="3" t="s">
        <v>142</v>
      </c>
      <c r="Y14" s="18" t="s">
        <v>375</v>
      </c>
      <c r="Z14" s="18" t="s">
        <v>376</v>
      </c>
      <c r="AA14" s="10" t="s">
        <v>377</v>
      </c>
      <c r="AB14" s="8">
        <v>44170</v>
      </c>
      <c r="AC14" s="3" t="s">
        <v>378</v>
      </c>
      <c r="AD14" s="8" t="s">
        <v>379</v>
      </c>
    </row>
    <row r="15" spans="1:30">
      <c r="A15" s="6" t="s">
        <v>144</v>
      </c>
      <c r="B15" s="6" t="s">
        <v>145</v>
      </c>
      <c r="C15" s="6" t="s">
        <v>146</v>
      </c>
      <c r="D15" s="6"/>
      <c r="E15" s="6">
        <v>1</v>
      </c>
      <c r="F15" s="3">
        <v>1</v>
      </c>
      <c r="G15" s="3">
        <v>20</v>
      </c>
      <c r="J15" s="6" t="s">
        <v>380</v>
      </c>
      <c r="K15" s="10">
        <v>38989</v>
      </c>
      <c r="L15" s="13">
        <v>4020684651</v>
      </c>
      <c r="M15" s="10"/>
      <c r="N15" s="6">
        <v>16</v>
      </c>
      <c r="O15" s="3">
        <v>9</v>
      </c>
      <c r="P15" s="3">
        <v>452</v>
      </c>
      <c r="Q15" s="3" t="s">
        <v>319</v>
      </c>
      <c r="R15" s="3">
        <v>89213026506</v>
      </c>
      <c r="S15" s="3" t="s">
        <v>381</v>
      </c>
      <c r="T15" s="3" t="s">
        <v>382</v>
      </c>
      <c r="U15" s="3" t="s">
        <v>115</v>
      </c>
      <c r="V15" s="3" t="s">
        <v>363</v>
      </c>
      <c r="W15" s="3">
        <v>89213026506</v>
      </c>
      <c r="X15" s="3" t="s">
        <v>147</v>
      </c>
      <c r="Y15" s="18" t="s">
        <v>383</v>
      </c>
      <c r="Z15" s="18">
        <v>4015447975</v>
      </c>
      <c r="AA15" s="18" t="s">
        <v>384</v>
      </c>
      <c r="AD15" s="10"/>
    </row>
    <row r="16" spans="1:30">
      <c r="A16" s="3" t="s">
        <v>149</v>
      </c>
      <c r="B16" s="3" t="s">
        <v>150</v>
      </c>
      <c r="C16" s="3" t="s">
        <v>151</v>
      </c>
      <c r="E16" s="3">
        <v>1</v>
      </c>
      <c r="F16" s="3">
        <v>1</v>
      </c>
      <c r="G16" s="3">
        <v>14</v>
      </c>
      <c r="H16" s="3">
        <v>14</v>
      </c>
      <c r="I16" s="3">
        <v>20000</v>
      </c>
      <c r="J16" s="3" t="s">
        <v>385</v>
      </c>
      <c r="K16" s="8">
        <v>39987</v>
      </c>
      <c r="L16" s="12" t="s">
        <v>154</v>
      </c>
      <c r="M16" s="8"/>
      <c r="N16" s="3">
        <v>13</v>
      </c>
      <c r="O16" s="3">
        <v>8</v>
      </c>
      <c r="P16" s="3">
        <v>43</v>
      </c>
      <c r="Q16" s="3" t="s">
        <v>386</v>
      </c>
      <c r="R16" s="3">
        <v>9819793731</v>
      </c>
      <c r="S16" s="3" t="s">
        <v>293</v>
      </c>
      <c r="T16" s="18" t="s">
        <v>387</v>
      </c>
      <c r="U16" s="18" t="s">
        <v>388</v>
      </c>
      <c r="V16" s="18" t="s">
        <v>389</v>
      </c>
      <c r="W16" s="3">
        <v>9118110171</v>
      </c>
      <c r="X16" s="3" t="s">
        <v>152</v>
      </c>
      <c r="Y16" s="18" t="s">
        <v>390</v>
      </c>
      <c r="Z16" s="9">
        <v>4004820373</v>
      </c>
      <c r="AA16" s="18" t="s">
        <v>391</v>
      </c>
      <c r="AB16" s="8">
        <v>37903</v>
      </c>
      <c r="AC16" s="3" t="s">
        <v>154</v>
      </c>
      <c r="AD16" s="23">
        <v>40004</v>
      </c>
    </row>
    <row r="17" spans="1:30">
      <c r="A17" s="6" t="s">
        <v>155</v>
      </c>
      <c r="B17" s="6" t="s">
        <v>156</v>
      </c>
      <c r="C17" s="6" t="s">
        <v>157</v>
      </c>
      <c r="D17" s="6"/>
      <c r="E17" s="6">
        <v>1</v>
      </c>
      <c r="G17" s="3">
        <v>16</v>
      </c>
      <c r="I17" s="3">
        <v>20000</v>
      </c>
      <c r="J17" s="3" t="s">
        <v>392</v>
      </c>
      <c r="K17" s="14">
        <v>38933</v>
      </c>
      <c r="L17" s="3">
        <v>4020668443</v>
      </c>
      <c r="N17" s="3">
        <v>16</v>
      </c>
      <c r="O17" s="3">
        <v>11</v>
      </c>
      <c r="P17" s="3">
        <v>30</v>
      </c>
      <c r="R17" s="6">
        <v>89219583612</v>
      </c>
      <c r="T17" s="20" t="s">
        <v>393</v>
      </c>
      <c r="U17" s="20" t="s">
        <v>394</v>
      </c>
      <c r="V17" s="20" t="s">
        <v>151</v>
      </c>
      <c r="W17" s="21">
        <v>9213827100</v>
      </c>
      <c r="X17" s="20" t="s">
        <v>158</v>
      </c>
      <c r="AC17" s="14"/>
      <c r="AD17" s="14"/>
    </row>
    <row r="18" hidden="1" spans="1:30">
      <c r="A18" s="3" t="s">
        <v>208</v>
      </c>
      <c r="B18" s="3" t="s">
        <v>209</v>
      </c>
      <c r="C18" s="3" t="s">
        <v>125</v>
      </c>
      <c r="D18" s="3">
        <v>1</v>
      </c>
      <c r="F18" s="3">
        <v>1</v>
      </c>
      <c r="G18" s="3">
        <v>4</v>
      </c>
      <c r="H18" s="3">
        <v>4</v>
      </c>
      <c r="I18" s="3">
        <v>15000</v>
      </c>
      <c r="J18" s="3" t="s">
        <v>395</v>
      </c>
      <c r="K18" s="8">
        <v>39857</v>
      </c>
      <c r="L18" s="9">
        <v>4023439220</v>
      </c>
      <c r="M18" s="8" t="s">
        <v>396</v>
      </c>
      <c r="N18" s="3">
        <v>14</v>
      </c>
      <c r="O18" s="3">
        <v>8</v>
      </c>
      <c r="P18" s="3">
        <v>503</v>
      </c>
      <c r="R18" s="3">
        <v>9818295984</v>
      </c>
      <c r="S18" s="3" t="s">
        <v>381</v>
      </c>
      <c r="T18" s="3" t="s">
        <v>397</v>
      </c>
      <c r="U18" s="3" t="s">
        <v>398</v>
      </c>
      <c r="V18" s="3" t="s">
        <v>374</v>
      </c>
      <c r="W18" s="3">
        <v>9213414725</v>
      </c>
      <c r="X18" s="3" t="s">
        <v>210</v>
      </c>
      <c r="Y18" s="18" t="s">
        <v>399</v>
      </c>
      <c r="Z18" s="18" t="s">
        <v>400</v>
      </c>
      <c r="AA18" s="18" t="s">
        <v>315</v>
      </c>
      <c r="AB18" s="8">
        <v>44209</v>
      </c>
      <c r="AC18" s="3" t="s">
        <v>401</v>
      </c>
      <c r="AD18" s="8" t="s">
        <v>402</v>
      </c>
    </row>
    <row r="19" spans="1:30">
      <c r="A19" s="3" t="s">
        <v>160</v>
      </c>
      <c r="B19" s="3" t="s">
        <v>161</v>
      </c>
      <c r="C19" s="3" t="s">
        <v>162</v>
      </c>
      <c r="E19" s="3">
        <v>1</v>
      </c>
      <c r="G19" s="3">
        <v>19</v>
      </c>
      <c r="I19" s="3">
        <v>20000</v>
      </c>
      <c r="J19" s="15" t="s">
        <v>403</v>
      </c>
      <c r="K19" s="8">
        <v>39810</v>
      </c>
      <c r="L19" s="3">
        <v>4022372441</v>
      </c>
      <c r="M19" s="8" t="s">
        <v>404</v>
      </c>
      <c r="N19" s="3">
        <v>14</v>
      </c>
      <c r="O19" s="3">
        <v>8</v>
      </c>
      <c r="P19" s="3">
        <v>555</v>
      </c>
      <c r="R19" s="3">
        <v>89200043637</v>
      </c>
      <c r="T19" s="3" t="s">
        <v>405</v>
      </c>
      <c r="U19" s="3" t="s">
        <v>406</v>
      </c>
      <c r="V19" s="3" t="s">
        <v>407</v>
      </c>
      <c r="W19" s="13">
        <v>9914876053</v>
      </c>
      <c r="X19" s="3" t="s">
        <v>408</v>
      </c>
      <c r="AC19" s="8"/>
      <c r="AD19" s="8"/>
    </row>
    <row r="20" hidden="1"/>
    <row r="21" hidden="1"/>
    <row r="22" hidden="1" spans="1:30">
      <c r="A22" s="3" t="s">
        <v>409</v>
      </c>
      <c r="B22" s="3" t="s">
        <v>410</v>
      </c>
      <c r="C22" s="3" t="s">
        <v>411</v>
      </c>
      <c r="F22" s="6"/>
      <c r="G22" s="6">
        <v>3</v>
      </c>
      <c r="H22" s="6">
        <v>3</v>
      </c>
      <c r="I22" s="6"/>
      <c r="J22" s="3" t="s">
        <v>412</v>
      </c>
      <c r="K22" s="8">
        <v>39367</v>
      </c>
      <c r="L22" s="3" t="s">
        <v>413</v>
      </c>
      <c r="M22" s="8" t="s">
        <v>414</v>
      </c>
      <c r="N22" s="6">
        <v>15</v>
      </c>
      <c r="O22" s="3">
        <v>9</v>
      </c>
      <c r="P22" s="3">
        <v>171</v>
      </c>
      <c r="Q22" s="19" t="s">
        <v>415</v>
      </c>
      <c r="R22" s="3">
        <v>9817122479</v>
      </c>
      <c r="S22" s="3" t="s">
        <v>285</v>
      </c>
      <c r="T22" s="3" t="s">
        <v>416</v>
      </c>
      <c r="U22" s="3" t="s">
        <v>135</v>
      </c>
      <c r="V22" s="3" t="s">
        <v>417</v>
      </c>
      <c r="W22" s="3">
        <v>9052006465</v>
      </c>
      <c r="X22" s="3" t="s">
        <v>228</v>
      </c>
      <c r="Y22" s="18" t="s">
        <v>418</v>
      </c>
      <c r="Z22" s="18" t="s">
        <v>419</v>
      </c>
      <c r="AA22" s="18" t="s">
        <v>420</v>
      </c>
      <c r="AB22" s="8">
        <v>44370</v>
      </c>
      <c r="AC22" s="3" t="s">
        <v>421</v>
      </c>
      <c r="AD22" s="8" t="s">
        <v>422</v>
      </c>
    </row>
    <row r="23" hidden="1"/>
    <row r="24" hidden="1"/>
    <row r="25" hidden="1" spans="1:30">
      <c r="A25" s="3" t="s">
        <v>423</v>
      </c>
      <c r="B25" s="3" t="s">
        <v>424</v>
      </c>
      <c r="C25" s="3" t="s">
        <v>425</v>
      </c>
      <c r="G25" s="3">
        <v>22</v>
      </c>
      <c r="H25" s="3">
        <v>17</v>
      </c>
      <c r="J25" s="3" t="s">
        <v>426</v>
      </c>
      <c r="K25" s="8">
        <v>38917</v>
      </c>
      <c r="L25" s="6">
        <v>4002634542</v>
      </c>
      <c r="M25" s="8"/>
      <c r="N25" s="6">
        <v>16</v>
      </c>
      <c r="O25" s="3">
        <v>11</v>
      </c>
      <c r="P25" s="3">
        <v>56</v>
      </c>
      <c r="Q25" s="3" t="s">
        <v>357</v>
      </c>
      <c r="R25" s="3">
        <v>89214136722</v>
      </c>
      <c r="S25" s="3" t="s">
        <v>427</v>
      </c>
      <c r="T25" s="3" t="s">
        <v>428</v>
      </c>
      <c r="U25" s="3" t="s">
        <v>135</v>
      </c>
      <c r="V25" s="3" t="s">
        <v>136</v>
      </c>
      <c r="W25" s="3">
        <v>89217427984</v>
      </c>
      <c r="X25" s="3" t="s">
        <v>232</v>
      </c>
      <c r="Y25" s="18" t="s">
        <v>429</v>
      </c>
      <c r="Z25" s="22">
        <v>4023435996</v>
      </c>
      <c r="AA25" s="18" t="s">
        <v>430</v>
      </c>
      <c r="AB25" s="8">
        <v>44985</v>
      </c>
      <c r="AC25" s="3" t="s">
        <v>431</v>
      </c>
      <c r="AD25" s="8" t="s">
        <v>432</v>
      </c>
    </row>
    <row r="26" hidden="1" spans="1:30">
      <c r="A26" s="3" t="s">
        <v>433</v>
      </c>
      <c r="B26" s="3" t="s">
        <v>156</v>
      </c>
      <c r="C26" s="3" t="s">
        <v>125</v>
      </c>
      <c r="J26" s="3" t="s">
        <v>434</v>
      </c>
      <c r="K26" s="8">
        <v>39462</v>
      </c>
      <c r="L26" s="3" t="s">
        <v>435</v>
      </c>
      <c r="M26" s="10" t="s">
        <v>436</v>
      </c>
      <c r="N26" s="3">
        <v>15</v>
      </c>
      <c r="O26" s="3">
        <v>9</v>
      </c>
      <c r="P26" s="3">
        <v>597</v>
      </c>
      <c r="Q26" s="3" t="s">
        <v>357</v>
      </c>
      <c r="R26" s="3">
        <v>89112625350</v>
      </c>
      <c r="S26" s="3" t="s">
        <v>293</v>
      </c>
      <c r="T26" s="3" t="s">
        <v>437</v>
      </c>
      <c r="U26" s="3" t="s">
        <v>362</v>
      </c>
      <c r="V26" s="3" t="s">
        <v>438</v>
      </c>
      <c r="W26" s="3">
        <v>89219703060</v>
      </c>
      <c r="X26" s="3" t="s">
        <v>439</v>
      </c>
      <c r="Y26" s="18" t="s">
        <v>440</v>
      </c>
      <c r="Z26" s="18" t="s">
        <v>441</v>
      </c>
      <c r="AA26" s="18" t="s">
        <v>442</v>
      </c>
      <c r="AB26" s="8">
        <v>42769</v>
      </c>
      <c r="AD26" s="8"/>
    </row>
    <row r="27" hidden="1" spans="1:30">
      <c r="A27" s="3" t="s">
        <v>443</v>
      </c>
      <c r="B27" s="3" t="s">
        <v>444</v>
      </c>
      <c r="C27" s="3" t="s">
        <v>116</v>
      </c>
      <c r="G27" s="3">
        <v>17</v>
      </c>
      <c r="J27" s="3" t="s">
        <v>445</v>
      </c>
      <c r="K27" s="8">
        <v>40421</v>
      </c>
      <c r="L27" s="3" t="s">
        <v>446</v>
      </c>
      <c r="M27" s="8"/>
      <c r="N27" s="3">
        <v>12</v>
      </c>
      <c r="O27" s="3">
        <v>7</v>
      </c>
      <c r="P27" s="3">
        <v>63</v>
      </c>
      <c r="Q27" s="3" t="s">
        <v>447</v>
      </c>
      <c r="R27" s="3">
        <v>89312784188</v>
      </c>
      <c r="S27" s="3" t="s">
        <v>293</v>
      </c>
      <c r="T27" s="3" t="s">
        <v>448</v>
      </c>
      <c r="U27" s="3" t="s">
        <v>295</v>
      </c>
      <c r="V27" s="3" t="s">
        <v>417</v>
      </c>
      <c r="W27" s="3">
        <v>9219572227</v>
      </c>
      <c r="X27" s="3" t="s">
        <v>235</v>
      </c>
      <c r="Y27" s="18" t="s">
        <v>334</v>
      </c>
      <c r="Z27" s="9">
        <v>4002341319</v>
      </c>
      <c r="AA27" s="3" t="s">
        <v>449</v>
      </c>
      <c r="AB27" s="8">
        <v>37392</v>
      </c>
      <c r="AC27" s="3" t="s">
        <v>133</v>
      </c>
      <c r="AD27" s="8"/>
    </row>
  </sheetData>
  <autoFilter ref="A1:AD27">
    <filterColumn colId="4">
      <filters>
        <filter val="1"/>
      </filters>
    </filterColumn>
    <extLst/>
  </autoFilter>
  <hyperlinks>
    <hyperlink ref="Q5" r:id="rId1" display="alexbritik@gmail.com"/>
    <hyperlink ref="Q22" r:id="rId2" display="mbatakov@mail.ru"/>
    <hyperlink ref="Q12" r:id="rId3" display="neva-most@yandex.ru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D26" sqref="D26"/>
    </sheetView>
  </sheetViews>
  <sheetFormatPr defaultColWidth="8.88888888888889" defaultRowHeight="14.4" outlineLevelCol="4"/>
  <cols>
    <col min="1" max="1" width="10.8888888888889"/>
    <col min="3" max="3" width="24.4444444444444" customWidth="1"/>
  </cols>
  <sheetData>
    <row r="1" spans="3:4">
      <c r="C1" t="s">
        <v>450</v>
      </c>
      <c r="D1" t="s">
        <v>451</v>
      </c>
    </row>
    <row r="2" spans="1:4">
      <c r="A2" s="2">
        <v>45125</v>
      </c>
      <c r="B2">
        <v>33200</v>
      </c>
      <c r="C2">
        <v>6205</v>
      </c>
      <c r="D2">
        <v>43430</v>
      </c>
    </row>
    <row r="3" spans="1:4">
      <c r="A3" t="s">
        <v>452</v>
      </c>
      <c r="B3">
        <v>15000</v>
      </c>
      <c r="C3">
        <v>17182</v>
      </c>
      <c r="D3">
        <v>2200</v>
      </c>
    </row>
    <row r="4" spans="3:4">
      <c r="C4">
        <v>591</v>
      </c>
      <c r="D4">
        <v>3646</v>
      </c>
    </row>
    <row r="5" spans="3:3">
      <c r="C5">
        <v>2420</v>
      </c>
    </row>
    <row r="6" spans="3:3">
      <c r="C6">
        <v>5510</v>
      </c>
    </row>
    <row r="7" spans="3:3">
      <c r="C7">
        <v>5000</v>
      </c>
    </row>
    <row r="11" spans="3:3">
      <c r="C11" s="1">
        <f>SUM(C2:C10)</f>
        <v>36908</v>
      </c>
    </row>
    <row r="13" spans="3:3">
      <c r="C13">
        <v>2930</v>
      </c>
    </row>
    <row r="14" spans="3:3">
      <c r="C14">
        <v>700</v>
      </c>
    </row>
    <row r="15" spans="3:3">
      <c r="C15">
        <v>9200</v>
      </c>
    </row>
    <row r="16" spans="3:3">
      <c r="C16">
        <v>4040</v>
      </c>
    </row>
    <row r="17" spans="3:3">
      <c r="C17">
        <v>864</v>
      </c>
    </row>
    <row r="19" spans="3:3">
      <c r="C19" s="1">
        <f>SUM(C13:C18)</f>
        <v>17734</v>
      </c>
    </row>
    <row r="22" spans="3:5">
      <c r="C22">
        <f>C11+C19</f>
        <v>54642</v>
      </c>
      <c r="D22">
        <f>C22/2</f>
        <v>27321</v>
      </c>
      <c r="E22">
        <f>C11-D22</f>
        <v>9587</v>
      </c>
    </row>
    <row r="25" spans="1:3">
      <c r="A25" s="2">
        <v>45128</v>
      </c>
      <c r="B25" t="s">
        <v>453</v>
      </c>
      <c r="C25">
        <v>4500</v>
      </c>
    </row>
    <row r="26" spans="1:3">
      <c r="A26" s="2">
        <v>45128</v>
      </c>
      <c r="B26" t="s">
        <v>454</v>
      </c>
      <c r="C26">
        <f>66*18*2</f>
        <v>2376</v>
      </c>
    </row>
    <row r="27" spans="1:3">
      <c r="A27" s="2">
        <v>45128</v>
      </c>
      <c r="B27" t="s">
        <v>455</v>
      </c>
      <c r="C27">
        <v>3814</v>
      </c>
    </row>
    <row r="28" spans="1:3">
      <c r="A28" s="2">
        <v>45128</v>
      </c>
      <c r="B28" t="s">
        <v>455</v>
      </c>
      <c r="C28">
        <v>1433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D22" sqref="D22"/>
    </sheetView>
  </sheetViews>
  <sheetFormatPr defaultColWidth="8.88888888888889" defaultRowHeight="14.4" outlineLevelCol="6"/>
  <cols>
    <col min="2" max="2" width="13.1111111111111" customWidth="1"/>
    <col min="3" max="3" width="14.8888888888889" customWidth="1"/>
    <col min="4" max="4" width="15.6666666666667" customWidth="1"/>
    <col min="5" max="5" width="18.1111111111111" customWidth="1"/>
  </cols>
  <sheetData>
    <row r="1" spans="1:6">
      <c r="A1" t="s">
        <v>456</v>
      </c>
      <c r="B1" t="s">
        <v>457</v>
      </c>
      <c r="C1" t="s">
        <v>458</v>
      </c>
      <c r="D1" t="s">
        <v>459</v>
      </c>
      <c r="E1" t="s">
        <v>460</v>
      </c>
      <c r="F1" t="s">
        <v>461</v>
      </c>
    </row>
    <row r="2" spans="1:7">
      <c r="A2">
        <v>1</v>
      </c>
      <c r="B2">
        <v>4</v>
      </c>
      <c r="C2">
        <v>0.125</v>
      </c>
      <c r="D2">
        <v>0.03</v>
      </c>
      <c r="E2">
        <v>234</v>
      </c>
      <c r="F2">
        <v>1.5</v>
      </c>
      <c r="G2" t="s">
        <v>462</v>
      </c>
    </row>
    <row r="3" spans="1:6">
      <c r="A3">
        <v>2</v>
      </c>
      <c r="B3">
        <v>4</v>
      </c>
      <c r="C3">
        <v>0.125</v>
      </c>
      <c r="D3">
        <v>0.03</v>
      </c>
      <c r="E3">
        <v>74</v>
      </c>
      <c r="F3">
        <f t="shared" ref="F3:F9" si="0">B3*C3*D3*E3</f>
        <v>1.11</v>
      </c>
    </row>
    <row r="4" spans="1:6">
      <c r="A4">
        <v>3</v>
      </c>
      <c r="B4">
        <v>4</v>
      </c>
      <c r="C4">
        <v>0.125</v>
      </c>
      <c r="D4">
        <v>0.03</v>
      </c>
      <c r="E4">
        <v>62</v>
      </c>
      <c r="F4">
        <f t="shared" si="0"/>
        <v>0.93</v>
      </c>
    </row>
    <row r="5" spans="1:6">
      <c r="A5">
        <v>4</v>
      </c>
      <c r="B5">
        <v>4</v>
      </c>
      <c r="C5">
        <v>0.125</v>
      </c>
      <c r="D5">
        <v>0.03</v>
      </c>
      <c r="E5">
        <v>30</v>
      </c>
      <c r="F5">
        <f t="shared" si="0"/>
        <v>0.45</v>
      </c>
    </row>
    <row r="6" spans="1:6">
      <c r="A6">
        <v>5</v>
      </c>
      <c r="B6">
        <v>4</v>
      </c>
      <c r="C6">
        <v>0.125</v>
      </c>
      <c r="D6">
        <v>0.03</v>
      </c>
      <c r="E6">
        <v>101</v>
      </c>
      <c r="F6">
        <f t="shared" si="0"/>
        <v>1.515</v>
      </c>
    </row>
    <row r="7" spans="1:6">
      <c r="A7">
        <v>6</v>
      </c>
      <c r="B7">
        <v>4</v>
      </c>
      <c r="C7">
        <v>0.125</v>
      </c>
      <c r="D7">
        <v>0.03</v>
      </c>
      <c r="E7">
        <v>82</v>
      </c>
      <c r="F7">
        <f t="shared" si="0"/>
        <v>1.23</v>
      </c>
    </row>
    <row r="8" spans="1:6">
      <c r="A8">
        <v>7</v>
      </c>
      <c r="B8">
        <v>4</v>
      </c>
      <c r="C8">
        <v>0.125</v>
      </c>
      <c r="D8">
        <v>0.03</v>
      </c>
      <c r="E8">
        <v>126</v>
      </c>
      <c r="F8">
        <f t="shared" si="0"/>
        <v>1.89</v>
      </c>
    </row>
    <row r="9" spans="1:6">
      <c r="A9">
        <v>8</v>
      </c>
      <c r="B9">
        <v>4</v>
      </c>
      <c r="C9">
        <v>0.125</v>
      </c>
      <c r="D9">
        <v>0.03</v>
      </c>
      <c r="E9">
        <v>78</v>
      </c>
      <c r="F9">
        <f t="shared" si="0"/>
        <v>1.17</v>
      </c>
    </row>
    <row r="11" spans="6:6">
      <c r="F11" s="1">
        <f>SUM(F2:F10)</f>
        <v>9.795</v>
      </c>
    </row>
    <row r="14" spans="1:6">
      <c r="A14">
        <v>1</v>
      </c>
      <c r="B14">
        <v>3</v>
      </c>
      <c r="C14">
        <v>0.125</v>
      </c>
      <c r="D14">
        <v>0.03</v>
      </c>
      <c r="E14">
        <v>313</v>
      </c>
      <c r="F14">
        <v>1.5</v>
      </c>
    </row>
    <row r="15" spans="1:6">
      <c r="A15">
        <v>2</v>
      </c>
      <c r="B15">
        <v>3</v>
      </c>
      <c r="C15">
        <v>0.125</v>
      </c>
      <c r="D15">
        <v>0.03</v>
      </c>
      <c r="E15">
        <v>91</v>
      </c>
      <c r="F15">
        <f t="shared" ref="F15:F21" si="1">B15*C15*D15*E15</f>
        <v>1.02375</v>
      </c>
    </row>
    <row r="16" spans="1:6">
      <c r="A16">
        <v>3</v>
      </c>
      <c r="B16">
        <v>3</v>
      </c>
      <c r="C16">
        <v>0.125</v>
      </c>
      <c r="D16">
        <v>0.03</v>
      </c>
      <c r="E16">
        <v>76</v>
      </c>
      <c r="F16">
        <f t="shared" si="1"/>
        <v>0.855</v>
      </c>
    </row>
    <row r="17" spans="1:6">
      <c r="A17">
        <v>4</v>
      </c>
      <c r="B17">
        <v>3</v>
      </c>
      <c r="C17">
        <v>0.125</v>
      </c>
      <c r="D17">
        <v>0.03</v>
      </c>
      <c r="E17">
        <v>39</v>
      </c>
      <c r="F17">
        <f t="shared" si="1"/>
        <v>0.43875</v>
      </c>
    </row>
    <row r="18" spans="1:6">
      <c r="A18">
        <v>5</v>
      </c>
      <c r="B18">
        <v>3</v>
      </c>
      <c r="C18">
        <v>0.125</v>
      </c>
      <c r="D18">
        <v>0.03</v>
      </c>
      <c r="E18">
        <v>135</v>
      </c>
      <c r="F18">
        <f t="shared" si="1"/>
        <v>1.51875</v>
      </c>
    </row>
    <row r="19" spans="1:6">
      <c r="A19">
        <v>6</v>
      </c>
      <c r="B19">
        <v>3</v>
      </c>
      <c r="C19">
        <v>0.125</v>
      </c>
      <c r="D19">
        <v>0.03</v>
      </c>
      <c r="E19">
        <v>106</v>
      </c>
      <c r="F19">
        <f t="shared" si="1"/>
        <v>1.1925</v>
      </c>
    </row>
    <row r="20" spans="1:6">
      <c r="A20">
        <v>7</v>
      </c>
      <c r="B20">
        <v>3</v>
      </c>
      <c r="C20">
        <v>0.125</v>
      </c>
      <c r="D20">
        <v>0.03</v>
      </c>
      <c r="E20">
        <v>170</v>
      </c>
      <c r="F20">
        <f t="shared" si="1"/>
        <v>1.9125</v>
      </c>
    </row>
    <row r="21" spans="1:6">
      <c r="A21">
        <v>8</v>
      </c>
      <c r="B21">
        <v>3</v>
      </c>
      <c r="C21">
        <v>0.125</v>
      </c>
      <c r="D21">
        <v>0.03</v>
      </c>
      <c r="E21">
        <v>104</v>
      </c>
      <c r="F21">
        <f t="shared" si="1"/>
        <v>1.17</v>
      </c>
    </row>
    <row r="23" spans="6:7">
      <c r="F23" s="1">
        <f>SUM(F14:F22)</f>
        <v>9.61125</v>
      </c>
      <c r="G23">
        <f>60000/8000</f>
        <v>7.5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B13" sqref="B13:F14"/>
    </sheetView>
  </sheetViews>
  <sheetFormatPr defaultColWidth="8" defaultRowHeight="13.2"/>
  <cols>
    <col min="1" max="1" width="10" style="40" customWidth="1"/>
    <col min="2" max="6" width="8" style="40"/>
    <col min="7" max="7" width="23.5555555555556" style="40" customWidth="1"/>
    <col min="8" max="8" width="10.6666666666667" style="40" customWidth="1"/>
    <col min="9" max="9" width="4.88888888888889" style="40" customWidth="1"/>
    <col min="10" max="10" width="9.44444444444444" style="40" customWidth="1"/>
    <col min="11" max="11" width="8" style="40"/>
    <col min="12" max="12" width="13.1111111111111" style="40"/>
    <col min="13" max="13" width="10.6666666666667" style="40"/>
    <col min="14" max="14" width="8" style="40"/>
    <col min="15" max="15" width="1.55555555555556" style="40" customWidth="1"/>
    <col min="16" max="16384" width="8" style="40"/>
  </cols>
  <sheetData>
    <row r="1" ht="12.75" customHeight="1" spans="1:14">
      <c r="A1" s="60" t="s">
        <v>33</v>
      </c>
      <c r="H1" s="61" t="s">
        <v>34</v>
      </c>
      <c r="I1" s="61"/>
      <c r="J1" s="61"/>
      <c r="K1" s="61"/>
      <c r="L1" s="61"/>
      <c r="M1" s="61"/>
      <c r="N1" s="61"/>
    </row>
    <row r="2" ht="15.75" customHeight="1" spans="1:14">
      <c r="A2" s="62" t="s">
        <v>35</v>
      </c>
      <c r="B2" s="63"/>
      <c r="C2" s="63"/>
      <c r="D2" s="63"/>
      <c r="E2" s="63"/>
      <c r="F2" s="63"/>
      <c r="G2" s="64"/>
      <c r="H2" s="61" t="s">
        <v>36</v>
      </c>
      <c r="I2" s="61"/>
      <c r="J2" s="61"/>
      <c r="K2" s="61"/>
      <c r="L2" s="61"/>
      <c r="M2" s="61"/>
      <c r="N2" s="61"/>
    </row>
    <row r="3" ht="12.75" customHeight="1" spans="1:7">
      <c r="A3" s="63"/>
      <c r="B3" s="63"/>
      <c r="C3" s="63"/>
      <c r="D3" s="63"/>
      <c r="E3" s="63"/>
      <c r="F3" s="63"/>
      <c r="G3" s="64"/>
    </row>
    <row r="4" ht="12.75" customHeight="1" spans="1:14">
      <c r="A4" s="63"/>
      <c r="B4" s="63"/>
      <c r="C4" s="63"/>
      <c r="D4" s="63"/>
      <c r="E4" s="63"/>
      <c r="F4" s="63"/>
      <c r="G4" s="64"/>
      <c r="H4" s="65" t="s">
        <v>37</v>
      </c>
      <c r="I4" s="65"/>
      <c r="J4" s="65"/>
      <c r="K4" s="65"/>
      <c r="L4" s="65"/>
      <c r="M4" s="65"/>
      <c r="N4" s="65"/>
    </row>
    <row r="5" spans="1:6">
      <c r="A5" s="63"/>
      <c r="B5" s="63"/>
      <c r="C5" s="63"/>
      <c r="D5" s="63"/>
      <c r="E5" s="63"/>
      <c r="F5" s="63"/>
    </row>
    <row r="6" ht="18" spans="1:14">
      <c r="A6" s="63"/>
      <c r="B6" s="63"/>
      <c r="C6" s="63"/>
      <c r="D6" s="63"/>
      <c r="E6" s="63"/>
      <c r="F6" s="63"/>
      <c r="H6" s="61" t="s">
        <v>38</v>
      </c>
      <c r="I6" s="61"/>
      <c r="J6" s="61"/>
      <c r="K6" s="61"/>
      <c r="L6" s="61"/>
      <c r="M6" s="61"/>
      <c r="N6" s="61"/>
    </row>
    <row r="7" spans="2:9">
      <c r="B7" s="66" t="s">
        <v>39</v>
      </c>
      <c r="I7" s="89" t="s">
        <v>40</v>
      </c>
    </row>
    <row r="8" ht="15.75" customHeight="1" spans="1:8">
      <c r="A8" s="138" t="s">
        <v>41</v>
      </c>
      <c r="B8" s="68" t="s">
        <v>42</v>
      </c>
      <c r="C8" s="69"/>
      <c r="D8" s="69"/>
      <c r="E8" s="69"/>
      <c r="F8" s="70"/>
      <c r="H8" s="71" t="s">
        <v>43</v>
      </c>
    </row>
    <row r="9" ht="15.6" spans="1:10">
      <c r="A9" s="138"/>
      <c r="B9" s="72"/>
      <c r="C9" s="73"/>
      <c r="D9" s="73"/>
      <c r="E9" s="73"/>
      <c r="F9" s="74"/>
      <c r="H9" s="61" t="s">
        <v>44</v>
      </c>
      <c r="I9" s="40">
        <v>13</v>
      </c>
      <c r="J9" s="79" t="s">
        <v>45</v>
      </c>
    </row>
    <row r="10" ht="45" customHeight="1" spans="1:14">
      <c r="A10" s="139" t="s">
        <v>46</v>
      </c>
      <c r="B10" s="76" t="s">
        <v>47</v>
      </c>
      <c r="C10" s="76"/>
      <c r="D10" s="76"/>
      <c r="E10" s="76"/>
      <c r="F10" s="76"/>
      <c r="H10" s="64" t="s">
        <v>48</v>
      </c>
      <c r="J10" s="90" t="str">
        <f>'Информация для бумаг_2'!C3</f>
        <v>Санкт-Петербург-Кандалакша-научная база "Ряжков"-Лувеньга-Колвица-Санкт-Петербург</v>
      </c>
      <c r="K10" s="91"/>
      <c r="L10" s="91"/>
      <c r="M10" s="91"/>
      <c r="N10" s="91"/>
    </row>
    <row r="11" spans="1:10">
      <c r="A11" s="139"/>
      <c r="B11" s="76"/>
      <c r="C11" s="76"/>
      <c r="D11" s="76"/>
      <c r="E11" s="76"/>
      <c r="F11" s="76"/>
      <c r="H11" s="41" t="s">
        <v>49</v>
      </c>
      <c r="I11" s="92">
        <v>20</v>
      </c>
      <c r="J11" s="40" t="s">
        <v>50</v>
      </c>
    </row>
    <row r="12" ht="15.6" spans="1:12">
      <c r="A12" s="140">
        <v>45150</v>
      </c>
      <c r="B12" s="141" t="s">
        <v>51</v>
      </c>
      <c r="D12" s="44"/>
      <c r="E12" s="44"/>
      <c r="F12" s="44"/>
      <c r="H12" s="78" t="s">
        <v>52</v>
      </c>
      <c r="I12" s="78"/>
      <c r="J12" s="93">
        <f>'Информация для бумаг_2'!C2</f>
        <v>45140</v>
      </c>
      <c r="K12" s="94" t="s">
        <v>53</v>
      </c>
      <c r="L12" s="95">
        <f>'Информация для бумаг_2'!D2</f>
        <v>45160</v>
      </c>
    </row>
    <row r="13" ht="12.75" customHeight="1" spans="1:6">
      <c r="A13" s="139" t="s">
        <v>54</v>
      </c>
      <c r="B13" s="76" t="s">
        <v>55</v>
      </c>
      <c r="C13" s="76"/>
      <c r="D13" s="76"/>
      <c r="E13" s="76"/>
      <c r="F13" s="76"/>
    </row>
    <row r="14" ht="31.05" customHeight="1" spans="1:14">
      <c r="A14" s="139"/>
      <c r="B14" s="76"/>
      <c r="C14" s="76"/>
      <c r="D14" s="76"/>
      <c r="E14" s="76"/>
      <c r="F14" s="76"/>
      <c r="H14" s="79" t="s">
        <v>56</v>
      </c>
      <c r="K14" s="94" t="str">
        <f>'Информация для бумаг_2'!C21</f>
        <v>Хайтов Вадим Михайлович</v>
      </c>
      <c r="L14" s="94"/>
      <c r="M14" s="94"/>
      <c r="N14" s="94"/>
    </row>
    <row r="15" spans="1:12">
      <c r="A15" s="138">
        <v>45159</v>
      </c>
      <c r="B15" s="142" t="s">
        <v>57</v>
      </c>
      <c r="C15" s="142"/>
      <c r="D15" s="142"/>
      <c r="E15" s="142"/>
      <c r="F15" s="142"/>
      <c r="K15" s="41" t="s">
        <v>58</v>
      </c>
      <c r="L15" s="40">
        <f>'Информация для бумаг_2'!F21</f>
        <v>89217427984</v>
      </c>
    </row>
    <row r="16" ht="12.75" customHeight="1" spans="1:8">
      <c r="A16" s="143" t="s">
        <v>59</v>
      </c>
      <c r="B16" s="144" t="s">
        <v>60</v>
      </c>
      <c r="C16" s="145"/>
      <c r="D16" s="145"/>
      <c r="E16" s="145"/>
      <c r="F16" s="146"/>
      <c r="H16" s="85" t="s">
        <v>61</v>
      </c>
    </row>
    <row r="17" spans="1:8">
      <c r="A17" s="44"/>
      <c r="B17" s="44"/>
      <c r="C17" s="44"/>
      <c r="D17" s="44"/>
      <c r="E17" s="44"/>
      <c r="F17" s="44"/>
      <c r="H17" s="86" t="s">
        <v>62</v>
      </c>
    </row>
    <row r="18" spans="1:6">
      <c r="A18" s="87"/>
      <c r="B18" s="88"/>
      <c r="C18" s="88"/>
      <c r="D18" s="88"/>
      <c r="E18" s="88"/>
      <c r="F18" s="88"/>
    </row>
    <row r="19" ht="15.6" spans="8:14">
      <c r="H19" s="79" t="s">
        <v>63</v>
      </c>
      <c r="K19" s="94" t="str">
        <f>'Информация для бумаг_2'!C22</f>
        <v>Гаврилова Елизавета Олеговна</v>
      </c>
      <c r="L19" s="94"/>
      <c r="M19" s="94"/>
      <c r="N19" s="94"/>
    </row>
    <row r="20" spans="11:12">
      <c r="K20" s="41" t="s">
        <v>58</v>
      </c>
      <c r="L20" s="40">
        <f>'Информация для бумаг_2'!F22</f>
        <v>89291047172</v>
      </c>
    </row>
    <row r="22" ht="12.75" customHeight="1" spans="8:14">
      <c r="H22" s="61" t="s">
        <v>64</v>
      </c>
      <c r="I22" s="61"/>
      <c r="J22" s="61"/>
      <c r="K22" s="61"/>
      <c r="L22" s="61"/>
      <c r="M22" s="61"/>
      <c r="N22" s="61"/>
    </row>
    <row r="23" ht="12.75" customHeight="1" spans="8:14">
      <c r="H23" s="61" t="s">
        <v>65</v>
      </c>
      <c r="I23" s="61"/>
      <c r="J23" s="61"/>
      <c r="K23" s="61"/>
      <c r="L23" s="61"/>
      <c r="M23" s="61"/>
      <c r="N23" s="61"/>
    </row>
    <row r="25" ht="15.6" spans="8:14">
      <c r="H25" s="79" t="s">
        <v>66</v>
      </c>
      <c r="M25" s="40">
        <f>K29</f>
        <v>2023</v>
      </c>
      <c r="N25" s="40" t="str">
        <f>L29</f>
        <v>г.</v>
      </c>
    </row>
    <row r="26" ht="15.6" spans="1:9">
      <c r="A26" s="79" t="s">
        <v>67</v>
      </c>
      <c r="H26" s="79"/>
      <c r="I26" s="79" t="s">
        <v>68</v>
      </c>
    </row>
    <row r="28" ht="15.6" spans="8:8">
      <c r="H28" s="79" t="s">
        <v>69</v>
      </c>
    </row>
    <row r="29" ht="15.6" spans="8:12">
      <c r="H29" s="79" t="s">
        <v>70</v>
      </c>
      <c r="K29" s="40">
        <f>'Информация для бумаг_2'!C25</f>
        <v>2023</v>
      </c>
      <c r="L29" s="40" t="s">
        <v>71</v>
      </c>
    </row>
    <row r="30" ht="15.6" spans="1:8">
      <c r="A30" s="79" t="s">
        <v>72</v>
      </c>
      <c r="H30" s="79"/>
    </row>
    <row r="31" ht="15.6" spans="8:8">
      <c r="H31" s="79" t="s">
        <v>73</v>
      </c>
    </row>
    <row r="32" ht="15.6" spans="8:12">
      <c r="H32" s="79" t="s">
        <v>74</v>
      </c>
      <c r="K32" s="40">
        <f>'Информация для бумаг_2'!C25</f>
        <v>2023</v>
      </c>
      <c r="L32" s="40" t="s">
        <v>71</v>
      </c>
    </row>
    <row r="33" ht="15.6" spans="8:8">
      <c r="H33" s="86" t="s">
        <v>75</v>
      </c>
    </row>
  </sheetData>
  <mergeCells count="19">
    <mergeCell ref="H1:N1"/>
    <mergeCell ref="H2:N2"/>
    <mergeCell ref="H4:N4"/>
    <mergeCell ref="H6:N6"/>
    <mergeCell ref="J10:N10"/>
    <mergeCell ref="H12:I12"/>
    <mergeCell ref="K14:N14"/>
    <mergeCell ref="B15:F15"/>
    <mergeCell ref="B16:F16"/>
    <mergeCell ref="K19:N19"/>
    <mergeCell ref="H22:N22"/>
    <mergeCell ref="H23:N23"/>
    <mergeCell ref="A8:A9"/>
    <mergeCell ref="A10:A11"/>
    <mergeCell ref="A13:A14"/>
    <mergeCell ref="A2:F6"/>
    <mergeCell ref="B8:F9"/>
    <mergeCell ref="B10:F11"/>
    <mergeCell ref="B13:F14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8" sqref="B8"/>
    </sheetView>
  </sheetViews>
  <sheetFormatPr defaultColWidth="8" defaultRowHeight="13.2"/>
  <cols>
    <col min="1" max="1" width="3.44444444444444" style="40"/>
    <col min="2" max="2" width="35.6666666666667" style="40" customWidth="1"/>
    <col min="3" max="4" width="8" style="40"/>
    <col min="5" max="5" width="12.8888888888889" style="40"/>
    <col min="6" max="6" width="29.3333333333333" style="40" customWidth="1"/>
    <col min="7" max="7" width="17.3333333333333" style="41" customWidth="1"/>
    <col min="8" max="8" width="30.3333333333333" style="40" customWidth="1"/>
    <col min="9" max="9" width="24.3333333333333" style="40" customWidth="1"/>
    <col min="10" max="16384" width="8" style="40"/>
  </cols>
  <sheetData>
    <row r="1" spans="2:2">
      <c r="B1" s="40" t="s">
        <v>76</v>
      </c>
    </row>
    <row r="2" spans="2:2">
      <c r="B2" s="40" t="s">
        <v>77</v>
      </c>
    </row>
    <row r="4" spans="1:9">
      <c r="A4" s="42"/>
      <c r="B4" s="42" t="s">
        <v>78</v>
      </c>
      <c r="C4" s="42" t="s">
        <v>79</v>
      </c>
      <c r="D4" s="42" t="s">
        <v>6</v>
      </c>
      <c r="E4" s="42" t="s">
        <v>58</v>
      </c>
      <c r="F4" s="42" t="s">
        <v>80</v>
      </c>
      <c r="G4" s="45" t="s">
        <v>81</v>
      </c>
      <c r="H4" s="44" t="s">
        <v>82</v>
      </c>
      <c r="I4" s="44" t="s">
        <v>83</v>
      </c>
    </row>
    <row r="5" spans="1:9">
      <c r="A5" s="44">
        <v>1</v>
      </c>
      <c r="B5" s="44" t="str">
        <f>CONCATENATE('Информация для бумаг_2'!B5," ",'Информация для бумаг_2'!C5," ",'Информация для бумаг_2'!D5)</f>
        <v>Беляева Олеся Ивановна</v>
      </c>
      <c r="C5" s="45">
        <f>'Информация для бумаг_2'!H5</f>
        <v>777</v>
      </c>
      <c r="D5" s="45">
        <f>'Информация для бумаг_2'!I5</f>
        <v>9</v>
      </c>
      <c r="E5" s="44">
        <f>'Информация для бумаг_2'!J5</f>
        <v>89602540838</v>
      </c>
      <c r="F5" s="46" t="str">
        <f>'Информация для бумаг_2'!K5</f>
        <v>Ул. Вавиловых, 7-3-229</v>
      </c>
      <c r="G5" s="45">
        <f>'Информация для бумаг_2'!O5</f>
        <v>4022245584</v>
      </c>
      <c r="H5" s="44" t="str">
        <f>'Информация для бумаг_2'!L5</f>
        <v>Приходько Ирина Валерьевна</v>
      </c>
      <c r="I5" s="45">
        <f>'Информация для бумаг_2'!N5</f>
        <v>89632430934</v>
      </c>
    </row>
    <row r="6" spans="1:9">
      <c r="A6" s="44">
        <v>2</v>
      </c>
      <c r="B6" s="44" t="str">
        <f>CONCATENATE('Информация для бумаг_2'!B6," ",'Информация для бумаг_2'!C6," ",'Информация для бумаг_2'!D6)</f>
        <v>Беляева Софья Ивановна</v>
      </c>
      <c r="C6" s="45">
        <f>'Информация для бумаг_2'!H6</f>
        <v>655</v>
      </c>
      <c r="D6" s="45">
        <f>'Информация для бумаг_2'!I6</f>
        <v>7</v>
      </c>
      <c r="E6" s="44">
        <f>'Информация для бумаг_2'!J6</f>
        <v>89602540838</v>
      </c>
      <c r="F6" s="46" t="str">
        <f>'Информация для бумаг_2'!K6</f>
        <v>Ул. Вавиловых, 7-3-229</v>
      </c>
      <c r="G6" s="45" t="str">
        <f>'Информация для бумаг_2'!O6</f>
        <v>II-АК 879324</v>
      </c>
      <c r="H6" s="44" t="str">
        <f>'Информация для бумаг_2'!L6</f>
        <v>Приходько Ирина Валерьевна</v>
      </c>
      <c r="I6" s="45">
        <f>'Информация для бумаг_2'!N6</f>
        <v>89632430934</v>
      </c>
    </row>
    <row r="7" spans="1:9">
      <c r="A7" s="44">
        <v>3</v>
      </c>
      <c r="B7" s="44" t="str">
        <f>CONCATENATE('Информация для бумаг_2'!B7," ",'Информация для бумаг_2'!C7," ",'Информация для бумаг_2'!D7)</f>
        <v>Бритиков Александр Ильич</v>
      </c>
      <c r="C7" s="45">
        <f>'Информация для бумаг_2'!H7</f>
        <v>56</v>
      </c>
      <c r="D7" s="45">
        <f>'Информация для бумаг_2'!I7</f>
        <v>9</v>
      </c>
      <c r="E7" s="44">
        <f>'Информация для бумаг_2'!J7</f>
        <v>89291040939</v>
      </c>
      <c r="F7" s="46" t="str">
        <f>'Информация для бумаг_2'!K7</f>
        <v>Ул. Лахтинская, 20-36</v>
      </c>
      <c r="G7" s="45">
        <f>'Информация для бумаг_2'!O7</f>
        <v>4022381251</v>
      </c>
      <c r="H7" s="44" t="str">
        <f>'Информация для бумаг_2'!L7</f>
        <v>Бритикова Ольга Николаевна</v>
      </c>
      <c r="I7" s="45">
        <f>'Информация для бумаг_2'!N7</f>
        <v>89052622652</v>
      </c>
    </row>
    <row r="8" spans="1:9">
      <c r="A8" s="44">
        <v>4</v>
      </c>
      <c r="B8" s="44" t="str">
        <f>CONCATENATE('Информация для бумаг_2'!B8," ",'Информация для бумаг_2'!C8," ",'Информация для бумаг_2'!D8)</f>
        <v>Ершова Татьяна Алексеевна</v>
      </c>
      <c r="C8" s="45">
        <f>'Информация для бумаг_2'!H8</f>
        <v>441</v>
      </c>
      <c r="D8" s="45">
        <f>'Информация для бумаг_2'!I8</f>
        <v>10</v>
      </c>
      <c r="E8" s="44">
        <f>'Информация для бумаг_2'!J8</f>
        <v>89522270284</v>
      </c>
      <c r="F8" s="46" t="str">
        <f>'Информация для бумаг_2'!K8</f>
        <v>Ул. Малая Карпатская, 17-275</v>
      </c>
      <c r="G8" s="45">
        <f>'Информация для бумаг_2'!O8</f>
        <v>4020831130</v>
      </c>
      <c r="H8" s="44" t="str">
        <f>'Информация для бумаг_2'!L8</f>
        <v>Ершова Ирина Алексеевна</v>
      </c>
      <c r="I8" s="45">
        <f>'Информация для бумаг_2'!N8</f>
        <v>89213354865</v>
      </c>
    </row>
    <row r="9" spans="1:9">
      <c r="A9" s="44">
        <v>5</v>
      </c>
      <c r="B9" s="44" t="str">
        <f>CONCATENATE('Информация для бумаг_2'!B9," ",'Информация для бумаг_2'!C9," ",'Информация для бумаг_2'!D9)</f>
        <v>Мелентьева Эмма Алексеевна</v>
      </c>
      <c r="C9" s="45">
        <f>'Информация для бумаг_2'!H9</f>
        <v>204</v>
      </c>
      <c r="D9" s="45">
        <f>'Информация для бумаг_2'!I9</f>
        <v>9</v>
      </c>
      <c r="E9" s="44">
        <f>'Информация для бумаг_2'!J9</f>
        <v>89259175393</v>
      </c>
      <c r="F9" s="46" t="str">
        <f>'Информация для бумаг_2'!K9</f>
        <v>Ул. Разночинная, 4-14</v>
      </c>
      <c r="G9" s="45">
        <f>'Информация для бумаг_2'!O9</f>
        <v>4022166002</v>
      </c>
      <c r="H9" s="44" t="str">
        <f>'Информация для бумаг_2'!L9</f>
        <v>Зиновьев Алексей Николаевич</v>
      </c>
      <c r="I9" s="45">
        <f>'Информация для бумаг_2'!N9</f>
        <v>89217427984</v>
      </c>
    </row>
    <row r="10" spans="1:9">
      <c r="A10" s="44">
        <v>6</v>
      </c>
      <c r="B10" s="44" t="str">
        <f>CONCATENATE('Информация для бумаг_2'!B10," ",'Информация для бумаг_2'!C10," ",'Информация для бумаг_2'!D10)</f>
        <v>Меньшиков  Савва Игоревич</v>
      </c>
      <c r="C10" s="45">
        <f>'Информация для бумаг_2'!H10</f>
        <v>533</v>
      </c>
      <c r="D10" s="45">
        <f>'Информация для бумаг_2'!I10</f>
        <v>8</v>
      </c>
      <c r="E10" s="44">
        <f>'Информация для бумаг_2'!J10</f>
        <v>89218718088</v>
      </c>
      <c r="F10" s="46" t="str">
        <f>'Информация для бумаг_2'!K10</f>
        <v>Ул. Железноводская, 62-98</v>
      </c>
      <c r="G10" s="45">
        <f>'Информация для бумаг_2'!O10</f>
        <v>4023481571</v>
      </c>
      <c r="H10" s="44" t="str">
        <f>'Информация для бумаг_2'!L10</f>
        <v>Меньшикова Ксения Владимировна</v>
      </c>
      <c r="I10" s="45">
        <f>'Информация для бумаг_2'!N10</f>
        <v>89213290657</v>
      </c>
    </row>
    <row r="11" spans="1:9">
      <c r="A11" s="44">
        <v>7</v>
      </c>
      <c r="B11" s="44" t="str">
        <f>CONCATENATE('Информация для бумаг_2'!B16," ",'Информация для бумаг_2'!C16," ",'Информация для бумаг_2'!D16)</f>
        <v>Нужин Илья Мулложонович</v>
      </c>
      <c r="C11" s="45">
        <f>'Информация для бумаг_2'!H16</f>
        <v>30</v>
      </c>
      <c r="D11" s="45">
        <f>'Информация для бумаг_2'!I16</f>
        <v>11</v>
      </c>
      <c r="E11" s="44">
        <f>'Информация для бумаг_2'!J16</f>
        <v>89219583612</v>
      </c>
      <c r="F11" s="46" t="str">
        <f>'Информация для бумаг_2'!K16</f>
        <v>Гаванская 2/97-36</v>
      </c>
      <c r="G11" s="45">
        <f>'Информация для бумаг_2'!O16</f>
        <v>4020668443</v>
      </c>
      <c r="H11" s="44" t="str">
        <f>'Информация для бумаг_2'!L16</f>
        <v>Нужина Юлия Андреевна</v>
      </c>
      <c r="I11" s="45">
        <f>'Информация для бумаг_2'!N16</f>
        <v>89213827100</v>
      </c>
    </row>
    <row r="12" spans="1:9">
      <c r="A12" s="44">
        <v>8</v>
      </c>
      <c r="B12" s="44" t="str">
        <f>CONCATENATE('Информация для бумаг_2'!B11," ",'Информация для бумаг_2'!C11," ",'Информация для бумаг_2'!D11)</f>
        <v>Островский Виктор Владиславович</v>
      </c>
      <c r="C12" s="45">
        <f>'Информация для бумаг_2'!H11</f>
        <v>518</v>
      </c>
      <c r="D12" s="45">
        <f>'Информация для бумаг_2'!I11</f>
        <v>8</v>
      </c>
      <c r="E12" s="44">
        <f>'Информация для бумаг_2'!J11</f>
        <v>89213409406</v>
      </c>
      <c r="F12" s="46" t="str">
        <f>'Информация для бумаг_2'!K11</f>
        <v>Ул. Шишкина, 58</v>
      </c>
      <c r="G12" s="45" t="str">
        <f>'Информация для бумаг_2'!O11</f>
        <v>II-АК 745451</v>
      </c>
      <c r="H12" s="44" t="str">
        <f>'Информация для бумаг_2'!L11</f>
        <v>Островский Владислав Евгеньевич</v>
      </c>
      <c r="I12" s="45">
        <f>'Информация для бумаг_2'!N11</f>
        <v>89817075769</v>
      </c>
    </row>
    <row r="13" spans="1:9">
      <c r="A13" s="44">
        <v>9</v>
      </c>
      <c r="B13" s="44" t="str">
        <f>CONCATENATE('Информация для бумаг_2'!B12," ",'Информация для бумаг_2'!C12," ",'Информация для бумаг_2'!D12)</f>
        <v>Сайчик Мария Владимировна</v>
      </c>
      <c r="C13" s="45">
        <f>'Информация для бумаг_2'!H12</f>
        <v>586</v>
      </c>
      <c r="D13" s="45">
        <f>'Информация для бумаг_2'!I12</f>
        <v>11</v>
      </c>
      <c r="E13" s="44">
        <f>'Информация для бумаг_2'!J12</f>
        <v>89818723635</v>
      </c>
      <c r="F13" s="46" t="str">
        <f>'Информация для бумаг_2'!K12</f>
        <v>Ул. Кораблестроителей, 39-831</v>
      </c>
      <c r="G13" s="45">
        <f>'Информация для бумаг_2'!O12</f>
        <v>4020691039</v>
      </c>
      <c r="H13" s="44" t="str">
        <f>'Информация для бумаг_2'!L12</f>
        <v>Сайчик Татьяна Борисовна</v>
      </c>
      <c r="I13" s="45">
        <f>'Информация для бумаг_2'!N12</f>
        <v>89818723635</v>
      </c>
    </row>
    <row r="14" spans="1:9">
      <c r="A14" s="44">
        <v>10</v>
      </c>
      <c r="B14" s="44" t="str">
        <f>CONCATENATE('Информация для бумаг_2'!B17," ",'Информация для бумаг_2'!C17," ",'Информация для бумаг_2'!D17)</f>
        <v>Тюпин Арсений Евгеньевич</v>
      </c>
      <c r="C14" s="45">
        <f>'Информация для бумаг_2'!H17</f>
        <v>555</v>
      </c>
      <c r="D14" s="45">
        <f>'Информация для бумаг_2'!I17</f>
        <v>8</v>
      </c>
      <c r="E14" s="44">
        <f>'Информация для бумаг_2'!J17</f>
        <v>89200043637</v>
      </c>
      <c r="F14" s="46" t="str">
        <f>'Информация для бумаг_2'!K17</f>
        <v>Комендантский пр., 23-1-112</v>
      </c>
      <c r="G14" s="45">
        <f>'Информация для бумаг_2'!O17</f>
        <v>4022372441</v>
      </c>
      <c r="H14" s="44" t="str">
        <f>'Информация для бумаг_2'!L17</f>
        <v>Тюпина Полина Евгеньевна</v>
      </c>
      <c r="I14" s="45">
        <f>'Информация для бумаг_2'!N17</f>
        <v>89914876053</v>
      </c>
    </row>
    <row r="15" spans="1:9">
      <c r="A15" s="44">
        <v>11</v>
      </c>
      <c r="B15" s="44" t="str">
        <f>CONCATENATE('Информация для бумаг_2'!B13," ",'Информация для бумаг_2'!C13," ",'Информация для бумаг_2'!D13)</f>
        <v>Шеламова Виктория Сергеевна</v>
      </c>
      <c r="C15" s="45">
        <f>'Информация для бумаг_2'!H13</f>
        <v>471</v>
      </c>
      <c r="D15" s="45">
        <f>'Информация для бумаг_2'!I13</f>
        <v>9</v>
      </c>
      <c r="E15" s="44">
        <f>'Информация для бумаг_2'!J13</f>
        <v>89817032760</v>
      </c>
      <c r="F15" s="46" t="str">
        <f>'Информация для бумаг_2'!K13</f>
        <v>Приозерское шоссе, 16-46</v>
      </c>
      <c r="G15" s="45">
        <f>'Информация для бумаг_2'!O13</f>
        <v>4022149794</v>
      </c>
      <c r="H15" s="44" t="str">
        <f>'Информация для бумаг_2'!L13</f>
        <v>Шеламова Галина Анатольевна</v>
      </c>
      <c r="I15" s="45">
        <f>'Информация для бумаг_2'!N13</f>
        <v>89111407222</v>
      </c>
    </row>
    <row r="16" spans="1:9">
      <c r="A16" s="44">
        <v>12</v>
      </c>
      <c r="B16" s="44" t="str">
        <f>CONCATENATE('Информация для бумаг_2'!B14," ",'Информация для бумаг_2'!C14," ",'Информация для бумаг_2'!D14)</f>
        <v>Шилонцев Андрей Александрович</v>
      </c>
      <c r="C16" s="45">
        <f>'Информация для бумаг_2'!H14</f>
        <v>452</v>
      </c>
      <c r="D16" s="45">
        <f>'Информация для бумаг_2'!I14</f>
        <v>9</v>
      </c>
      <c r="E16" s="44">
        <f>'Информация для бумаг_2'!J14</f>
        <v>89213026506</v>
      </c>
      <c r="F16" s="46" t="str">
        <f>'Информация для бумаг_2'!K14</f>
        <v>Ленинский пр., 117-1-603</v>
      </c>
      <c r="G16" s="45">
        <f>'Информация для бумаг_2'!O14</f>
        <v>4020684651</v>
      </c>
      <c r="H16" s="44" t="str">
        <f>'Информация для бумаг_2'!L14</f>
        <v>Шилонцева Татьяна Александровна</v>
      </c>
      <c r="I16" s="45">
        <f>'Информация для бумаг_2'!N14</f>
        <v>89213026506</v>
      </c>
    </row>
    <row r="17" spans="1:9">
      <c r="A17" s="44">
        <v>13</v>
      </c>
      <c r="B17" s="44" t="str">
        <f>CONCATENATE('Информация для бумаг_2'!B15," ",'Информация для бумаг_2'!C15," ",'Информация для бумаг_2'!D15)</f>
        <v>Шишкина Анна Андреевна</v>
      </c>
      <c r="C17" s="45">
        <f>'Информация для бумаг_2'!H15</f>
        <v>43</v>
      </c>
      <c r="D17" s="45">
        <f>'Информация для бумаг_2'!I15</f>
        <v>8</v>
      </c>
      <c r="E17" s="44">
        <f>'Информация для бумаг_2'!J15</f>
        <v>89819793731</v>
      </c>
      <c r="F17" s="46" t="str">
        <f>'Информация для бумаг_2'!K15</f>
        <v>Пр. Сизова, 14-90</v>
      </c>
      <c r="G17" s="45" t="str">
        <f>'Информация для бумаг_2'!O15</f>
        <v>II-АК 731804</v>
      </c>
      <c r="H17" s="44" t="str">
        <f>'Информация для бумаг_2'!L15</f>
        <v>Шишкин  Андрей  Викторович</v>
      </c>
      <c r="I17" s="45">
        <f>'Информация для бумаг_2'!N15</f>
        <v>89118110171</v>
      </c>
    </row>
    <row r="18" spans="1:9">
      <c r="A18" s="44"/>
      <c r="B18" s="44"/>
      <c r="C18" s="45"/>
      <c r="D18" s="45"/>
      <c r="E18" s="44"/>
      <c r="F18" s="46"/>
      <c r="G18" s="45"/>
      <c r="H18" s="44"/>
      <c r="I18" s="45"/>
    </row>
    <row r="19" spans="1:9">
      <c r="A19" s="44"/>
      <c r="B19" s="44"/>
      <c r="C19" s="45"/>
      <c r="D19" s="45"/>
      <c r="E19" s="44"/>
      <c r="F19" s="46"/>
      <c r="G19" s="45"/>
      <c r="H19" s="44"/>
      <c r="I19" s="45"/>
    </row>
    <row r="20" spans="1:9">
      <c r="A20" s="44"/>
      <c r="B20" s="44"/>
      <c r="C20" s="45"/>
      <c r="D20" s="45"/>
      <c r="E20" s="44"/>
      <c r="F20" s="46"/>
      <c r="G20" s="45"/>
      <c r="H20" s="44"/>
      <c r="I20" s="45"/>
    </row>
    <row r="21" spans="1:9">
      <c r="A21" s="44"/>
      <c r="B21" s="44"/>
      <c r="C21" s="45"/>
      <c r="D21" s="45"/>
      <c r="E21" s="44"/>
      <c r="F21" s="46"/>
      <c r="G21" s="45"/>
      <c r="H21" s="44"/>
      <c r="I21" s="45"/>
    </row>
    <row r="22" spans="1:9">
      <c r="A22" s="44"/>
      <c r="B22" s="44"/>
      <c r="C22" s="45"/>
      <c r="D22" s="45"/>
      <c r="E22" s="44"/>
      <c r="F22" s="46"/>
      <c r="G22" s="45"/>
      <c r="H22" s="44"/>
      <c r="I22" s="45"/>
    </row>
    <row r="23" spans="1:9">
      <c r="A23" s="44"/>
      <c r="B23" s="44"/>
      <c r="C23" s="45"/>
      <c r="D23" s="45"/>
      <c r="E23" s="44"/>
      <c r="F23" s="47"/>
      <c r="G23" s="45"/>
      <c r="H23" s="44"/>
      <c r="I23" s="44"/>
    </row>
    <row r="25" spans="2:3">
      <c r="B25" s="40" t="str">
        <f>'Информация для бумаг_2'!C21</f>
        <v>Хайтов Вадим Михайлович</v>
      </c>
      <c r="C25" s="40" t="s">
        <v>84</v>
      </c>
    </row>
    <row r="27" spans="2:3">
      <c r="B27" s="40" t="str">
        <f>'Информация для бумаг_2'!C22</f>
        <v>Гаврилова Елизавета Олеговна</v>
      </c>
      <c r="C27" s="40" t="s">
        <v>85</v>
      </c>
    </row>
  </sheetData>
  <sortState ref="B6:I17">
    <sortCondition ref="B5:B17"/>
  </sortState>
  <pageMargins left="0.75" right="0.75" top="1" bottom="1" header="0.5" footer="0.5"/>
  <pageSetup paperSize="9" scale="77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topLeftCell="G1" workbookViewId="0">
      <selection activeCell="O9" sqref="O9"/>
    </sheetView>
  </sheetViews>
  <sheetFormatPr defaultColWidth="8" defaultRowHeight="14.4"/>
  <cols>
    <col min="1" max="1" width="8" style="18"/>
    <col min="2" max="2" width="28.8888888888889" style="18" customWidth="1"/>
    <col min="3" max="3" width="10.8888888888889" style="18"/>
    <col min="4" max="4" width="14.1111111111111" style="18" customWidth="1"/>
    <col min="5" max="5" width="21.4444444444444" style="18"/>
    <col min="6" max="6" width="12.8888888888889" style="18"/>
    <col min="7" max="7" width="9.33333333333333" style="18"/>
    <col min="8" max="8" width="9" style="18"/>
    <col min="9" max="9" width="12.1111111111111" style="27"/>
    <col min="10" max="10" width="19.4444444444444" style="18"/>
    <col min="11" max="11" width="30.3333333333333" style="18" customWidth="1"/>
    <col min="12" max="12" width="31.4444444444444" style="18"/>
    <col min="13" max="13" width="18.5555555555556" style="18" customWidth="1"/>
    <col min="14" max="14" width="14.3333333333333" style="18"/>
    <col min="15" max="15" width="20.4444444444444" style="18" customWidth="1"/>
    <col min="16" max="16" width="18.8888888888889" style="18"/>
    <col min="17" max="17" width="14.1111111111111" style="18"/>
    <col min="18" max="16384" width="8" style="18"/>
  </cols>
  <sheetData>
    <row r="1" spans="2:2">
      <c r="B1" s="30" t="s">
        <v>86</v>
      </c>
    </row>
    <row r="2" spans="2:5">
      <c r="B2" s="18" t="s">
        <v>87</v>
      </c>
      <c r="C2" s="48">
        <v>45140</v>
      </c>
      <c r="D2" s="48">
        <v>45160</v>
      </c>
      <c r="E2" s="23"/>
    </row>
    <row r="3" spans="2:4">
      <c r="B3" s="18" t="s">
        <v>88</v>
      </c>
      <c r="C3" s="48" t="s">
        <v>89</v>
      </c>
      <c r="D3" s="23"/>
    </row>
    <row r="4" spans="2:16">
      <c r="B4" s="30" t="s">
        <v>90</v>
      </c>
      <c r="C4" s="30" t="s">
        <v>91</v>
      </c>
      <c r="D4" s="30" t="s">
        <v>92</v>
      </c>
      <c r="E4" s="30" t="s">
        <v>93</v>
      </c>
      <c r="F4" s="30" t="s">
        <v>94</v>
      </c>
      <c r="G4" s="30" t="s">
        <v>95</v>
      </c>
      <c r="H4" s="49" t="s">
        <v>79</v>
      </c>
      <c r="I4" s="30" t="s">
        <v>6</v>
      </c>
      <c r="J4" s="57" t="s">
        <v>96</v>
      </c>
      <c r="K4" s="30" t="s">
        <v>97</v>
      </c>
      <c r="L4" s="30" t="s">
        <v>98</v>
      </c>
      <c r="M4" s="30" t="s">
        <v>99</v>
      </c>
      <c r="N4" s="30" t="s">
        <v>100</v>
      </c>
      <c r="O4" s="58" t="s">
        <v>81</v>
      </c>
      <c r="P4" s="30" t="s">
        <v>101</v>
      </c>
    </row>
    <row r="5" spans="1:16">
      <c r="A5" s="18">
        <v>1</v>
      </c>
      <c r="B5" s="3" t="s">
        <v>102</v>
      </c>
      <c r="C5" s="3" t="s">
        <v>103</v>
      </c>
      <c r="D5" s="3" t="s">
        <v>104</v>
      </c>
      <c r="E5" s="3">
        <v>17</v>
      </c>
      <c r="F5" s="3">
        <v>0</v>
      </c>
      <c r="G5" s="50"/>
      <c r="H5" s="3">
        <v>777</v>
      </c>
      <c r="I5" s="3">
        <v>9</v>
      </c>
      <c r="J5" s="3">
        <v>89602540838</v>
      </c>
      <c r="K5" s="3" t="s">
        <v>105</v>
      </c>
      <c r="L5" s="6" t="s">
        <v>106</v>
      </c>
      <c r="N5" s="3">
        <v>89632430934</v>
      </c>
      <c r="O5" s="3">
        <v>4022245584</v>
      </c>
      <c r="P5" s="8">
        <v>39646</v>
      </c>
    </row>
    <row r="6" spans="1:16">
      <c r="A6" s="18">
        <v>2</v>
      </c>
      <c r="B6" s="3" t="s">
        <v>102</v>
      </c>
      <c r="C6" s="3" t="s">
        <v>107</v>
      </c>
      <c r="D6" s="3" t="s">
        <v>104</v>
      </c>
      <c r="E6" s="3">
        <v>18</v>
      </c>
      <c r="F6" s="3">
        <v>0</v>
      </c>
      <c r="G6" s="50"/>
      <c r="H6" s="3">
        <v>655</v>
      </c>
      <c r="I6" s="3">
        <v>7</v>
      </c>
      <c r="J6" s="3">
        <v>89602540838</v>
      </c>
      <c r="K6" s="3" t="s">
        <v>105</v>
      </c>
      <c r="L6" s="6" t="s">
        <v>106</v>
      </c>
      <c r="N6" s="3">
        <v>89632430934</v>
      </c>
      <c r="O6" s="3" t="s">
        <v>108</v>
      </c>
      <c r="P6" s="8">
        <v>40579</v>
      </c>
    </row>
    <row r="7" spans="1:16">
      <c r="A7" s="18">
        <v>3</v>
      </c>
      <c r="B7" s="3" t="s">
        <v>109</v>
      </c>
      <c r="C7" s="3" t="s">
        <v>110</v>
      </c>
      <c r="D7" s="3" t="s">
        <v>111</v>
      </c>
      <c r="E7" s="3">
        <v>21</v>
      </c>
      <c r="F7" s="3">
        <v>18</v>
      </c>
      <c r="G7" s="50"/>
      <c r="H7" s="3">
        <v>56</v>
      </c>
      <c r="I7" s="3">
        <v>9</v>
      </c>
      <c r="J7" s="3">
        <v>89291040939</v>
      </c>
      <c r="K7" s="3" t="s">
        <v>112</v>
      </c>
      <c r="L7" s="6" t="s">
        <v>113</v>
      </c>
      <c r="N7" s="3">
        <v>89052622652</v>
      </c>
      <c r="O7" s="3">
        <v>4022381251</v>
      </c>
      <c r="P7" s="8">
        <v>39849</v>
      </c>
    </row>
    <row r="8" spans="1:16">
      <c r="A8" s="18">
        <v>4</v>
      </c>
      <c r="B8" s="3" t="s">
        <v>114</v>
      </c>
      <c r="C8" s="3" t="s">
        <v>115</v>
      </c>
      <c r="D8" s="3" t="s">
        <v>116</v>
      </c>
      <c r="E8" s="3">
        <v>5</v>
      </c>
      <c r="F8" s="3">
        <v>5</v>
      </c>
      <c r="G8" s="50"/>
      <c r="H8" s="3">
        <v>441</v>
      </c>
      <c r="I8" s="3">
        <v>10</v>
      </c>
      <c r="J8" s="3">
        <v>89522270284</v>
      </c>
      <c r="K8" s="3" t="s">
        <v>117</v>
      </c>
      <c r="L8" s="6" t="s">
        <v>118</v>
      </c>
      <c r="N8" s="3">
        <v>89213354865</v>
      </c>
      <c r="O8" s="3">
        <v>4020831130</v>
      </c>
      <c r="P8" s="8">
        <v>39166</v>
      </c>
    </row>
    <row r="9" spans="1:16">
      <c r="A9" s="18">
        <v>5</v>
      </c>
      <c r="B9" s="3" t="s">
        <v>119</v>
      </c>
      <c r="C9" s="3" t="s">
        <v>120</v>
      </c>
      <c r="D9" s="3" t="s">
        <v>116</v>
      </c>
      <c r="E9" s="3">
        <v>7</v>
      </c>
      <c r="F9" s="3">
        <v>7</v>
      </c>
      <c r="G9" s="50"/>
      <c r="H9" s="3">
        <v>204</v>
      </c>
      <c r="I9" s="3">
        <v>9</v>
      </c>
      <c r="J9" s="3">
        <v>89259175393</v>
      </c>
      <c r="K9" s="3" t="s">
        <v>121</v>
      </c>
      <c r="L9" s="6" t="s">
        <v>122</v>
      </c>
      <c r="N9" s="3">
        <v>89217427984</v>
      </c>
      <c r="O9" s="3">
        <v>4022166002</v>
      </c>
      <c r="P9" s="8">
        <v>39581</v>
      </c>
    </row>
    <row r="10" spans="1:16">
      <c r="A10" s="18">
        <v>6</v>
      </c>
      <c r="B10" s="3" t="s">
        <v>123</v>
      </c>
      <c r="C10" s="3" t="s">
        <v>124</v>
      </c>
      <c r="D10" s="3" t="s">
        <v>125</v>
      </c>
      <c r="E10" s="3">
        <v>8</v>
      </c>
      <c r="F10" s="3">
        <v>8</v>
      </c>
      <c r="G10" s="50"/>
      <c r="H10" s="3">
        <v>533</v>
      </c>
      <c r="I10" s="3">
        <v>8</v>
      </c>
      <c r="J10" s="3">
        <v>89218718088</v>
      </c>
      <c r="K10" s="3" t="s">
        <v>126</v>
      </c>
      <c r="L10" s="6" t="s">
        <v>127</v>
      </c>
      <c r="N10" s="3">
        <v>89213290657</v>
      </c>
      <c r="O10" s="3">
        <v>4023481571</v>
      </c>
      <c r="P10" s="8">
        <v>39916</v>
      </c>
    </row>
    <row r="11" spans="1:16">
      <c r="A11" s="18">
        <v>7</v>
      </c>
      <c r="B11" s="3" t="s">
        <v>128</v>
      </c>
      <c r="C11" s="3" t="s">
        <v>129</v>
      </c>
      <c r="D11" s="3" t="s">
        <v>130</v>
      </c>
      <c r="E11" s="3">
        <v>9</v>
      </c>
      <c r="F11" s="3">
        <v>9</v>
      </c>
      <c r="G11" s="50"/>
      <c r="H11" s="3">
        <v>518</v>
      </c>
      <c r="I11" s="3">
        <v>8</v>
      </c>
      <c r="J11" s="3">
        <v>89213409406</v>
      </c>
      <c r="K11" s="3" t="s">
        <v>131</v>
      </c>
      <c r="L11" s="6" t="s">
        <v>132</v>
      </c>
      <c r="N11" s="3">
        <v>89817075769</v>
      </c>
      <c r="O11" s="3" t="s">
        <v>133</v>
      </c>
      <c r="P11" s="8">
        <v>40070</v>
      </c>
    </row>
    <row r="12" spans="1:16">
      <c r="A12" s="18">
        <v>8</v>
      </c>
      <c r="B12" s="3" t="s">
        <v>134</v>
      </c>
      <c r="C12" s="3" t="s">
        <v>135</v>
      </c>
      <c r="D12" s="3" t="s">
        <v>136</v>
      </c>
      <c r="E12" s="3">
        <v>23</v>
      </c>
      <c r="F12" s="3">
        <v>16</v>
      </c>
      <c r="G12" s="50"/>
      <c r="H12" s="3">
        <v>586</v>
      </c>
      <c r="I12" s="3">
        <v>11</v>
      </c>
      <c r="J12" s="3">
        <v>89818723635</v>
      </c>
      <c r="K12" s="3" t="s">
        <v>137</v>
      </c>
      <c r="L12" s="6" t="s">
        <v>138</v>
      </c>
      <c r="N12" s="3">
        <v>89818723635</v>
      </c>
      <c r="O12" s="3">
        <v>4020691039</v>
      </c>
      <c r="P12" s="8">
        <v>38982</v>
      </c>
    </row>
    <row r="13" spans="1:16">
      <c r="A13" s="18">
        <v>9</v>
      </c>
      <c r="B13" s="3" t="s">
        <v>139</v>
      </c>
      <c r="C13" s="3" t="s">
        <v>140</v>
      </c>
      <c r="D13" s="3" t="s">
        <v>141</v>
      </c>
      <c r="E13" s="3">
        <v>15</v>
      </c>
      <c r="F13" s="3">
        <v>15</v>
      </c>
      <c r="G13" s="50"/>
      <c r="H13" s="3">
        <v>471</v>
      </c>
      <c r="I13" s="3">
        <v>9</v>
      </c>
      <c r="J13" s="3">
        <v>89817032760</v>
      </c>
      <c r="K13" s="3" t="s">
        <v>142</v>
      </c>
      <c r="L13" s="6" t="s">
        <v>143</v>
      </c>
      <c r="N13" s="3">
        <v>89111407222</v>
      </c>
      <c r="O13" s="3">
        <v>4022149794</v>
      </c>
      <c r="P13" s="8">
        <v>39529</v>
      </c>
    </row>
    <row r="14" spans="1:16">
      <c r="A14" s="18">
        <v>10</v>
      </c>
      <c r="B14" s="3" t="s">
        <v>144</v>
      </c>
      <c r="C14" s="3" t="s">
        <v>145</v>
      </c>
      <c r="D14" s="3" t="s">
        <v>146</v>
      </c>
      <c r="E14" s="3">
        <v>20</v>
      </c>
      <c r="F14" s="3">
        <v>0</v>
      </c>
      <c r="G14" s="50"/>
      <c r="H14" s="3">
        <v>452</v>
      </c>
      <c r="I14" s="3">
        <v>9</v>
      </c>
      <c r="J14" s="3">
        <v>89213026506</v>
      </c>
      <c r="K14" s="3" t="s">
        <v>147</v>
      </c>
      <c r="L14" s="6" t="s">
        <v>148</v>
      </c>
      <c r="N14" s="3">
        <v>89213026506</v>
      </c>
      <c r="O14" s="3">
        <v>4020684651</v>
      </c>
      <c r="P14" s="8">
        <v>38989</v>
      </c>
    </row>
    <row r="15" spans="1:16">
      <c r="A15" s="18">
        <v>11</v>
      </c>
      <c r="B15" s="3" t="s">
        <v>149</v>
      </c>
      <c r="C15" s="3" t="s">
        <v>150</v>
      </c>
      <c r="D15" s="3" t="s">
        <v>151</v>
      </c>
      <c r="E15" s="3">
        <v>14</v>
      </c>
      <c r="F15" s="3">
        <v>14</v>
      </c>
      <c r="G15" s="50"/>
      <c r="H15" s="3">
        <v>43</v>
      </c>
      <c r="I15" s="3">
        <v>8</v>
      </c>
      <c r="J15" s="3">
        <v>89819793731</v>
      </c>
      <c r="K15" s="3" t="s">
        <v>152</v>
      </c>
      <c r="L15" s="6" t="s">
        <v>153</v>
      </c>
      <c r="N15" s="3">
        <v>89118110171</v>
      </c>
      <c r="O15" s="3" t="s">
        <v>154</v>
      </c>
      <c r="P15" s="8">
        <v>39987</v>
      </c>
    </row>
    <row r="16" spans="1:16">
      <c r="A16" s="18">
        <v>12</v>
      </c>
      <c r="B16" s="3" t="s">
        <v>155</v>
      </c>
      <c r="C16" s="3" t="s">
        <v>156</v>
      </c>
      <c r="D16" s="3" t="s">
        <v>157</v>
      </c>
      <c r="E16" s="3">
        <v>16</v>
      </c>
      <c r="F16" s="3">
        <v>0</v>
      </c>
      <c r="G16" s="50"/>
      <c r="H16" s="3">
        <v>30</v>
      </c>
      <c r="I16" s="3">
        <v>11</v>
      </c>
      <c r="J16" s="3">
        <v>89219583612</v>
      </c>
      <c r="K16" s="3" t="s">
        <v>158</v>
      </c>
      <c r="L16" s="6" t="s">
        <v>159</v>
      </c>
      <c r="N16" s="3">
        <v>89213827100</v>
      </c>
      <c r="O16" s="3">
        <v>4020668443</v>
      </c>
      <c r="P16" s="8">
        <v>38933</v>
      </c>
    </row>
    <row r="17" spans="1:16">
      <c r="A17" s="18">
        <v>13</v>
      </c>
      <c r="B17" s="3" t="s">
        <v>160</v>
      </c>
      <c r="C17" s="3" t="s">
        <v>161</v>
      </c>
      <c r="D17" s="3" t="s">
        <v>162</v>
      </c>
      <c r="E17" s="3">
        <v>19</v>
      </c>
      <c r="F17" s="3">
        <v>0</v>
      </c>
      <c r="G17" s="50"/>
      <c r="H17" s="3">
        <v>555</v>
      </c>
      <c r="I17" s="3">
        <v>8</v>
      </c>
      <c r="J17" s="3">
        <v>89200043637</v>
      </c>
      <c r="K17" s="3" t="s">
        <v>163</v>
      </c>
      <c r="L17" s="6" t="s">
        <v>164</v>
      </c>
      <c r="N17" s="3">
        <v>89914876053</v>
      </c>
      <c r="O17" s="3">
        <v>4022372441</v>
      </c>
      <c r="P17" s="8">
        <v>39810</v>
      </c>
    </row>
    <row r="18" spans="2:16">
      <c r="B18" s="3"/>
      <c r="C18" s="3"/>
      <c r="D18" s="3"/>
      <c r="E18" s="3"/>
      <c r="F18" s="3"/>
      <c r="G18" s="50"/>
      <c r="H18" s="3"/>
      <c r="I18" s="3"/>
      <c r="J18" s="3"/>
      <c r="K18" s="3"/>
      <c r="L18" s="6"/>
      <c r="N18" s="3"/>
      <c r="O18" s="3"/>
      <c r="P18" s="8"/>
    </row>
    <row r="19" spans="2:16">
      <c r="B19" s="3"/>
      <c r="C19" s="3"/>
      <c r="D19" s="3"/>
      <c r="E19" s="3"/>
      <c r="F19" s="3"/>
      <c r="G19" s="50"/>
      <c r="H19" s="3"/>
      <c r="I19" s="3"/>
      <c r="J19" s="3"/>
      <c r="K19" s="3"/>
      <c r="L19" s="6"/>
      <c r="N19" s="3"/>
      <c r="O19" s="3"/>
      <c r="P19" s="8"/>
    </row>
    <row r="20" spans="5:5">
      <c r="E20" s="27"/>
    </row>
    <row r="21" spans="2:6">
      <c r="B21" s="18" t="s">
        <v>84</v>
      </c>
      <c r="C21" s="51" t="s">
        <v>165</v>
      </c>
      <c r="E21" s="27" t="s">
        <v>58</v>
      </c>
      <c r="F21" s="51">
        <v>89217427984</v>
      </c>
    </row>
    <row r="22" spans="2:6">
      <c r="B22" s="18" t="s">
        <v>166</v>
      </c>
      <c r="C22" s="51" t="s">
        <v>167</v>
      </c>
      <c r="E22" s="27" t="s">
        <v>58</v>
      </c>
      <c r="F22" s="51">
        <v>89291047172</v>
      </c>
    </row>
    <row r="24" spans="2:3">
      <c r="B24" s="18" t="s">
        <v>168</v>
      </c>
      <c r="C24" s="48">
        <v>45078</v>
      </c>
    </row>
    <row r="25" spans="2:3">
      <c r="B25" s="18" t="s">
        <v>169</v>
      </c>
      <c r="C25" s="51">
        <v>2023</v>
      </c>
    </row>
    <row r="26" spans="2:3">
      <c r="B26" s="18" t="s">
        <v>170</v>
      </c>
      <c r="C26" s="52"/>
    </row>
    <row r="28" ht="15.15" spans="2:2">
      <c r="B28" s="53" t="s">
        <v>171</v>
      </c>
    </row>
    <row r="29" ht="15.15" spans="2:16">
      <c r="B29" s="54"/>
      <c r="C29" s="54"/>
      <c r="D29" s="54"/>
      <c r="H29" s="55"/>
      <c r="I29" s="54"/>
      <c r="J29" s="55"/>
      <c r="K29" s="54"/>
      <c r="L29" s="6"/>
      <c r="N29" s="55"/>
      <c r="O29" s="54"/>
      <c r="P29" s="59"/>
    </row>
    <row r="30" ht="15.15" spans="2:16">
      <c r="B30" s="54"/>
      <c r="C30" s="54"/>
      <c r="D30" s="54"/>
      <c r="H30" s="55"/>
      <c r="I30" s="54"/>
      <c r="J30" s="55"/>
      <c r="K30" s="54"/>
      <c r="L30" s="6"/>
      <c r="N30" s="55"/>
      <c r="O30" s="54"/>
      <c r="P30" s="59"/>
    </row>
  </sheetData>
  <pageMargins left="0.75" right="0.75" top="1" bottom="1" header="0.5" footer="0.5"/>
  <pageSetup paperSize="9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1"/>
  <sheetViews>
    <sheetView topLeftCell="A14" workbookViewId="0">
      <selection activeCell="H32" sqref="H32"/>
    </sheetView>
  </sheetViews>
  <sheetFormatPr defaultColWidth="8" defaultRowHeight="13.2"/>
  <cols>
    <col min="1" max="1" width="3.44444444444444" style="40" customWidth="1"/>
    <col min="2" max="2" width="18" style="40" customWidth="1"/>
    <col min="3" max="3" width="10.8888888888889" style="40"/>
    <col min="4" max="4" width="11.1111111111111" style="40" customWidth="1"/>
    <col min="5" max="5" width="6.66666666666667" style="40" customWidth="1"/>
    <col min="6" max="6" width="26.3333333333333" style="40" customWidth="1"/>
    <col min="7" max="7" width="8.44444444444444" style="40" customWidth="1"/>
    <col min="8" max="8" width="11" style="40" customWidth="1"/>
    <col min="9" max="9" width="3.66666666666667" style="40" customWidth="1"/>
    <col min="10" max="10" width="7.88888888888889" style="40"/>
    <col min="11" max="11" width="17.8888888888889" style="40" customWidth="1"/>
    <col min="12" max="12" width="6.33333333333333" style="40" customWidth="1"/>
    <col min="13" max="13" width="12.5555555555556" style="40" customWidth="1"/>
    <col min="14" max="256" width="8.33333333333333" style="40"/>
    <col min="257" max="16384" width="8" style="40"/>
  </cols>
  <sheetData>
    <row r="1" ht="14.25" customHeight="1" spans="1:13">
      <c r="A1" s="96" t="s">
        <v>0</v>
      </c>
      <c r="B1" s="96"/>
      <c r="C1" s="96"/>
      <c r="D1" s="96"/>
      <c r="E1" s="96"/>
      <c r="F1" s="96"/>
      <c r="G1" s="96"/>
      <c r="H1" s="96"/>
      <c r="I1" s="96" t="s">
        <v>1</v>
      </c>
      <c r="J1" s="96"/>
      <c r="K1" s="96"/>
      <c r="L1" s="96"/>
      <c r="M1" s="96"/>
    </row>
    <row r="2" ht="51.9" customHeight="1" spans="1:13">
      <c r="A2" s="97" t="s">
        <v>2</v>
      </c>
      <c r="B2" s="97" t="s">
        <v>3</v>
      </c>
      <c r="C2" s="97" t="s">
        <v>4</v>
      </c>
      <c r="D2" s="97" t="s">
        <v>5</v>
      </c>
      <c r="E2" s="97" t="s">
        <v>6</v>
      </c>
      <c r="F2" s="97" t="s">
        <v>7</v>
      </c>
      <c r="G2" s="97" t="s">
        <v>8</v>
      </c>
      <c r="H2" s="97" t="s">
        <v>172</v>
      </c>
      <c r="I2" s="97" t="s">
        <v>2</v>
      </c>
      <c r="J2" s="97" t="s">
        <v>10</v>
      </c>
      <c r="K2" s="97" t="s">
        <v>11</v>
      </c>
      <c r="L2" s="97" t="s">
        <v>12</v>
      </c>
      <c r="M2" s="97" t="s">
        <v>13</v>
      </c>
    </row>
    <row r="3" s="85" customFormat="1" ht="15.6" spans="1:14">
      <c r="A3" s="98">
        <v>1</v>
      </c>
      <c r="B3" s="99" t="str">
        <f>CONCATENATE('Информация для бумаг_1'!B5," ",'Информация для бумаг_1'!C5)</f>
        <v>Аудах Никита</v>
      </c>
      <c r="C3" s="100">
        <f>'Информация для бумаг_1'!P5</f>
        <v>40100</v>
      </c>
      <c r="D3" s="45">
        <f>'Информация для бумаг_1'!H5</f>
        <v>197</v>
      </c>
      <c r="E3" s="44">
        <f>'Информация для бумаг_1'!I5</f>
        <v>8</v>
      </c>
      <c r="F3" s="101" t="str">
        <f>'Информация для бумаг_1'!K5</f>
        <v>Ул. Мытнинская, 5/2-5</v>
      </c>
      <c r="G3" s="102" t="s">
        <v>14</v>
      </c>
      <c r="H3" s="103" t="s">
        <v>15</v>
      </c>
      <c r="I3" s="125">
        <v>1</v>
      </c>
      <c r="J3" s="126" t="s">
        <v>173</v>
      </c>
      <c r="K3" s="127" t="s">
        <v>17</v>
      </c>
      <c r="L3" s="128">
        <v>1000</v>
      </c>
      <c r="M3" s="128" t="s">
        <v>18</v>
      </c>
      <c r="N3" s="129"/>
    </row>
    <row r="4" s="85" customFormat="1" ht="21" customHeight="1" spans="1:14">
      <c r="A4" s="44">
        <v>2</v>
      </c>
      <c r="B4" s="99" t="str">
        <f>CONCATENATE('Информация для бумаг_1'!B6," ",'Информация для бумаг_1'!C6)</f>
        <v>Бритиков Александр</v>
      </c>
      <c r="C4" s="100">
        <f>'Информация для бумаг_1'!P6</f>
        <v>39849</v>
      </c>
      <c r="D4" s="45">
        <f>'Информация для бумаг_1'!H6</f>
        <v>56</v>
      </c>
      <c r="E4" s="44">
        <f>'Информация для бумаг_1'!I6</f>
        <v>9</v>
      </c>
      <c r="F4" s="101" t="str">
        <f>'Информация для бумаг_1'!K6</f>
        <v>Ул. Лахтинская, 20-36</v>
      </c>
      <c r="G4" s="102" t="s">
        <v>14</v>
      </c>
      <c r="H4" s="104"/>
      <c r="I4" s="130">
        <v>2</v>
      </c>
      <c r="J4" s="126" t="s">
        <v>174</v>
      </c>
      <c r="K4" s="127" t="s">
        <v>175</v>
      </c>
      <c r="L4" s="128"/>
      <c r="M4" s="128" t="s">
        <v>21</v>
      </c>
      <c r="N4" s="129"/>
    </row>
    <row r="5" s="85" customFormat="1" ht="15.6" spans="1:14">
      <c r="A5" s="98">
        <v>3</v>
      </c>
      <c r="B5" s="99" t="str">
        <f>CONCATENATE('Информация для бумаг_1'!B7," ",'Информация для бумаг_1'!C7)</f>
        <v>Киселев Вениамин</v>
      </c>
      <c r="C5" s="100">
        <f>'Информация для бумаг_1'!P7</f>
        <v>40363</v>
      </c>
      <c r="D5" s="45">
        <f>'Информация для бумаг_1'!H7</f>
        <v>92</v>
      </c>
      <c r="E5" s="44">
        <f>'Информация для бумаг_1'!I7</f>
        <v>7</v>
      </c>
      <c r="F5" s="101" t="str">
        <f>'Информация для бумаг_1'!K7</f>
        <v>Пр. Тореза, 80-78</v>
      </c>
      <c r="G5" s="102" t="s">
        <v>14</v>
      </c>
      <c r="H5" s="104"/>
      <c r="I5" s="125">
        <v>3</v>
      </c>
      <c r="J5" s="131" t="s">
        <v>176</v>
      </c>
      <c r="K5" s="127" t="s">
        <v>23</v>
      </c>
      <c r="L5" s="128">
        <v>117</v>
      </c>
      <c r="M5" s="128" t="s">
        <v>18</v>
      </c>
      <c r="N5" s="129"/>
    </row>
    <row r="6" s="85" customFormat="1" ht="16.2" customHeight="1" spans="1:14">
      <c r="A6" s="44">
        <v>4</v>
      </c>
      <c r="B6" s="99" t="str">
        <f>CONCATENATE('Информация для бумаг_1'!B8," ",'Информация для бумаг_1'!C8)</f>
        <v>Сайчик Мария</v>
      </c>
      <c r="C6" s="100">
        <f>'Информация для бумаг_1'!P8</f>
        <v>38982</v>
      </c>
      <c r="D6" s="45">
        <f>'Информация для бумаг_1'!H8</f>
        <v>586</v>
      </c>
      <c r="E6" s="44">
        <f>'Информация для бумаг_1'!I8</f>
        <v>11</v>
      </c>
      <c r="F6" s="101" t="str">
        <f>'Информация для бумаг_1'!K8</f>
        <v>Ул. Кораблестроителей, 39-831</v>
      </c>
      <c r="G6" s="102" t="s">
        <v>14</v>
      </c>
      <c r="H6" s="104"/>
      <c r="I6" s="105"/>
      <c r="J6" s="132"/>
      <c r="K6" s="127"/>
      <c r="L6" s="128"/>
      <c r="M6" s="128"/>
      <c r="N6" s="129"/>
    </row>
    <row r="7" s="85" customFormat="1" ht="15.6" spans="1:14">
      <c r="A7" s="98">
        <v>5</v>
      </c>
      <c r="B7" s="99" t="str">
        <f>CONCATENATE('Информация для бумаг_1'!B9," ",'Информация для бумаг_1'!C9)</f>
        <v>Тихонов Иван</v>
      </c>
      <c r="C7" s="100">
        <f>'Информация для бумаг_1'!P9</f>
        <v>40469</v>
      </c>
      <c r="D7" s="45">
        <f>'Информация для бумаг_1'!H9</f>
        <v>617</v>
      </c>
      <c r="E7" s="44">
        <f>'Информация для бумаг_1'!I9</f>
        <v>6</v>
      </c>
      <c r="F7" s="101" t="str">
        <f>'Информация для бумаг_1'!K9</f>
        <v>Ул. Щербакова, 23-47</v>
      </c>
      <c r="G7" s="102" t="s">
        <v>14</v>
      </c>
      <c r="H7" s="104"/>
      <c r="I7" s="108"/>
      <c r="J7" s="132"/>
      <c r="K7" s="127"/>
      <c r="L7" s="128"/>
      <c r="M7" s="128"/>
      <c r="N7" s="129"/>
    </row>
    <row r="8" s="85" customFormat="1" spans="1:14">
      <c r="A8" s="44">
        <v>6</v>
      </c>
      <c r="B8" s="99" t="str">
        <f>CONCATENATE('Информация для бумаг_1'!B10," ",'Информация для бумаг_1'!C10)</f>
        <v>Федорова Ксения</v>
      </c>
      <c r="C8" s="100">
        <f>'Информация для бумаг_1'!P10</f>
        <v>40195</v>
      </c>
      <c r="D8" s="45">
        <f>'Информация для бумаг_1'!H10</f>
        <v>64</v>
      </c>
      <c r="E8" s="44">
        <f>'Информация для бумаг_1'!I10</f>
        <v>8</v>
      </c>
      <c r="F8" s="101" t="str">
        <f>'Информация для бумаг_1'!K10</f>
        <v>Ул. Камышовая, 14А-163</v>
      </c>
      <c r="G8" s="102" t="s">
        <v>14</v>
      </c>
      <c r="H8" s="104"/>
      <c r="N8" s="133"/>
    </row>
    <row r="9" s="85" customFormat="1" spans="1:13">
      <c r="A9" s="98">
        <v>7</v>
      </c>
      <c r="B9" s="99" t="str">
        <f>CONCATENATE('Информация для бумаг_1'!B11," ",'Информация для бумаг_1'!C11)</f>
        <v>Шеламова Виктория</v>
      </c>
      <c r="C9" s="100">
        <f>'Информация для бумаг_1'!P11</f>
        <v>39529</v>
      </c>
      <c r="D9" s="45">
        <f>'Информация для бумаг_1'!H11</f>
        <v>471</v>
      </c>
      <c r="E9" s="44">
        <f>'Информация для бумаг_1'!I11</f>
        <v>9</v>
      </c>
      <c r="F9" s="101" t="str">
        <f>'Информация для бумаг_1'!K11</f>
        <v>Приозерское шоссе, 16-46</v>
      </c>
      <c r="G9" s="102" t="s">
        <v>14</v>
      </c>
      <c r="H9" s="104"/>
      <c r="I9" s="105"/>
      <c r="J9" s="105"/>
      <c r="K9" s="105"/>
      <c r="L9" s="105"/>
      <c r="M9" s="105"/>
    </row>
    <row r="10" s="85" customFormat="1" spans="1:13">
      <c r="A10" s="44">
        <v>8</v>
      </c>
      <c r="B10" s="99" t="str">
        <f>CONCATENATE('Информация для бумаг_1'!B12," ",'Информация для бумаг_1'!C12)</f>
        <v>Шилонцев Андрей</v>
      </c>
      <c r="C10" s="100">
        <f>'Информация для бумаг_1'!P12</f>
        <v>38989</v>
      </c>
      <c r="D10" s="45">
        <f>'Информация для бумаг_1'!H12</f>
        <v>452</v>
      </c>
      <c r="E10" s="44">
        <f>'Информация для бумаг_1'!I12</f>
        <v>9</v>
      </c>
      <c r="F10" s="101" t="str">
        <f>'Информация для бумаг_1'!K12</f>
        <v>Ленинский пр., 117-1-603</v>
      </c>
      <c r="G10" s="102" t="s">
        <v>14</v>
      </c>
      <c r="H10" s="104"/>
      <c r="I10" s="105"/>
      <c r="J10" s="105"/>
      <c r="K10" s="105"/>
      <c r="L10" s="105"/>
      <c r="M10" s="105"/>
    </row>
    <row r="11" s="85" customFormat="1" spans="1:13">
      <c r="A11" s="98">
        <v>9</v>
      </c>
      <c r="B11" s="99" t="str">
        <f>CONCATENATE('Информация для бумаг_1'!B13," ",'Информация для бумаг_1'!C13)</f>
        <v>Бекасов Емельян</v>
      </c>
      <c r="C11" s="100">
        <f>'Информация для бумаг_1'!P13</f>
        <v>39857</v>
      </c>
      <c r="D11" s="45">
        <f>'Информация для бумаг_1'!H13</f>
        <v>503</v>
      </c>
      <c r="E11" s="44">
        <f>'Информация для бумаг_1'!I13</f>
        <v>8</v>
      </c>
      <c r="F11" s="101" t="str">
        <f>'Информация для бумаг_1'!K13</f>
        <v>Пр. Ветеранов, 3-167</v>
      </c>
      <c r="G11" s="102" t="s">
        <v>14</v>
      </c>
      <c r="H11" s="104"/>
      <c r="I11" s="105"/>
      <c r="J11" s="105"/>
      <c r="K11" s="105"/>
      <c r="L11" s="105"/>
      <c r="M11" s="105"/>
    </row>
    <row r="12" s="85" customFormat="1" spans="1:13">
      <c r="A12" s="105"/>
      <c r="B12" s="99"/>
      <c r="C12" s="100"/>
      <c r="D12" s="45"/>
      <c r="E12" s="44"/>
      <c r="F12" s="106"/>
      <c r="G12" s="107"/>
      <c r="H12" s="104"/>
      <c r="I12" s="105"/>
      <c r="J12" s="105"/>
      <c r="K12" s="105"/>
      <c r="L12" s="105"/>
      <c r="M12" s="105"/>
    </row>
    <row r="13" s="85" customFormat="1" spans="1:13">
      <c r="A13" s="108"/>
      <c r="B13" s="99"/>
      <c r="C13" s="100"/>
      <c r="D13" s="45"/>
      <c r="E13" s="44"/>
      <c r="F13" s="106"/>
      <c r="G13" s="107"/>
      <c r="H13" s="104"/>
      <c r="I13" s="105"/>
      <c r="J13" s="105"/>
      <c r="K13" s="105"/>
      <c r="L13" s="105"/>
      <c r="M13" s="105"/>
    </row>
    <row r="14" s="85" customFormat="1" spans="1:13">
      <c r="A14" s="105"/>
      <c r="B14" s="99"/>
      <c r="C14" s="100"/>
      <c r="D14" s="45"/>
      <c r="E14" s="44"/>
      <c r="F14" s="106"/>
      <c r="G14" s="107"/>
      <c r="H14" s="104"/>
      <c r="I14" s="105"/>
      <c r="J14" s="105"/>
      <c r="K14" s="105"/>
      <c r="L14" s="105"/>
      <c r="M14" s="105"/>
    </row>
    <row r="15" s="85" customFormat="1" spans="1:13">
      <c r="A15" s="108"/>
      <c r="B15" s="99"/>
      <c r="C15" s="100"/>
      <c r="D15" s="45"/>
      <c r="E15" s="44"/>
      <c r="F15" s="106"/>
      <c r="G15" s="107"/>
      <c r="H15" s="104"/>
      <c r="I15" s="105"/>
      <c r="J15" s="105"/>
      <c r="K15" s="105"/>
      <c r="L15" s="105"/>
      <c r="M15" s="105"/>
    </row>
    <row r="16" s="85" customFormat="1" spans="1:13">
      <c r="A16" s="105"/>
      <c r="B16" s="99"/>
      <c r="C16" s="100"/>
      <c r="D16" s="45"/>
      <c r="E16" s="44"/>
      <c r="F16" s="106"/>
      <c r="G16" s="107"/>
      <c r="H16" s="104"/>
      <c r="I16" s="105"/>
      <c r="J16" s="105"/>
      <c r="K16" s="105"/>
      <c r="L16" s="105"/>
      <c r="M16" s="105"/>
    </row>
    <row r="17" s="85" customFormat="1" spans="1:13">
      <c r="A17" s="108"/>
      <c r="B17" s="99"/>
      <c r="C17" s="100"/>
      <c r="D17" s="45"/>
      <c r="E17" s="44"/>
      <c r="F17" s="106"/>
      <c r="G17" s="107"/>
      <c r="H17" s="104"/>
      <c r="I17" s="105"/>
      <c r="J17" s="105"/>
      <c r="K17" s="105"/>
      <c r="L17" s="105"/>
      <c r="M17" s="105"/>
    </row>
    <row r="18" s="85" customFormat="1" spans="1:13">
      <c r="A18" s="105"/>
      <c r="B18" s="99"/>
      <c r="C18" s="100"/>
      <c r="D18" s="45"/>
      <c r="E18" s="44"/>
      <c r="F18" s="106"/>
      <c r="G18" s="107"/>
      <c r="H18" s="104"/>
      <c r="I18" s="105"/>
      <c r="J18" s="105"/>
      <c r="K18" s="105"/>
      <c r="L18" s="105"/>
      <c r="M18" s="105"/>
    </row>
    <row r="19" s="85" customFormat="1" spans="1:13">
      <c r="A19" s="105"/>
      <c r="B19" s="99"/>
      <c r="C19" s="100"/>
      <c r="D19" s="45"/>
      <c r="E19" s="44"/>
      <c r="F19" s="106"/>
      <c r="G19" s="107"/>
      <c r="H19" s="104"/>
      <c r="I19" s="105"/>
      <c r="J19" s="105"/>
      <c r="K19" s="105"/>
      <c r="L19" s="105"/>
      <c r="M19" s="105"/>
    </row>
    <row r="20" s="85" customFormat="1" ht="18" customHeight="1" spans="1:13">
      <c r="A20" s="108"/>
      <c r="B20" s="99"/>
      <c r="C20" s="100"/>
      <c r="D20" s="45"/>
      <c r="E20" s="44"/>
      <c r="F20" s="106"/>
      <c r="G20" s="107"/>
      <c r="H20" s="104"/>
      <c r="I20" s="105"/>
      <c r="J20" s="105"/>
      <c r="K20" s="105"/>
      <c r="L20" s="105"/>
      <c r="M20" s="105"/>
    </row>
    <row r="21" s="85" customFormat="1" ht="21.9" customHeight="1" spans="1:13">
      <c r="A21" s="105"/>
      <c r="B21" s="99"/>
      <c r="C21" s="100"/>
      <c r="D21" s="109"/>
      <c r="E21" s="44"/>
      <c r="F21" s="106"/>
      <c r="G21" s="107"/>
      <c r="H21" s="104"/>
      <c r="I21" s="105"/>
      <c r="J21" s="105"/>
      <c r="K21" s="105"/>
      <c r="L21" s="105"/>
      <c r="M21" s="105"/>
    </row>
    <row r="22" s="85" customFormat="1" spans="1:13">
      <c r="A22" s="108"/>
      <c r="B22" s="99"/>
      <c r="C22" s="100"/>
      <c r="D22" s="45"/>
      <c r="E22" s="44"/>
      <c r="F22" s="106"/>
      <c r="G22" s="107"/>
      <c r="H22" s="104"/>
      <c r="I22" s="105"/>
      <c r="J22" s="105"/>
      <c r="K22" s="105"/>
      <c r="L22" s="105"/>
      <c r="M22" s="105"/>
    </row>
    <row r="23" s="85" customFormat="1" spans="1:13">
      <c r="A23" s="105"/>
      <c r="B23" s="99"/>
      <c r="C23" s="100"/>
      <c r="D23" s="45"/>
      <c r="E23" s="44"/>
      <c r="F23" s="106"/>
      <c r="G23" s="107"/>
      <c r="H23" s="104"/>
      <c r="I23" s="105"/>
      <c r="J23" s="105"/>
      <c r="K23" s="105"/>
      <c r="L23" s="105"/>
      <c r="M23" s="105"/>
    </row>
    <row r="24" s="85" customFormat="1" spans="1:13">
      <c r="A24" s="108"/>
      <c r="B24" s="99"/>
      <c r="C24" s="100"/>
      <c r="D24" s="110"/>
      <c r="E24" s="44"/>
      <c r="F24" s="111"/>
      <c r="G24" s="107"/>
      <c r="H24" s="104"/>
      <c r="I24" s="105"/>
      <c r="J24" s="105"/>
      <c r="K24" s="105"/>
      <c r="L24" s="105"/>
      <c r="M24" s="105"/>
    </row>
    <row r="25" s="85" customFormat="1" spans="1:13">
      <c r="A25" s="108"/>
      <c r="B25" s="99"/>
      <c r="C25" s="100"/>
      <c r="D25" s="110"/>
      <c r="E25" s="44"/>
      <c r="F25" s="111"/>
      <c r="G25" s="107"/>
      <c r="H25" s="104"/>
      <c r="I25" s="105"/>
      <c r="J25" s="105"/>
      <c r="K25" s="105"/>
      <c r="L25" s="105"/>
      <c r="M25" s="105"/>
    </row>
    <row r="26" s="85" customFormat="1" ht="12" spans="1:13">
      <c r="A26" s="112"/>
      <c r="G26" s="113"/>
      <c r="H26" s="104"/>
      <c r="I26" s="105"/>
      <c r="J26" s="105"/>
      <c r="K26" s="105"/>
      <c r="L26" s="105"/>
      <c r="M26" s="105"/>
    </row>
    <row r="27" s="85" customFormat="1" spans="1:13">
      <c r="A27" s="108"/>
      <c r="B27" s="114" t="str">
        <f>'Информация для бумаг_1'!C16</f>
        <v>Хайтов Вадим Михайлович</v>
      </c>
      <c r="C27" s="100"/>
      <c r="D27" s="115" t="s">
        <v>24</v>
      </c>
      <c r="E27" s="116"/>
      <c r="F27" s="75"/>
      <c r="G27" s="107"/>
      <c r="H27" s="104"/>
      <c r="I27" s="105"/>
      <c r="J27" s="105"/>
      <c r="K27" s="105"/>
      <c r="L27" s="105"/>
      <c r="M27" s="105"/>
    </row>
    <row r="28" spans="1:13">
      <c r="A28" s="105"/>
      <c r="B28" s="44" t="str">
        <f>'Информация для бумаг_1'!C17</f>
        <v>Котельникова Валентина Сергеевна</v>
      </c>
      <c r="C28" s="100"/>
      <c r="D28" s="115" t="s">
        <v>25</v>
      </c>
      <c r="E28" s="116"/>
      <c r="F28" s="75"/>
      <c r="G28" s="107"/>
      <c r="H28" s="104"/>
      <c r="I28" s="134" t="s">
        <v>177</v>
      </c>
      <c r="J28" s="135"/>
      <c r="K28" s="135"/>
      <c r="L28" s="135"/>
      <c r="M28" s="136"/>
    </row>
    <row r="29" ht="15.6" spans="1:13">
      <c r="A29" s="117" t="s">
        <v>27</v>
      </c>
      <c r="B29" s="118"/>
      <c r="C29" s="118"/>
      <c r="D29" s="118"/>
      <c r="E29" s="118"/>
      <c r="F29" s="118"/>
      <c r="G29" s="118"/>
      <c r="H29" s="119"/>
      <c r="I29" s="44" t="s">
        <v>28</v>
      </c>
      <c r="K29" s="44"/>
      <c r="L29" s="44"/>
      <c r="M29" s="44"/>
    </row>
    <row r="30" ht="15.75" customHeight="1" spans="1:13">
      <c r="A30" s="120" t="s">
        <v>29</v>
      </c>
      <c r="B30" s="121"/>
      <c r="D30" s="122"/>
      <c r="E30" s="122"/>
      <c r="F30" s="122"/>
      <c r="G30" s="123"/>
      <c r="H30" s="118"/>
      <c r="I30" s="44"/>
      <c r="J30" s="44"/>
      <c r="K30" s="44"/>
      <c r="L30" s="44"/>
      <c r="M30" s="44"/>
    </row>
    <row r="31" ht="15.75" customHeight="1" spans="1:13">
      <c r="A31" s="40" t="s">
        <v>30</v>
      </c>
      <c r="H31" s="124" t="s">
        <v>31</v>
      </c>
      <c r="I31" s="124"/>
      <c r="J31" s="124"/>
      <c r="K31" s="124"/>
      <c r="L31" s="137"/>
      <c r="M31" s="137"/>
    </row>
    <row r="32" ht="15.75" customHeight="1" spans="8:8">
      <c r="H32" s="40" t="s">
        <v>178</v>
      </c>
    </row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</sheetData>
  <mergeCells count="7">
    <mergeCell ref="A1:H1"/>
    <mergeCell ref="I1:M1"/>
    <mergeCell ref="D27:E27"/>
    <mergeCell ref="D28:E28"/>
    <mergeCell ref="I28:M28"/>
    <mergeCell ref="A30:B30"/>
    <mergeCell ref="H3:H29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B10" sqref="B10:F11"/>
    </sheetView>
  </sheetViews>
  <sheetFormatPr defaultColWidth="8" defaultRowHeight="13.2"/>
  <cols>
    <col min="1" max="1" width="10" style="40" customWidth="1"/>
    <col min="2" max="6" width="8" style="40"/>
    <col min="7" max="7" width="23.5555555555556" style="40" customWidth="1"/>
    <col min="8" max="8" width="10.6666666666667" style="40" customWidth="1"/>
    <col min="9" max="9" width="4.88888888888889" style="40" customWidth="1"/>
    <col min="10" max="10" width="10.2222222222222" style="40" customWidth="1"/>
    <col min="11" max="11" width="8" style="40"/>
    <col min="12" max="12" width="13.1111111111111" style="40"/>
    <col min="13" max="13" width="10.6666666666667" style="40"/>
    <col min="14" max="14" width="8" style="40"/>
    <col min="15" max="15" width="1.55555555555556" style="40" customWidth="1"/>
    <col min="16" max="16384" width="8" style="40"/>
  </cols>
  <sheetData>
    <row r="1" ht="12.75" customHeight="1" spans="1:14">
      <c r="A1" s="60" t="s">
        <v>33</v>
      </c>
      <c r="H1" s="61" t="s">
        <v>34</v>
      </c>
      <c r="I1" s="61"/>
      <c r="J1" s="61"/>
      <c r="K1" s="61"/>
      <c r="L1" s="61"/>
      <c r="M1" s="61"/>
      <c r="N1" s="61"/>
    </row>
    <row r="2" ht="15.75" customHeight="1" spans="1:14">
      <c r="A2" s="62" t="s">
        <v>35</v>
      </c>
      <c r="B2" s="63"/>
      <c r="C2" s="63"/>
      <c r="D2" s="63"/>
      <c r="E2" s="63"/>
      <c r="F2" s="63"/>
      <c r="G2" s="64"/>
      <c r="H2" s="61" t="s">
        <v>36</v>
      </c>
      <c r="I2" s="61"/>
      <c r="J2" s="61"/>
      <c r="K2" s="61"/>
      <c r="L2" s="61"/>
      <c r="M2" s="61"/>
      <c r="N2" s="61"/>
    </row>
    <row r="3" ht="12.75" customHeight="1" spans="1:7">
      <c r="A3" s="63"/>
      <c r="B3" s="63"/>
      <c r="C3" s="63"/>
      <c r="D3" s="63"/>
      <c r="E3" s="63"/>
      <c r="F3" s="63"/>
      <c r="G3" s="64"/>
    </row>
    <row r="4" ht="12.75" customHeight="1" spans="1:14">
      <c r="A4" s="63"/>
      <c r="B4" s="63"/>
      <c r="C4" s="63"/>
      <c r="D4" s="63"/>
      <c r="E4" s="63"/>
      <c r="F4" s="63"/>
      <c r="G4" s="64"/>
      <c r="H4" s="65" t="s">
        <v>37</v>
      </c>
      <c r="I4" s="65"/>
      <c r="J4" s="65"/>
      <c r="K4" s="65"/>
      <c r="L4" s="65"/>
      <c r="M4" s="65"/>
      <c r="N4" s="65"/>
    </row>
    <row r="5" spans="1:6">
      <c r="A5" s="63"/>
      <c r="B5" s="63"/>
      <c r="C5" s="63"/>
      <c r="D5" s="63"/>
      <c r="E5" s="63"/>
      <c r="F5" s="63"/>
    </row>
    <row r="6" ht="18" spans="1:14">
      <c r="A6" s="63"/>
      <c r="B6" s="63"/>
      <c r="C6" s="63"/>
      <c r="D6" s="63"/>
      <c r="E6" s="63"/>
      <c r="F6" s="63"/>
      <c r="H6" s="61" t="s">
        <v>38</v>
      </c>
      <c r="I6" s="61"/>
      <c r="J6" s="61"/>
      <c r="K6" s="61"/>
      <c r="L6" s="61"/>
      <c r="M6" s="61"/>
      <c r="N6" s="61"/>
    </row>
    <row r="7" spans="2:9">
      <c r="B7" s="66" t="s">
        <v>39</v>
      </c>
      <c r="I7" s="89" t="s">
        <v>40</v>
      </c>
    </row>
    <row r="8" ht="15.75" customHeight="1" spans="1:8">
      <c r="A8" s="67" t="s">
        <v>179</v>
      </c>
      <c r="B8" s="68" t="s">
        <v>42</v>
      </c>
      <c r="C8" s="69"/>
      <c r="D8" s="69"/>
      <c r="E8" s="69"/>
      <c r="F8" s="70"/>
      <c r="H8" s="71" t="s">
        <v>43</v>
      </c>
    </row>
    <row r="9" ht="15.6" spans="1:10">
      <c r="A9" s="67"/>
      <c r="B9" s="72"/>
      <c r="C9" s="73"/>
      <c r="D9" s="73"/>
      <c r="E9" s="73"/>
      <c r="F9" s="74"/>
      <c r="H9" s="61" t="s">
        <v>44</v>
      </c>
      <c r="I9" s="40">
        <v>9</v>
      </c>
      <c r="J9" s="79" t="s">
        <v>45</v>
      </c>
    </row>
    <row r="10" ht="45" customHeight="1" spans="1:14">
      <c r="A10" s="75" t="s">
        <v>180</v>
      </c>
      <c r="B10" s="76" t="s">
        <v>181</v>
      </c>
      <c r="C10" s="76"/>
      <c r="D10" s="76"/>
      <c r="E10" s="76"/>
      <c r="F10" s="76"/>
      <c r="H10" s="64" t="s">
        <v>48</v>
      </c>
      <c r="J10" s="90" t="str">
        <f>'Информация для бумаг_1'!C3</f>
        <v>Санкт-Петербург-Кандалакша-Лувеньга-Колвица-Санкт-Петербург</v>
      </c>
      <c r="K10" s="91"/>
      <c r="L10" s="91"/>
      <c r="M10" s="91"/>
      <c r="N10" s="91"/>
    </row>
    <row r="11" spans="1:10">
      <c r="A11" s="75"/>
      <c r="B11" s="76"/>
      <c r="C11" s="76"/>
      <c r="D11" s="76"/>
      <c r="E11" s="76"/>
      <c r="F11" s="76"/>
      <c r="H11" s="41" t="s">
        <v>49</v>
      </c>
      <c r="I11" s="92">
        <v>13</v>
      </c>
      <c r="J11" s="40" t="s">
        <v>50</v>
      </c>
    </row>
    <row r="12" ht="15.6" spans="1:12">
      <c r="A12" s="77">
        <v>45124</v>
      </c>
      <c r="B12" s="40" t="s">
        <v>51</v>
      </c>
      <c r="D12" s="44"/>
      <c r="E12" s="44"/>
      <c r="F12" s="44"/>
      <c r="H12" s="78" t="s">
        <v>52</v>
      </c>
      <c r="I12" s="78"/>
      <c r="J12" s="93">
        <f>'Информация для бумаг_1'!C2</f>
        <v>45116</v>
      </c>
      <c r="K12" s="94" t="s">
        <v>53</v>
      </c>
      <c r="L12" s="95">
        <f>'Информация для бумаг_1'!D2</f>
        <v>45130</v>
      </c>
    </row>
    <row r="13" ht="12.75" customHeight="1" spans="1:6">
      <c r="A13" s="75" t="s">
        <v>182</v>
      </c>
      <c r="B13" s="76" t="s">
        <v>181</v>
      </c>
      <c r="C13" s="76"/>
      <c r="D13" s="76"/>
      <c r="E13" s="76"/>
      <c r="F13" s="76"/>
    </row>
    <row r="14" ht="31.05" customHeight="1" spans="1:14">
      <c r="A14" s="75"/>
      <c r="B14" s="76"/>
      <c r="C14" s="76"/>
      <c r="D14" s="76"/>
      <c r="E14" s="76"/>
      <c r="F14" s="76"/>
      <c r="H14" s="79" t="s">
        <v>56</v>
      </c>
      <c r="K14" s="94" t="str">
        <f>'Информация для бумаг_1'!C16</f>
        <v>Хайтов Вадим Михайлович</v>
      </c>
      <c r="L14" s="94"/>
      <c r="M14" s="94"/>
      <c r="N14" s="94"/>
    </row>
    <row r="15" spans="1:12">
      <c r="A15" s="67">
        <v>45129</v>
      </c>
      <c r="B15" s="80" t="s">
        <v>57</v>
      </c>
      <c r="C15" s="80"/>
      <c r="D15" s="80"/>
      <c r="E15" s="80"/>
      <c r="F15" s="80"/>
      <c r="K15" s="41" t="s">
        <v>58</v>
      </c>
      <c r="L15" s="40">
        <f>'Информация для бумаг_1'!F16</f>
        <v>89217427984</v>
      </c>
    </row>
    <row r="16" ht="12.75" customHeight="1" spans="1:8">
      <c r="A16" s="81" t="s">
        <v>183</v>
      </c>
      <c r="B16" s="82" t="s">
        <v>60</v>
      </c>
      <c r="C16" s="83"/>
      <c r="D16" s="84"/>
      <c r="E16" s="84"/>
      <c r="F16" s="84"/>
      <c r="H16" s="85" t="s">
        <v>61</v>
      </c>
    </row>
    <row r="17" spans="8:8">
      <c r="H17" s="86" t="s">
        <v>62</v>
      </c>
    </row>
    <row r="18" spans="1:6">
      <c r="A18" s="87"/>
      <c r="B18" s="88"/>
      <c r="C18" s="88"/>
      <c r="D18" s="88"/>
      <c r="E18" s="88"/>
      <c r="F18" s="88"/>
    </row>
    <row r="19" ht="15.6" spans="8:14">
      <c r="H19" s="79" t="s">
        <v>63</v>
      </c>
      <c r="K19" s="94" t="str">
        <f>'Информация для бумаг_1'!C17</f>
        <v>Котельникова Валентина Сергеевна</v>
      </c>
      <c r="L19" s="94"/>
      <c r="M19" s="94"/>
      <c r="N19" s="94"/>
    </row>
    <row r="20" spans="11:12">
      <c r="K20" s="41" t="s">
        <v>58</v>
      </c>
      <c r="L20" s="40">
        <f>'Информация для бумаг_1'!F17</f>
        <v>89679796720</v>
      </c>
    </row>
    <row r="22" ht="12.75" customHeight="1" spans="8:14">
      <c r="H22" s="61" t="s">
        <v>64</v>
      </c>
      <c r="I22" s="61"/>
      <c r="J22" s="61"/>
      <c r="K22" s="61"/>
      <c r="L22" s="61"/>
      <c r="M22" s="61"/>
      <c r="N22" s="61"/>
    </row>
    <row r="23" ht="12.75" customHeight="1" spans="8:14">
      <c r="H23" s="61" t="s">
        <v>65</v>
      </c>
      <c r="I23" s="61"/>
      <c r="J23" s="61"/>
      <c r="K23" s="61"/>
      <c r="L23" s="61"/>
      <c r="M23" s="61"/>
      <c r="N23" s="61"/>
    </row>
    <row r="25" ht="15.6" spans="8:14">
      <c r="H25" s="79" t="s">
        <v>66</v>
      </c>
      <c r="M25" s="40">
        <f>K29</f>
        <v>2023</v>
      </c>
      <c r="N25" s="40" t="str">
        <f>L29</f>
        <v>г.</v>
      </c>
    </row>
    <row r="26" ht="15.6" spans="1:9">
      <c r="A26" s="79" t="s">
        <v>67</v>
      </c>
      <c r="H26" s="79"/>
      <c r="I26" s="79" t="s">
        <v>68</v>
      </c>
    </row>
    <row r="28" ht="15.6" spans="8:8">
      <c r="H28" s="79" t="s">
        <v>69</v>
      </c>
    </row>
    <row r="29" ht="15.6" spans="8:12">
      <c r="H29" s="79" t="s">
        <v>70</v>
      </c>
      <c r="K29" s="40">
        <f>'Информация для бумаг_1'!C20</f>
        <v>2023</v>
      </c>
      <c r="L29" s="40" t="s">
        <v>71</v>
      </c>
    </row>
    <row r="30" ht="15.6" spans="1:8">
      <c r="A30" s="79" t="s">
        <v>72</v>
      </c>
      <c r="H30" s="79"/>
    </row>
    <row r="31" ht="15.6" spans="8:8">
      <c r="H31" s="79" t="s">
        <v>73</v>
      </c>
    </row>
    <row r="32" ht="15.6" spans="8:12">
      <c r="H32" s="79" t="s">
        <v>74</v>
      </c>
      <c r="K32" s="40">
        <f>'Информация для бумаг_1'!C20</f>
        <v>2023</v>
      </c>
      <c r="L32" s="40" t="s">
        <v>71</v>
      </c>
    </row>
    <row r="33" ht="15.6" spans="8:8">
      <c r="H33" s="86" t="s">
        <v>75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5:F15"/>
    <mergeCell ref="K19:N19"/>
    <mergeCell ref="H22:N22"/>
    <mergeCell ref="H23:N23"/>
    <mergeCell ref="A8:A9"/>
    <mergeCell ref="A10:A11"/>
    <mergeCell ref="A13:A14"/>
    <mergeCell ref="A2:F6"/>
    <mergeCell ref="B8:F9"/>
    <mergeCell ref="B10:F11"/>
    <mergeCell ref="B13:F14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workbookViewId="0">
      <selection activeCell="G15" sqref="G15"/>
    </sheetView>
  </sheetViews>
  <sheetFormatPr defaultColWidth="8" defaultRowHeight="14.4"/>
  <cols>
    <col min="1" max="1" width="8" style="18"/>
    <col min="2" max="2" width="28.8888888888889" style="18" customWidth="1"/>
    <col min="3" max="3" width="10.8888888888889" style="18"/>
    <col min="4" max="4" width="13.1111111111111" style="18"/>
    <col min="5" max="5" width="21.4444444444444" style="18"/>
    <col min="6" max="6" width="12.8888888888889" style="18"/>
    <col min="7" max="7" width="9.33333333333333" style="18"/>
    <col min="8" max="8" width="9" style="18"/>
    <col min="9" max="9" width="12.1111111111111" style="27"/>
    <col min="10" max="10" width="19.4444444444444" style="18"/>
    <col min="11" max="11" width="28.1111111111111" style="18"/>
    <col min="12" max="12" width="31.4444444444444" style="18"/>
    <col min="13" max="13" width="18.5555555555556" style="18" customWidth="1"/>
    <col min="14" max="14" width="14.3333333333333" style="18"/>
    <col min="15" max="15" width="14.5555555555556" style="18" customWidth="1"/>
    <col min="16" max="16" width="18.8888888888889" style="18"/>
    <col min="17" max="17" width="14.1111111111111" style="18"/>
    <col min="18" max="16384" width="8" style="18"/>
  </cols>
  <sheetData>
    <row r="1" spans="2:2">
      <c r="B1" s="30" t="s">
        <v>86</v>
      </c>
    </row>
    <row r="2" spans="2:5">
      <c r="B2" s="18" t="s">
        <v>87</v>
      </c>
      <c r="C2" s="48">
        <v>45116</v>
      </c>
      <c r="D2" s="48">
        <v>45130</v>
      </c>
      <c r="E2" s="23"/>
    </row>
    <row r="3" spans="2:4">
      <c r="B3" s="18" t="s">
        <v>88</v>
      </c>
      <c r="C3" s="48" t="s">
        <v>184</v>
      </c>
      <c r="D3" s="23"/>
    </row>
    <row r="4" spans="2:16">
      <c r="B4" s="30" t="s">
        <v>90</v>
      </c>
      <c r="C4" s="30" t="s">
        <v>91</v>
      </c>
      <c r="D4" s="30" t="s">
        <v>92</v>
      </c>
      <c r="E4" s="30" t="s">
        <v>93</v>
      </c>
      <c r="F4" s="30" t="s">
        <v>94</v>
      </c>
      <c r="G4" s="30" t="s">
        <v>95</v>
      </c>
      <c r="H4" s="49" t="s">
        <v>79</v>
      </c>
      <c r="I4" s="30" t="s">
        <v>6</v>
      </c>
      <c r="J4" s="57" t="s">
        <v>96</v>
      </c>
      <c r="K4" s="30" t="s">
        <v>97</v>
      </c>
      <c r="L4" s="30" t="s">
        <v>98</v>
      </c>
      <c r="M4" s="30" t="s">
        <v>99</v>
      </c>
      <c r="N4" s="30" t="s">
        <v>100</v>
      </c>
      <c r="O4" s="58" t="s">
        <v>81</v>
      </c>
      <c r="P4" s="30" t="s">
        <v>101</v>
      </c>
    </row>
    <row r="5" spans="1:16">
      <c r="A5" s="18">
        <v>1</v>
      </c>
      <c r="B5" s="3" t="s">
        <v>185</v>
      </c>
      <c r="C5" s="3" t="s">
        <v>186</v>
      </c>
      <c r="D5" s="3" t="s">
        <v>187</v>
      </c>
      <c r="E5" s="3">
        <v>2</v>
      </c>
      <c r="F5" s="3">
        <v>2</v>
      </c>
      <c r="G5" s="50"/>
      <c r="H5" s="3">
        <v>197</v>
      </c>
      <c r="I5" s="3">
        <v>8</v>
      </c>
      <c r="J5" s="3">
        <v>89119433692</v>
      </c>
      <c r="K5" s="3" t="s">
        <v>188</v>
      </c>
      <c r="L5" s="6" t="s">
        <v>189</v>
      </c>
      <c r="N5" s="3">
        <v>89119433692</v>
      </c>
      <c r="O5" s="3" t="s">
        <v>190</v>
      </c>
      <c r="P5" s="8">
        <v>40100</v>
      </c>
    </row>
    <row r="6" spans="1:16">
      <c r="A6" s="18">
        <v>2</v>
      </c>
      <c r="B6" s="3" t="s">
        <v>109</v>
      </c>
      <c r="C6" s="3" t="s">
        <v>110</v>
      </c>
      <c r="D6" s="3" t="s">
        <v>111</v>
      </c>
      <c r="E6" s="3">
        <v>21</v>
      </c>
      <c r="F6" s="3">
        <v>18</v>
      </c>
      <c r="G6" s="50"/>
      <c r="H6" s="3">
        <v>56</v>
      </c>
      <c r="I6" s="3">
        <v>9</v>
      </c>
      <c r="J6" s="3">
        <v>89291040939</v>
      </c>
      <c r="K6" s="3" t="s">
        <v>112</v>
      </c>
      <c r="L6" s="6" t="s">
        <v>113</v>
      </c>
      <c r="N6" s="3">
        <v>89052622652</v>
      </c>
      <c r="O6" s="3">
        <v>4022381251</v>
      </c>
      <c r="P6" s="8">
        <v>39849</v>
      </c>
    </row>
    <row r="7" spans="1:16">
      <c r="A7" s="18">
        <v>3</v>
      </c>
      <c r="B7" s="3" t="s">
        <v>191</v>
      </c>
      <c r="C7" s="3" t="s">
        <v>192</v>
      </c>
      <c r="D7" s="3" t="s">
        <v>193</v>
      </c>
      <c r="E7" s="3">
        <v>6</v>
      </c>
      <c r="F7" s="3">
        <v>6</v>
      </c>
      <c r="G7" s="50"/>
      <c r="H7" s="3">
        <v>92</v>
      </c>
      <c r="I7" s="3">
        <v>7</v>
      </c>
      <c r="J7" s="3">
        <v>89219845986</v>
      </c>
      <c r="K7" s="3" t="s">
        <v>194</v>
      </c>
      <c r="L7" s="6" t="s">
        <v>195</v>
      </c>
      <c r="N7" s="3">
        <v>89213323160</v>
      </c>
      <c r="O7" s="3" t="s">
        <v>196</v>
      </c>
      <c r="P7" s="8">
        <v>40363</v>
      </c>
    </row>
    <row r="8" spans="1:16">
      <c r="A8" s="18">
        <v>4</v>
      </c>
      <c r="B8" s="3" t="s">
        <v>134</v>
      </c>
      <c r="C8" s="3" t="s">
        <v>135</v>
      </c>
      <c r="D8" s="3" t="s">
        <v>136</v>
      </c>
      <c r="E8" s="3">
        <v>23</v>
      </c>
      <c r="F8" s="3">
        <v>16</v>
      </c>
      <c r="G8" s="50"/>
      <c r="H8" s="3">
        <v>586</v>
      </c>
      <c r="I8" s="3">
        <v>11</v>
      </c>
      <c r="J8" s="3">
        <v>89818723635</v>
      </c>
      <c r="K8" s="3" t="s">
        <v>137</v>
      </c>
      <c r="L8" s="6" t="s">
        <v>138</v>
      </c>
      <c r="N8" s="3">
        <v>89818723635</v>
      </c>
      <c r="O8" s="3">
        <v>4020691039</v>
      </c>
      <c r="P8" s="8">
        <v>38982</v>
      </c>
    </row>
    <row r="9" spans="1:16">
      <c r="A9" s="18">
        <v>5</v>
      </c>
      <c r="B9" s="3" t="s">
        <v>197</v>
      </c>
      <c r="C9" s="3" t="s">
        <v>198</v>
      </c>
      <c r="D9" s="3" t="s">
        <v>199</v>
      </c>
      <c r="E9" s="3">
        <v>11</v>
      </c>
      <c r="F9" s="3">
        <v>11</v>
      </c>
      <c r="G9" s="50"/>
      <c r="H9" s="3">
        <v>617</v>
      </c>
      <c r="I9" s="3">
        <v>6</v>
      </c>
      <c r="J9" s="3">
        <v>89045564762</v>
      </c>
      <c r="K9" s="3" t="s">
        <v>200</v>
      </c>
      <c r="L9" s="6" t="s">
        <v>201</v>
      </c>
      <c r="N9" s="3">
        <v>89030941182</v>
      </c>
      <c r="O9" s="3" t="s">
        <v>202</v>
      </c>
      <c r="P9" s="8">
        <v>40469</v>
      </c>
    </row>
    <row r="10" spans="1:16">
      <c r="A10" s="18">
        <v>6</v>
      </c>
      <c r="B10" s="3" t="s">
        <v>203</v>
      </c>
      <c r="C10" s="3" t="s">
        <v>204</v>
      </c>
      <c r="D10" s="3" t="s">
        <v>141</v>
      </c>
      <c r="E10" s="3">
        <v>12</v>
      </c>
      <c r="F10" s="3">
        <v>12</v>
      </c>
      <c r="G10" s="50"/>
      <c r="H10" s="3">
        <v>64</v>
      </c>
      <c r="I10" s="3">
        <v>8</v>
      </c>
      <c r="J10" s="3">
        <v>89657737525</v>
      </c>
      <c r="K10" s="3" t="s">
        <v>205</v>
      </c>
      <c r="L10" s="6" t="s">
        <v>206</v>
      </c>
      <c r="N10" s="3">
        <v>89657737525</v>
      </c>
      <c r="O10" s="3" t="s">
        <v>207</v>
      </c>
      <c r="P10" s="8">
        <v>40195</v>
      </c>
    </row>
    <row r="11" spans="1:16">
      <c r="A11" s="18">
        <v>7</v>
      </c>
      <c r="B11" s="3" t="s">
        <v>139</v>
      </c>
      <c r="C11" s="3" t="s">
        <v>140</v>
      </c>
      <c r="D11" s="3" t="s">
        <v>141</v>
      </c>
      <c r="E11" s="3">
        <v>15</v>
      </c>
      <c r="F11" s="3">
        <v>15</v>
      </c>
      <c r="G11" s="50"/>
      <c r="H11" s="3">
        <v>471</v>
      </c>
      <c r="I11" s="3">
        <v>9</v>
      </c>
      <c r="J11" s="3">
        <v>89817032760</v>
      </c>
      <c r="K11" s="3" t="s">
        <v>142</v>
      </c>
      <c r="L11" s="6" t="s">
        <v>143</v>
      </c>
      <c r="N11" s="3">
        <v>89111407222</v>
      </c>
      <c r="O11" s="3">
        <v>4022149794</v>
      </c>
      <c r="P11" s="8">
        <v>39529</v>
      </c>
    </row>
    <row r="12" spans="1:16">
      <c r="A12" s="18">
        <v>8</v>
      </c>
      <c r="B12" s="3" t="s">
        <v>144</v>
      </c>
      <c r="C12" s="3" t="s">
        <v>145</v>
      </c>
      <c r="D12" s="3" t="s">
        <v>146</v>
      </c>
      <c r="E12" s="3">
        <v>20</v>
      </c>
      <c r="F12" s="3">
        <v>0</v>
      </c>
      <c r="G12" s="50"/>
      <c r="H12" s="3">
        <v>452</v>
      </c>
      <c r="I12" s="3">
        <v>9</v>
      </c>
      <c r="J12" s="3">
        <v>89213026506</v>
      </c>
      <c r="K12" s="3" t="s">
        <v>147</v>
      </c>
      <c r="L12" s="6" t="s">
        <v>148</v>
      </c>
      <c r="N12" s="3">
        <v>89213026506</v>
      </c>
      <c r="O12" s="3">
        <v>4020684651</v>
      </c>
      <c r="P12" s="8">
        <v>38989</v>
      </c>
    </row>
    <row r="13" spans="1:16">
      <c r="A13" s="18">
        <v>9</v>
      </c>
      <c r="B13" s="3" t="s">
        <v>208</v>
      </c>
      <c r="C13" s="3" t="s">
        <v>209</v>
      </c>
      <c r="D13" s="3" t="s">
        <v>125</v>
      </c>
      <c r="E13" s="3">
        <v>0</v>
      </c>
      <c r="F13" s="3">
        <v>0</v>
      </c>
      <c r="G13" s="50"/>
      <c r="H13" s="3">
        <v>503</v>
      </c>
      <c r="I13" s="3">
        <v>8</v>
      </c>
      <c r="J13" s="3">
        <v>89818295984</v>
      </c>
      <c r="K13" s="3" t="s">
        <v>210</v>
      </c>
      <c r="L13" s="6" t="s">
        <v>211</v>
      </c>
      <c r="N13" s="3">
        <v>89213414725</v>
      </c>
      <c r="O13" s="3">
        <v>4023439220</v>
      </c>
      <c r="P13" s="8">
        <v>39857</v>
      </c>
    </row>
    <row r="14" spans="2:16">
      <c r="B14" s="3"/>
      <c r="C14" s="3"/>
      <c r="D14" s="3"/>
      <c r="E14" s="3"/>
      <c r="F14" s="3"/>
      <c r="G14" s="50"/>
      <c r="H14" s="3"/>
      <c r="I14" s="3"/>
      <c r="J14" s="3"/>
      <c r="K14" s="3"/>
      <c r="L14" s="6"/>
      <c r="N14" s="3"/>
      <c r="O14" s="3"/>
      <c r="P14" s="8"/>
    </row>
    <row r="16" spans="2:6">
      <c r="B16" s="18" t="s">
        <v>84</v>
      </c>
      <c r="C16" s="51" t="s">
        <v>165</v>
      </c>
      <c r="E16" s="27" t="s">
        <v>58</v>
      </c>
      <c r="F16" s="51">
        <v>89217427984</v>
      </c>
    </row>
    <row r="17" spans="2:6">
      <c r="B17" s="18" t="s">
        <v>212</v>
      </c>
      <c r="C17" s="51" t="s">
        <v>213</v>
      </c>
      <c r="E17" s="27" t="s">
        <v>58</v>
      </c>
      <c r="F17" s="51">
        <v>89679796720</v>
      </c>
    </row>
    <row r="19" spans="2:3">
      <c r="B19" s="18" t="s">
        <v>168</v>
      </c>
      <c r="C19" s="48">
        <v>45078</v>
      </c>
    </row>
    <row r="20" spans="2:3">
      <c r="B20" s="18" t="s">
        <v>169</v>
      </c>
      <c r="C20" s="51">
        <v>2023</v>
      </c>
    </row>
    <row r="21" spans="2:3">
      <c r="B21" s="18" t="s">
        <v>170</v>
      </c>
      <c r="C21" s="52"/>
    </row>
    <row r="23" ht="15.15" spans="2:2">
      <c r="B23" s="53" t="s">
        <v>171</v>
      </c>
    </row>
    <row r="24" ht="15.15" spans="2:16">
      <c r="B24" s="54"/>
      <c r="C24" s="54"/>
      <c r="D24" s="54"/>
      <c r="H24" s="55"/>
      <c r="I24" s="54"/>
      <c r="J24" s="55"/>
      <c r="K24" s="54"/>
      <c r="L24" s="6"/>
      <c r="N24" s="55"/>
      <c r="O24" s="54"/>
      <c r="P24" s="59"/>
    </row>
    <row r="25" ht="15.15" spans="2:16">
      <c r="B25" s="54" t="s">
        <v>214</v>
      </c>
      <c r="C25" s="54"/>
      <c r="D25" s="54"/>
      <c r="E25" s="18" t="s">
        <v>215</v>
      </c>
      <c r="F25" s="18" t="s">
        <v>216</v>
      </c>
      <c r="H25" s="55"/>
      <c r="I25" s="54"/>
      <c r="J25" s="55"/>
      <c r="K25" s="54"/>
      <c r="L25" s="6"/>
      <c r="N25" s="55"/>
      <c r="O25" s="54"/>
      <c r="P25" s="59"/>
    </row>
    <row r="26" spans="2:6">
      <c r="B26" s="18" t="s">
        <v>217</v>
      </c>
      <c r="C26" s="23">
        <v>45116</v>
      </c>
      <c r="D26" s="18" t="s">
        <v>218</v>
      </c>
      <c r="E26" s="56">
        <v>21991.2</v>
      </c>
      <c r="F26" s="18">
        <v>22000</v>
      </c>
    </row>
    <row r="27" spans="2:6">
      <c r="B27" s="18" t="s">
        <v>219</v>
      </c>
      <c r="C27" s="23">
        <v>45130</v>
      </c>
      <c r="D27" s="18" t="s">
        <v>218</v>
      </c>
      <c r="E27" s="18">
        <v>23420.3</v>
      </c>
      <c r="F27" s="18">
        <v>23430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5" sqref="B5:I13"/>
    </sheetView>
  </sheetViews>
  <sheetFormatPr defaultColWidth="8" defaultRowHeight="13.2"/>
  <cols>
    <col min="1" max="1" width="3.44444444444444" style="40"/>
    <col min="2" max="2" width="35.6666666666667" style="40" customWidth="1"/>
    <col min="3" max="4" width="8" style="40"/>
    <col min="5" max="5" width="12.8888888888889" style="40"/>
    <col min="6" max="6" width="27.4444444444444" style="40" customWidth="1"/>
    <col min="7" max="7" width="18.2222222222222" style="41" customWidth="1"/>
    <col min="8" max="8" width="30.3333333333333" style="40" customWidth="1"/>
    <col min="9" max="9" width="24.3333333333333" style="40" customWidth="1"/>
    <col min="10" max="16384" width="8" style="40"/>
  </cols>
  <sheetData>
    <row r="1" spans="2:2">
      <c r="B1" s="40" t="s">
        <v>220</v>
      </c>
    </row>
    <row r="2" spans="2:2">
      <c r="B2" s="40" t="s">
        <v>221</v>
      </c>
    </row>
    <row r="4" spans="1:9">
      <c r="A4" s="42"/>
      <c r="B4" s="42" t="s">
        <v>78</v>
      </c>
      <c r="C4" s="42" t="s">
        <v>79</v>
      </c>
      <c r="D4" s="42" t="s">
        <v>6</v>
      </c>
      <c r="E4" s="42" t="s">
        <v>222</v>
      </c>
      <c r="F4" s="42" t="s">
        <v>97</v>
      </c>
      <c r="G4" s="43" t="s">
        <v>81</v>
      </c>
      <c r="H4" s="42" t="s">
        <v>82</v>
      </c>
      <c r="I4" s="42" t="s">
        <v>83</v>
      </c>
    </row>
    <row r="5" spans="1:9">
      <c r="A5" s="44">
        <v>1</v>
      </c>
      <c r="B5" s="44" t="str">
        <f>CONCATENATE('Информация для бумаг_1'!B5," ",'Информация для бумаг_1'!C5," ",'Информация для бумаг_1'!D5)</f>
        <v>Аудах Никита Яхияевич</v>
      </c>
      <c r="C5" s="45">
        <f>'Информация для бумаг_1'!H5</f>
        <v>197</v>
      </c>
      <c r="D5" s="45">
        <f>'Информация для бумаг_1'!I5</f>
        <v>8</v>
      </c>
      <c r="E5" s="44">
        <f>'Информация для бумаг_1'!J5</f>
        <v>89119433692</v>
      </c>
      <c r="F5" s="46" t="str">
        <f>'Информация для бумаг_1'!K5</f>
        <v>Ул. Мытнинская, 5/2-5</v>
      </c>
      <c r="G5" s="45" t="str">
        <f>'Информация для бумаг_1'!O5</f>
        <v>V-АК 731292</v>
      </c>
      <c r="H5" s="44" t="str">
        <f>'Информация для бумаг_1'!L5</f>
        <v>Ларионова Татьяна Борисовна</v>
      </c>
      <c r="I5" s="45">
        <f>'Информация для бумаг_1'!N5</f>
        <v>89119433692</v>
      </c>
    </row>
    <row r="6" spans="1:9">
      <c r="A6" s="44">
        <v>2</v>
      </c>
      <c r="B6" s="44" t="str">
        <f>CONCATENATE('Информация для бумаг_1'!B13," ",'Информация для бумаг_1'!C13," ",'Информация для бумаг_1'!D13)</f>
        <v>Бекасов Емельян Игоревич</v>
      </c>
      <c r="C6" s="45">
        <f>'Информация для бумаг_1'!H13</f>
        <v>503</v>
      </c>
      <c r="D6" s="45">
        <f>'Информация для бумаг_1'!I13</f>
        <v>8</v>
      </c>
      <c r="E6" s="44">
        <f>'Информация для бумаг_1'!J13</f>
        <v>89818295984</v>
      </c>
      <c r="F6" s="46" t="str">
        <f>'Информация для бумаг_1'!K13</f>
        <v>Пр. Ветеранов, 3-167</v>
      </c>
      <c r="G6" s="45">
        <f>'Информация для бумаг_1'!O13</f>
        <v>4023439220</v>
      </c>
      <c r="H6" s="44" t="str">
        <f>'Информация для бумаг_1'!L13</f>
        <v>Калачева Мария  Анатольевна</v>
      </c>
      <c r="I6" s="45">
        <f>'Информация для бумаг_1'!N13</f>
        <v>89213414725</v>
      </c>
    </row>
    <row r="7" spans="1:9">
      <c r="A7" s="44">
        <v>3</v>
      </c>
      <c r="B7" s="44" t="str">
        <f>CONCATENATE('Информация для бумаг_1'!B6," ",'Информация для бумаг_1'!C6," ",'Информация для бумаг_1'!D6)</f>
        <v>Бритиков Александр Ильич</v>
      </c>
      <c r="C7" s="45">
        <f>'Информация для бумаг_1'!H6</f>
        <v>56</v>
      </c>
      <c r="D7" s="45">
        <f>'Информация для бумаг_1'!I6</f>
        <v>9</v>
      </c>
      <c r="E7" s="44">
        <f>'Информация для бумаг_1'!J6</f>
        <v>89291040939</v>
      </c>
      <c r="F7" s="46" t="str">
        <f>'Информация для бумаг_1'!K6</f>
        <v>Ул. Лахтинская, 20-36</v>
      </c>
      <c r="G7" s="45">
        <f>'Информация для бумаг_1'!O6</f>
        <v>4022381251</v>
      </c>
      <c r="H7" s="44" t="str">
        <f>'Информация для бумаг_1'!L6</f>
        <v>Бритикова Ольга Николаевна</v>
      </c>
      <c r="I7" s="45">
        <f>'Информация для бумаг_1'!N6</f>
        <v>89052622652</v>
      </c>
    </row>
    <row r="8" spans="1:9">
      <c r="A8" s="44">
        <v>4</v>
      </c>
      <c r="B8" s="44" t="str">
        <f>CONCATENATE('Информация для бумаг_1'!B7," ",'Информация для бумаг_1'!C7," ",'Информация для бумаг_1'!D7)</f>
        <v>Киселев Вениамин Алексеевич</v>
      </c>
      <c r="C8" s="45">
        <f>'Информация для бумаг_1'!H7</f>
        <v>92</v>
      </c>
      <c r="D8" s="45">
        <f>'Информация для бумаг_1'!I7</f>
        <v>7</v>
      </c>
      <c r="E8" s="44">
        <f>'Информация для бумаг_1'!J7</f>
        <v>89219845986</v>
      </c>
      <c r="F8" s="46" t="str">
        <f>'Информация для бумаг_1'!K7</f>
        <v>Пр. Тореза, 80-78</v>
      </c>
      <c r="G8" s="45" t="str">
        <f>'Информация для бумаг_1'!O7</f>
        <v>II-AK 798373</v>
      </c>
      <c r="H8" s="44" t="str">
        <f>'Информация для бумаг_1'!L7</f>
        <v>Киселева Марина Игоревна</v>
      </c>
      <c r="I8" s="45">
        <f>'Информация для бумаг_1'!N7</f>
        <v>89213323160</v>
      </c>
    </row>
    <row r="9" spans="1:9">
      <c r="A9" s="44">
        <v>5</v>
      </c>
      <c r="B9" s="44" t="str">
        <f>CONCATENATE('Информация для бумаг_1'!B8," ",'Информация для бумаг_1'!C8," ",'Информация для бумаг_1'!D8)</f>
        <v>Сайчик Мария Владимировна</v>
      </c>
      <c r="C9" s="45">
        <f>'Информация для бумаг_1'!H8</f>
        <v>586</v>
      </c>
      <c r="D9" s="45">
        <f>'Информация для бумаг_1'!I8</f>
        <v>11</v>
      </c>
      <c r="E9" s="44">
        <f>'Информация для бумаг_1'!J8</f>
        <v>89818723635</v>
      </c>
      <c r="F9" s="46" t="str">
        <f>'Информация для бумаг_1'!K8</f>
        <v>Ул. Кораблестроителей, 39-831</v>
      </c>
      <c r="G9" s="45">
        <f>'Информация для бумаг_1'!O8</f>
        <v>4020691039</v>
      </c>
      <c r="H9" s="44" t="str">
        <f>'Информация для бумаг_1'!L8</f>
        <v>Сайчик Татьяна Борисовна</v>
      </c>
      <c r="I9" s="45">
        <f>'Информация для бумаг_1'!N8</f>
        <v>89818723635</v>
      </c>
    </row>
    <row r="10" spans="1:9">
      <c r="A10" s="44">
        <v>6</v>
      </c>
      <c r="B10" s="44" t="str">
        <f>CONCATENATE('Информация для бумаг_1'!B9," ",'Информация для бумаг_1'!C9," ",'Информация для бумаг_1'!D9)</f>
        <v>Тихонов Иван Андреевич</v>
      </c>
      <c r="C10" s="45">
        <f>'Информация для бумаг_1'!H9</f>
        <v>617</v>
      </c>
      <c r="D10" s="45">
        <f>'Информация для бумаг_1'!I9</f>
        <v>6</v>
      </c>
      <c r="E10" s="44">
        <f>'Информация для бумаг_1'!J9</f>
        <v>89045564762</v>
      </c>
      <c r="F10" s="46" t="str">
        <f>'Информация для бумаг_1'!K9</f>
        <v>Ул. Щербакова, 23-47</v>
      </c>
      <c r="G10" s="45" t="str">
        <f>'Информация для бумаг_1'!O9</f>
        <v>II-АК 864038</v>
      </c>
      <c r="H10" s="44" t="str">
        <f>'Информация для бумаг_1'!L9</f>
        <v>Тихонова Наталья Александровна</v>
      </c>
      <c r="I10" s="45">
        <f>'Информация для бумаг_1'!N9</f>
        <v>89030941182</v>
      </c>
    </row>
    <row r="11" spans="1:9">
      <c r="A11" s="44">
        <v>7</v>
      </c>
      <c r="B11" s="44" t="str">
        <f>CONCATENATE('Информация для бумаг_1'!B10," ",'Информация для бумаг_1'!C10," ",'Информация для бумаг_1'!D10)</f>
        <v>Федорова Ксения Сергеевна</v>
      </c>
      <c r="C11" s="45">
        <f>'Информация для бумаг_1'!H10</f>
        <v>64</v>
      </c>
      <c r="D11" s="45">
        <f>'Информация для бумаг_1'!I10</f>
        <v>8</v>
      </c>
      <c r="E11" s="44">
        <f>'Информация для бумаг_1'!J10</f>
        <v>89657737525</v>
      </c>
      <c r="F11" s="46" t="str">
        <f>'Информация для бумаг_1'!K10</f>
        <v>Ул. Камышовая, 14А-163</v>
      </c>
      <c r="G11" s="45" t="str">
        <f>'Информация для бумаг_1'!O10</f>
        <v>II-АК 789060</v>
      </c>
      <c r="H11" s="44" t="str">
        <f>'Информация для бумаг_1'!L10</f>
        <v>Федорова Марина Александровна</v>
      </c>
      <c r="I11" s="45">
        <f>'Информация для бумаг_1'!N10</f>
        <v>89657737525</v>
      </c>
    </row>
    <row r="12" spans="1:9">
      <c r="A12" s="44">
        <v>8</v>
      </c>
      <c r="B12" s="44" t="str">
        <f>CONCATENATE('Информация для бумаг_1'!B11," ",'Информация для бумаг_1'!C11," ",'Информация для бумаг_1'!D11)</f>
        <v>Шеламова Виктория Сергеевна</v>
      </c>
      <c r="C12" s="45">
        <f>'Информация для бумаг_1'!H11</f>
        <v>471</v>
      </c>
      <c r="D12" s="45">
        <f>'Информация для бумаг_1'!I11</f>
        <v>9</v>
      </c>
      <c r="E12" s="44">
        <f>'Информация для бумаг_1'!J11</f>
        <v>89817032760</v>
      </c>
      <c r="F12" s="46" t="str">
        <f>'Информация для бумаг_1'!K11</f>
        <v>Приозерское шоссе, 16-46</v>
      </c>
      <c r="G12" s="45">
        <f>'Информация для бумаг_1'!O11</f>
        <v>4022149794</v>
      </c>
      <c r="H12" s="44" t="str">
        <f>'Информация для бумаг_1'!L11</f>
        <v>Шеламова Галина Анатольевна</v>
      </c>
      <c r="I12" s="45">
        <f>'Информация для бумаг_1'!N11</f>
        <v>89111407222</v>
      </c>
    </row>
    <row r="13" spans="1:9">
      <c r="A13" s="44">
        <v>9</v>
      </c>
      <c r="B13" s="44" t="str">
        <f>CONCATENATE('Информация для бумаг_1'!B12," ",'Информация для бумаг_1'!C12," ",'Информация для бумаг_1'!D12)</f>
        <v>Шилонцев Андрей Александрович</v>
      </c>
      <c r="C13" s="45">
        <f>'Информация для бумаг_1'!H12</f>
        <v>452</v>
      </c>
      <c r="D13" s="45">
        <f>'Информация для бумаг_1'!I12</f>
        <v>9</v>
      </c>
      <c r="E13" s="44">
        <f>'Информация для бумаг_1'!J12</f>
        <v>89213026506</v>
      </c>
      <c r="F13" s="46" t="str">
        <f>'Информация для бумаг_1'!K12</f>
        <v>Ленинский пр., 117-1-603</v>
      </c>
      <c r="G13" s="45">
        <f>'Информация для бумаг_1'!O12</f>
        <v>4020684651</v>
      </c>
      <c r="H13" s="44" t="str">
        <f>'Информация для бумаг_1'!L12</f>
        <v>Шилонцева Татьяна Александровна</v>
      </c>
      <c r="I13" s="45">
        <f>'Информация для бумаг_1'!N12</f>
        <v>89213026506</v>
      </c>
    </row>
    <row r="14" spans="1:9">
      <c r="A14" s="44"/>
      <c r="B14" s="44"/>
      <c r="C14" s="45"/>
      <c r="D14" s="45"/>
      <c r="E14" s="44"/>
      <c r="F14" s="46"/>
      <c r="G14" s="45"/>
      <c r="H14" s="44"/>
      <c r="I14" s="45"/>
    </row>
    <row r="15" spans="1:9">
      <c r="A15" s="44"/>
      <c r="B15" s="44"/>
      <c r="C15" s="45"/>
      <c r="D15" s="45"/>
      <c r="E15" s="44"/>
      <c r="F15" s="46"/>
      <c r="G15" s="45"/>
      <c r="H15" s="44"/>
      <c r="I15" s="45"/>
    </row>
    <row r="16" spans="1:9">
      <c r="A16" s="44"/>
      <c r="B16" s="44"/>
      <c r="C16" s="45"/>
      <c r="D16" s="45"/>
      <c r="E16" s="44"/>
      <c r="F16" s="46"/>
      <c r="G16" s="45"/>
      <c r="H16" s="44"/>
      <c r="I16" s="45"/>
    </row>
    <row r="17" spans="1:9">
      <c r="A17" s="44"/>
      <c r="B17" s="44"/>
      <c r="C17" s="45"/>
      <c r="D17" s="45"/>
      <c r="E17" s="44"/>
      <c r="F17" s="46"/>
      <c r="G17" s="45"/>
      <c r="H17" s="44"/>
      <c r="I17" s="45"/>
    </row>
    <row r="18" spans="1:9">
      <c r="A18" s="44"/>
      <c r="B18" s="44"/>
      <c r="C18" s="45"/>
      <c r="D18" s="45"/>
      <c r="E18" s="44"/>
      <c r="F18" s="46"/>
      <c r="G18" s="45"/>
      <c r="H18" s="44"/>
      <c r="I18" s="45"/>
    </row>
    <row r="19" spans="1:9">
      <c r="A19" s="44"/>
      <c r="B19" s="44"/>
      <c r="C19" s="45"/>
      <c r="D19" s="45"/>
      <c r="E19" s="44"/>
      <c r="F19" s="46"/>
      <c r="G19" s="45"/>
      <c r="H19" s="44"/>
      <c r="I19" s="45"/>
    </row>
    <row r="20" spans="1:9">
      <c r="A20" s="44"/>
      <c r="B20" s="44"/>
      <c r="C20" s="45"/>
      <c r="D20" s="45"/>
      <c r="E20" s="44"/>
      <c r="F20" s="46"/>
      <c r="G20" s="45"/>
      <c r="H20" s="44"/>
      <c r="I20" s="45"/>
    </row>
    <row r="21" spans="1:9">
      <c r="A21" s="44"/>
      <c r="B21" s="44"/>
      <c r="C21" s="45"/>
      <c r="D21" s="45"/>
      <c r="E21" s="44"/>
      <c r="F21" s="46"/>
      <c r="G21" s="45"/>
      <c r="H21" s="44"/>
      <c r="I21" s="45"/>
    </row>
    <row r="22" spans="1:9">
      <c r="A22" s="44"/>
      <c r="B22" s="44"/>
      <c r="C22" s="45"/>
      <c r="D22" s="45"/>
      <c r="E22" s="44"/>
      <c r="F22" s="46"/>
      <c r="G22" s="45"/>
      <c r="H22" s="44"/>
      <c r="I22" s="45"/>
    </row>
    <row r="23" spans="1:9">
      <c r="A23" s="44"/>
      <c r="B23" s="44"/>
      <c r="C23" s="45"/>
      <c r="D23" s="45"/>
      <c r="E23" s="44"/>
      <c r="F23" s="47"/>
      <c r="G23" s="45"/>
      <c r="H23" s="44"/>
      <c r="I23" s="44"/>
    </row>
    <row r="25" spans="2:3">
      <c r="B25" s="40" t="str">
        <f>'Информация для бумаг_1'!C16</f>
        <v>Хайтов Вадим Михайлович</v>
      </c>
      <c r="C25" s="40" t="s">
        <v>84</v>
      </c>
    </row>
    <row r="27" spans="2:3">
      <c r="B27" s="40" t="str">
        <f>'Информация для бумаг_1'!C17</f>
        <v>Котельникова Валентина Сергеевна</v>
      </c>
      <c r="C27" s="40" t="s">
        <v>85</v>
      </c>
    </row>
  </sheetData>
  <sortState ref="B6:I13">
    <sortCondition ref="B5:B13"/>
  </sortState>
  <pageMargins left="0.75" right="0.75" top="1" bottom="1" header="0.5" footer="0.5"/>
  <pageSetup paperSize="9" scale="77" orientation="landscape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1" topLeftCell="B14" activePane="bottomRight" state="frozenSplit"/>
      <selection/>
      <selection pane="topRight"/>
      <selection pane="bottomLeft"/>
      <selection pane="bottomRight" activeCell="C33" sqref="C33"/>
    </sheetView>
  </sheetViews>
  <sheetFormatPr defaultColWidth="9.66666666666667" defaultRowHeight="15.6" outlineLevelCol="5"/>
  <cols>
    <col min="1" max="1" width="40.6666666666667" style="31" customWidth="1"/>
    <col min="2" max="3" width="13" style="31" customWidth="1"/>
    <col min="4" max="4" width="35.5555555555556" style="31" customWidth="1"/>
    <col min="5" max="16360" width="9.66666666666667" style="31"/>
  </cols>
  <sheetData>
    <row r="1" ht="57.6" spans="1:6">
      <c r="A1" s="32" t="s">
        <v>78</v>
      </c>
      <c r="B1" s="33" t="s">
        <v>223</v>
      </c>
      <c r="C1" s="33" t="s">
        <v>222</v>
      </c>
      <c r="D1" s="33" t="s">
        <v>224</v>
      </c>
      <c r="E1" s="34"/>
      <c r="F1" s="34"/>
    </row>
    <row r="2" spans="1:6">
      <c r="A2" s="32" t="s">
        <v>225</v>
      </c>
      <c r="B2" s="33"/>
      <c r="C2" s="33"/>
      <c r="D2" s="33"/>
      <c r="E2" s="34"/>
      <c r="F2" s="34"/>
    </row>
    <row r="3" spans="1:4">
      <c r="A3" s="31" t="s">
        <v>226</v>
      </c>
      <c r="B3" s="35">
        <v>40100</v>
      </c>
      <c r="C3" s="31">
        <v>9119433692</v>
      </c>
      <c r="D3" s="31" t="s">
        <v>188</v>
      </c>
    </row>
    <row r="4" spans="1:4">
      <c r="A4" s="31" t="s">
        <v>227</v>
      </c>
      <c r="B4" s="35">
        <v>39367</v>
      </c>
      <c r="C4" s="31">
        <v>9817122479</v>
      </c>
      <c r="D4" s="31" t="s">
        <v>228</v>
      </c>
    </row>
    <row r="5" spans="1:4">
      <c r="A5" s="31" t="s">
        <v>229</v>
      </c>
      <c r="B5" s="35">
        <v>39849</v>
      </c>
      <c r="C5" s="31">
        <v>9291040939</v>
      </c>
      <c r="D5" s="31" t="s">
        <v>112</v>
      </c>
    </row>
    <row r="6" spans="1:4">
      <c r="A6" s="31" t="s">
        <v>230</v>
      </c>
      <c r="B6" s="36">
        <v>39166</v>
      </c>
      <c r="C6" s="31">
        <v>9522270284</v>
      </c>
      <c r="D6" s="31" t="s">
        <v>117</v>
      </c>
    </row>
    <row r="7" spans="1:4">
      <c r="A7" s="31" t="s">
        <v>231</v>
      </c>
      <c r="B7" s="35">
        <v>38917</v>
      </c>
      <c r="C7" s="31">
        <v>9214136722</v>
      </c>
      <c r="D7" s="31" t="s">
        <v>232</v>
      </c>
    </row>
    <row r="8" spans="1:4">
      <c r="A8" s="31" t="s">
        <v>233</v>
      </c>
      <c r="B8" s="35">
        <v>40363</v>
      </c>
      <c r="C8" s="31">
        <v>9219845986</v>
      </c>
      <c r="D8" s="31" t="s">
        <v>194</v>
      </c>
    </row>
    <row r="9" spans="1:4">
      <c r="A9" s="31" t="s">
        <v>234</v>
      </c>
      <c r="B9" s="35">
        <v>40421</v>
      </c>
      <c r="C9" s="31">
        <v>9312784188</v>
      </c>
      <c r="D9" s="31" t="s">
        <v>235</v>
      </c>
    </row>
    <row r="10" s="31" customFormat="1" spans="1:4">
      <c r="A10" s="31" t="s">
        <v>236</v>
      </c>
      <c r="B10" s="35">
        <v>38982</v>
      </c>
      <c r="C10" s="31">
        <v>9818723635</v>
      </c>
      <c r="D10" s="31" t="s">
        <v>137</v>
      </c>
    </row>
    <row r="11" spans="1:4">
      <c r="A11" s="31" t="s">
        <v>237</v>
      </c>
      <c r="B11" s="35">
        <v>40469</v>
      </c>
      <c r="C11" s="31">
        <v>9045564762</v>
      </c>
      <c r="D11" s="31" t="s">
        <v>200</v>
      </c>
    </row>
    <row r="12" s="31" customFormat="1" spans="1:4">
      <c r="A12" s="31" t="s">
        <v>238</v>
      </c>
      <c r="B12" s="36">
        <v>40195</v>
      </c>
      <c r="C12" s="31">
        <v>9657737525</v>
      </c>
      <c r="D12" s="31" t="s">
        <v>205</v>
      </c>
    </row>
    <row r="13" spans="1:4">
      <c r="A13" s="31" t="s">
        <v>239</v>
      </c>
      <c r="B13" s="35">
        <v>39529</v>
      </c>
      <c r="C13" s="31">
        <v>9817032760</v>
      </c>
      <c r="D13" s="31" t="s">
        <v>142</v>
      </c>
    </row>
    <row r="16" spans="1:1">
      <c r="A16" s="37" t="s">
        <v>240</v>
      </c>
    </row>
    <row r="17" spans="1:4">
      <c r="A17" s="31" t="s">
        <v>241</v>
      </c>
      <c r="B17" s="35">
        <v>39646</v>
      </c>
      <c r="C17" s="31">
        <v>89602540838</v>
      </c>
      <c r="D17" s="31" t="s">
        <v>105</v>
      </c>
    </row>
    <row r="18" spans="1:4">
      <c r="A18" s="31" t="s">
        <v>242</v>
      </c>
      <c r="B18" s="35">
        <v>40579</v>
      </c>
      <c r="C18" s="31">
        <v>89602540838</v>
      </c>
      <c r="D18" s="31" t="s">
        <v>105</v>
      </c>
    </row>
    <row r="19" spans="1:4">
      <c r="A19" s="31" t="s">
        <v>229</v>
      </c>
      <c r="B19" s="35">
        <v>39849</v>
      </c>
      <c r="C19" s="31">
        <v>89291040939</v>
      </c>
      <c r="D19" s="31" t="s">
        <v>112</v>
      </c>
    </row>
    <row r="20" spans="1:4">
      <c r="A20" s="31" t="s">
        <v>230</v>
      </c>
      <c r="B20" s="36">
        <v>39166</v>
      </c>
      <c r="C20" s="31">
        <v>89522270284</v>
      </c>
      <c r="D20" s="31" t="s">
        <v>117</v>
      </c>
    </row>
    <row r="21" spans="1:4">
      <c r="A21" s="31" t="s">
        <v>231</v>
      </c>
      <c r="B21" s="35">
        <v>38917</v>
      </c>
      <c r="C21" s="31">
        <v>89214136722</v>
      </c>
      <c r="D21" s="31" t="s">
        <v>232</v>
      </c>
    </row>
    <row r="22" spans="1:4">
      <c r="A22" s="31" t="s">
        <v>233</v>
      </c>
      <c r="B22" s="35">
        <v>40363</v>
      </c>
      <c r="C22" s="31">
        <v>89219845986</v>
      </c>
      <c r="D22" s="31" t="s">
        <v>194</v>
      </c>
    </row>
    <row r="23" spans="1:4">
      <c r="A23" s="31" t="s">
        <v>243</v>
      </c>
      <c r="B23" s="36">
        <v>39581</v>
      </c>
      <c r="C23" s="31">
        <v>89259175393</v>
      </c>
      <c r="D23" s="31" t="s">
        <v>121</v>
      </c>
    </row>
    <row r="24" spans="1:4">
      <c r="A24" s="31" t="s">
        <v>244</v>
      </c>
      <c r="B24" s="35">
        <v>39916</v>
      </c>
      <c r="C24" s="31">
        <v>89218718088</v>
      </c>
      <c r="D24" s="31" t="s">
        <v>126</v>
      </c>
    </row>
    <row r="25" spans="1:4">
      <c r="A25" s="31" t="s">
        <v>245</v>
      </c>
      <c r="B25" s="36">
        <v>40070</v>
      </c>
      <c r="C25" s="31">
        <v>89213409406</v>
      </c>
      <c r="D25" s="31" t="s">
        <v>131</v>
      </c>
    </row>
    <row r="26" s="31" customFormat="1" spans="1:4">
      <c r="A26" s="31" t="s">
        <v>236</v>
      </c>
      <c r="B26" s="35">
        <v>38982</v>
      </c>
      <c r="C26" s="31">
        <v>89818723635</v>
      </c>
      <c r="D26" s="31" t="s">
        <v>137</v>
      </c>
    </row>
    <row r="27" s="31" customFormat="1" spans="1:4">
      <c r="A27" s="31" t="s">
        <v>238</v>
      </c>
      <c r="B27" s="36">
        <v>40195</v>
      </c>
      <c r="C27" s="31">
        <v>89657737525</v>
      </c>
      <c r="D27" s="31" t="s">
        <v>205</v>
      </c>
    </row>
    <row r="28" spans="1:4">
      <c r="A28" s="31" t="s">
        <v>239</v>
      </c>
      <c r="B28" s="35">
        <v>39529</v>
      </c>
      <c r="C28" s="31">
        <v>89817032760</v>
      </c>
      <c r="D28" s="31" t="s">
        <v>142</v>
      </c>
    </row>
    <row r="29" s="31" customFormat="1" spans="1:4">
      <c r="A29" s="31" t="s">
        <v>246</v>
      </c>
      <c r="B29" s="36">
        <v>38989</v>
      </c>
      <c r="C29" s="31">
        <v>89213026506</v>
      </c>
      <c r="D29" s="31" t="s">
        <v>147</v>
      </c>
    </row>
    <row r="30" spans="1:4">
      <c r="A30" s="31" t="s">
        <v>247</v>
      </c>
      <c r="B30" s="35">
        <v>39987</v>
      </c>
      <c r="C30" s="31">
        <v>89819793731</v>
      </c>
      <c r="D30" s="31" t="s">
        <v>248</v>
      </c>
    </row>
    <row r="31" s="31" customFormat="1" spans="1:4">
      <c r="A31" s="31" t="s">
        <v>249</v>
      </c>
      <c r="B31" s="38">
        <v>38933</v>
      </c>
      <c r="C31" s="34">
        <v>89219583612</v>
      </c>
      <c r="D31" s="39" t="s">
        <v>250</v>
      </c>
    </row>
    <row r="32" s="31" customFormat="1" spans="1:4">
      <c r="A32" s="31" t="s">
        <v>251</v>
      </c>
      <c r="B32" s="35">
        <v>39810</v>
      </c>
      <c r="C32" s="31">
        <v>89200043637</v>
      </c>
      <c r="D32" s="31" t="s">
        <v>163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Марш 2</vt:lpstr>
      <vt:lpstr>Маршлист внешняя сторона 2</vt:lpstr>
      <vt:lpstr>Cписок для приказа_2</vt:lpstr>
      <vt:lpstr>Информация для бумаг_2</vt:lpstr>
      <vt:lpstr>Марш 1</vt:lpstr>
      <vt:lpstr>Маршлист внешняя сторона 1</vt:lpstr>
      <vt:lpstr>Информация для бумаг_1</vt:lpstr>
      <vt:lpstr>Cписок для приказа_1</vt:lpstr>
      <vt:lpstr>Для МЧС</vt:lpstr>
      <vt:lpstr>Список для страховки</vt:lpstr>
      <vt:lpstr>Участники</vt:lpstr>
      <vt:lpstr>Учет средств</vt:lpstr>
      <vt:lpstr>Расчеты пиломатериалов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2023-04-11T20:50:00Z</dcterms:created>
  <cp:lastPrinted>2023-06-08T19:34:00Z</cp:lastPrinted>
  <dcterms:modified xsi:type="dcterms:W3CDTF">2023-07-28T11:14:27Z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CC822462591644198E1CBE7D8ADA2480</vt:lpwstr>
  </property>
  <property fmtid="{D5CDD505-2E9C-101B-9397-08002B2CF9AE}" pid="3" name="KSOProductBuildVer">
    <vt:lpwstr>1049-11.2.0.11537</vt:lpwstr>
  </property>
</Properties>
</file>