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115" yWindow="105" windowWidth="19215" windowHeight="8625" firstSheet="2" activeTab="8"/>
  </bookViews>
  <sheets>
    <sheet name="Южный район (АО)" sheetId="3" r:id="rId1"/>
    <sheet name="Юг сроки" sheetId="19" r:id="rId2"/>
    <sheet name="Север" sheetId="20" r:id="rId3"/>
    <sheet name="Мечение-1" sheetId="4" r:id="rId4"/>
    <sheet name="Мечение-2" sheetId="14" r:id="rId5"/>
    <sheet name="Беспок 2022" sheetId="15" r:id="rId6"/>
    <sheet name="Беспок 2022 (2)" sheetId="18" r:id="rId7"/>
    <sheet name="Укрытость" sheetId="16" r:id="rId8"/>
    <sheet name="Укрытость проба" sheetId="17" r:id="rId9"/>
    <sheet name="Мечение-2 2021" sheetId="13" r:id="rId10"/>
  </sheets>
  <externalReferences>
    <externalReference r:id="rId11"/>
  </externalReferences>
  <calcPr calcId="152511"/>
</workbook>
</file>

<file path=xl/calcChain.xml><?xml version="1.0" encoding="utf-8"?>
<calcChain xmlns="http://schemas.openxmlformats.org/spreadsheetml/2006/main">
  <c r="AA59" i="15" l="1"/>
  <c r="Z59" i="15"/>
  <c r="Y59" i="15"/>
  <c r="X59" i="15"/>
  <c r="W59" i="15"/>
  <c r="V59" i="15"/>
  <c r="AA5" i="20" l="1"/>
  <c r="N205" i="20"/>
  <c r="N182" i="20"/>
  <c r="O182" i="20" s="1"/>
  <c r="P182" i="20" s="1"/>
  <c r="N169" i="20"/>
  <c r="O169" i="20" s="1"/>
  <c r="P169" i="20" s="1"/>
  <c r="N157" i="20"/>
  <c r="N150" i="20"/>
  <c r="O150" i="20" s="1"/>
  <c r="P150" i="20" s="1"/>
  <c r="N148" i="20"/>
  <c r="O148" i="20" s="1"/>
  <c r="P148" i="20" s="1"/>
  <c r="N137" i="20"/>
  <c r="O137" i="20" s="1"/>
  <c r="P137" i="20" s="1"/>
  <c r="O214" i="20"/>
  <c r="P214" i="20" s="1"/>
  <c r="N140" i="20"/>
  <c r="O140" i="20" s="1"/>
  <c r="P140" i="20" s="1"/>
  <c r="N141" i="20"/>
  <c r="O141" i="20" s="1"/>
  <c r="P141" i="20" s="1"/>
  <c r="N142" i="20"/>
  <c r="O142" i="20" s="1"/>
  <c r="P142" i="20" s="1"/>
  <c r="N143" i="20"/>
  <c r="O143" i="20" s="1"/>
  <c r="P143" i="20" s="1"/>
  <c r="N144" i="20"/>
  <c r="O144" i="20" s="1"/>
  <c r="P144" i="20" s="1"/>
  <c r="N145" i="20"/>
  <c r="O145" i="20" s="1"/>
  <c r="P145" i="20" s="1"/>
  <c r="N146" i="20"/>
  <c r="O146" i="20" s="1"/>
  <c r="P146" i="20" s="1"/>
  <c r="N147" i="20"/>
  <c r="O147" i="20" s="1"/>
  <c r="P147" i="20" s="1"/>
  <c r="N149" i="20"/>
  <c r="O149" i="20" s="1"/>
  <c r="P149" i="20" s="1"/>
  <c r="N151" i="20"/>
  <c r="O151" i="20" s="1"/>
  <c r="P151" i="20" s="1"/>
  <c r="N152" i="20"/>
  <c r="O152" i="20" s="1"/>
  <c r="P152" i="20" s="1"/>
  <c r="O153" i="20"/>
  <c r="P153" i="20" s="1"/>
  <c r="N154" i="20"/>
  <c r="O154" i="20" s="1"/>
  <c r="P154" i="20" s="1"/>
  <c r="N155" i="20"/>
  <c r="O155" i="20" s="1"/>
  <c r="P155" i="20" s="1"/>
  <c r="N156" i="20"/>
  <c r="O156" i="20" s="1"/>
  <c r="P156" i="20" s="1"/>
  <c r="O157" i="20"/>
  <c r="P157" i="20" s="1"/>
  <c r="N158" i="20"/>
  <c r="O158" i="20" s="1"/>
  <c r="P158" i="20" s="1"/>
  <c r="N159" i="20"/>
  <c r="O159" i="20" s="1"/>
  <c r="P159" i="20" s="1"/>
  <c r="N160" i="20"/>
  <c r="O160" i="20" s="1"/>
  <c r="P160" i="20" s="1"/>
  <c r="N161" i="20"/>
  <c r="O161" i="20" s="1"/>
  <c r="P161" i="20" s="1"/>
  <c r="N162" i="20"/>
  <c r="O162" i="20" s="1"/>
  <c r="P162" i="20" s="1"/>
  <c r="N163" i="20"/>
  <c r="O163" i="20" s="1"/>
  <c r="P163" i="20" s="1"/>
  <c r="N164" i="20"/>
  <c r="O164" i="20" s="1"/>
  <c r="P164" i="20" s="1"/>
  <c r="N165" i="20"/>
  <c r="O165" i="20" s="1"/>
  <c r="P165" i="20" s="1"/>
  <c r="N166" i="20"/>
  <c r="O166" i="20" s="1"/>
  <c r="P166" i="20" s="1"/>
  <c r="N167" i="20"/>
  <c r="O167" i="20" s="1"/>
  <c r="P167" i="20" s="1"/>
  <c r="N168" i="20"/>
  <c r="O168" i="20" s="1"/>
  <c r="P168" i="20" s="1"/>
  <c r="N170" i="20"/>
  <c r="O170" i="20" s="1"/>
  <c r="P170" i="20" s="1"/>
  <c r="N171" i="20"/>
  <c r="O171" i="20" s="1"/>
  <c r="P171" i="20" s="1"/>
  <c r="N172" i="20"/>
  <c r="O172" i="20" s="1"/>
  <c r="P172" i="20" s="1"/>
  <c r="N173" i="20"/>
  <c r="O173" i="20" s="1"/>
  <c r="P173" i="20" s="1"/>
  <c r="N174" i="20"/>
  <c r="O174" i="20" s="1"/>
  <c r="P174" i="20" s="1"/>
  <c r="N175" i="20"/>
  <c r="O175" i="20" s="1"/>
  <c r="P175" i="20" s="1"/>
  <c r="N176" i="20"/>
  <c r="O176" i="20" s="1"/>
  <c r="P176" i="20" s="1"/>
  <c r="N177" i="20"/>
  <c r="O177" i="20" s="1"/>
  <c r="P177" i="20" s="1"/>
  <c r="N178" i="20"/>
  <c r="O178" i="20" s="1"/>
  <c r="P178" i="20" s="1"/>
  <c r="N179" i="20"/>
  <c r="O179" i="20" s="1"/>
  <c r="P179" i="20" s="1"/>
  <c r="N180" i="20"/>
  <c r="O180" i="20" s="1"/>
  <c r="P180" i="20" s="1"/>
  <c r="N181" i="20"/>
  <c r="O181" i="20" s="1"/>
  <c r="P181" i="20" s="1"/>
  <c r="N183" i="20"/>
  <c r="O183" i="20" s="1"/>
  <c r="P183" i="20" s="1"/>
  <c r="N184" i="20"/>
  <c r="O184" i="20" s="1"/>
  <c r="P184" i="20" s="1"/>
  <c r="N185" i="20"/>
  <c r="O185" i="20" s="1"/>
  <c r="P185" i="20" s="1"/>
  <c r="N186" i="20"/>
  <c r="O186" i="20" s="1"/>
  <c r="P186" i="20" s="1"/>
  <c r="N187" i="20"/>
  <c r="O187" i="20" s="1"/>
  <c r="P187" i="20" s="1"/>
  <c r="N188" i="20"/>
  <c r="O188" i="20" s="1"/>
  <c r="P188" i="20" s="1"/>
  <c r="N189" i="20"/>
  <c r="O189" i="20" s="1"/>
  <c r="P189" i="20" s="1"/>
  <c r="N190" i="20"/>
  <c r="O190" i="20" s="1"/>
  <c r="P190" i="20" s="1"/>
  <c r="N191" i="20"/>
  <c r="O191" i="20" s="1"/>
  <c r="P191" i="20" s="1"/>
  <c r="N192" i="20"/>
  <c r="O192" i="20" s="1"/>
  <c r="P192" i="20" s="1"/>
  <c r="O193" i="20"/>
  <c r="P193" i="20" s="1"/>
  <c r="O194" i="20"/>
  <c r="P194" i="20" s="1"/>
  <c r="N195" i="20"/>
  <c r="O195" i="20" s="1"/>
  <c r="P195" i="20" s="1"/>
  <c r="N196" i="20"/>
  <c r="O196" i="20" s="1"/>
  <c r="P196" i="20" s="1"/>
  <c r="N197" i="20"/>
  <c r="O197" i="20" s="1"/>
  <c r="P197" i="20" s="1"/>
  <c r="N198" i="20"/>
  <c r="O198" i="20" s="1"/>
  <c r="P198" i="20" s="1"/>
  <c r="N199" i="20"/>
  <c r="O199" i="20" s="1"/>
  <c r="P199" i="20" s="1"/>
  <c r="N200" i="20"/>
  <c r="O200" i="20" s="1"/>
  <c r="P200" i="20" s="1"/>
  <c r="N201" i="20"/>
  <c r="O201" i="20" s="1"/>
  <c r="P201" i="20" s="1"/>
  <c r="N202" i="20"/>
  <c r="O202" i="20" s="1"/>
  <c r="P202" i="20" s="1"/>
  <c r="N203" i="20"/>
  <c r="O203" i="20" s="1"/>
  <c r="P203" i="20" s="1"/>
  <c r="N204" i="20"/>
  <c r="O204" i="20" s="1"/>
  <c r="P204" i="20" s="1"/>
  <c r="N206" i="20"/>
  <c r="O206" i="20" s="1"/>
  <c r="P206" i="20" s="1"/>
  <c r="N207" i="20"/>
  <c r="O207" i="20" s="1"/>
  <c r="P207" i="20" s="1"/>
  <c r="N208" i="20"/>
  <c r="O208" i="20" s="1"/>
  <c r="P208" i="20" s="1"/>
  <c r="N209" i="20"/>
  <c r="O209" i="20" s="1"/>
  <c r="P209" i="20" s="1"/>
  <c r="N210" i="20"/>
  <c r="O210" i="20" s="1"/>
  <c r="P210" i="20" s="1"/>
  <c r="N211" i="20"/>
  <c r="O211" i="20" s="1"/>
  <c r="P211" i="20" s="1"/>
  <c r="N212" i="20"/>
  <c r="O212" i="20" s="1"/>
  <c r="P212" i="20" s="1"/>
  <c r="N213" i="20"/>
  <c r="O213" i="20" s="1"/>
  <c r="P213" i="20" s="1"/>
  <c r="N215" i="20"/>
  <c r="O215" i="20" s="1"/>
  <c r="P215" i="20" s="1"/>
  <c r="N216" i="20"/>
  <c r="O216" i="20" s="1"/>
  <c r="P216" i="20" s="1"/>
  <c r="N122" i="20"/>
  <c r="O122" i="20" s="1"/>
  <c r="P122" i="20" s="1"/>
  <c r="N123" i="20"/>
  <c r="O123" i="20" s="1"/>
  <c r="P123" i="20" s="1"/>
  <c r="N124" i="20"/>
  <c r="O124" i="20" s="1"/>
  <c r="P124" i="20" s="1"/>
  <c r="N125" i="20"/>
  <c r="O125" i="20" s="1"/>
  <c r="P125" i="20" s="1"/>
  <c r="N126" i="20"/>
  <c r="O126" i="20" s="1"/>
  <c r="P126" i="20" s="1"/>
  <c r="N127" i="20"/>
  <c r="O127" i="20" s="1"/>
  <c r="P127" i="20" s="1"/>
  <c r="N128" i="20"/>
  <c r="O128" i="20" s="1"/>
  <c r="P128" i="20" s="1"/>
  <c r="N129" i="20"/>
  <c r="O129" i="20" s="1"/>
  <c r="P129" i="20" s="1"/>
  <c r="N130" i="20"/>
  <c r="O130" i="20" s="1"/>
  <c r="P130" i="20" s="1"/>
  <c r="N131" i="20"/>
  <c r="O131" i="20" s="1"/>
  <c r="P131" i="20" s="1"/>
  <c r="N132" i="20"/>
  <c r="O132" i="20" s="1"/>
  <c r="P132" i="20" s="1"/>
  <c r="N133" i="20"/>
  <c r="O133" i="20" s="1"/>
  <c r="P133" i="20" s="1"/>
  <c r="N134" i="20"/>
  <c r="O134" i="20" s="1"/>
  <c r="P134" i="20" s="1"/>
  <c r="N135" i="20"/>
  <c r="O135" i="20" s="1"/>
  <c r="P135" i="20" s="1"/>
  <c r="N136" i="20"/>
  <c r="O136" i="20" s="1"/>
  <c r="P136" i="20" s="1"/>
  <c r="N138" i="20"/>
  <c r="O138" i="20" s="1"/>
  <c r="P138" i="20" s="1"/>
  <c r="N139" i="20"/>
  <c r="O139" i="20" s="1"/>
  <c r="P139" i="20" s="1"/>
  <c r="N121" i="20"/>
  <c r="O121" i="20" s="1"/>
  <c r="P121" i="20" s="1"/>
  <c r="N120" i="20"/>
  <c r="O120" i="20" s="1"/>
  <c r="P120" i="20" s="1"/>
  <c r="N118" i="20"/>
  <c r="O118" i="20" s="1"/>
  <c r="P118" i="20" s="1"/>
  <c r="N116" i="20"/>
  <c r="O116" i="20" s="1"/>
  <c r="P116" i="20" s="1"/>
  <c r="N113" i="20"/>
  <c r="O113" i="20" s="1"/>
  <c r="P113" i="20" s="1"/>
  <c r="N114" i="20"/>
  <c r="O114" i="20" s="1"/>
  <c r="P114" i="20" s="1"/>
  <c r="N115" i="20"/>
  <c r="O115" i="20" s="1"/>
  <c r="P115" i="20" s="1"/>
  <c r="N117" i="20"/>
  <c r="O117" i="20" s="1"/>
  <c r="P117" i="20" s="1"/>
  <c r="N119" i="20"/>
  <c r="O119" i="20" s="1"/>
  <c r="P119" i="20" s="1"/>
  <c r="N12" i="20"/>
  <c r="N8" i="20"/>
  <c r="O205" i="20" l="1"/>
  <c r="P205" i="20" s="1"/>
  <c r="N2" i="20"/>
  <c r="O2" i="20" s="1"/>
  <c r="P2" i="20" s="1"/>
  <c r="N3" i="20"/>
  <c r="O3" i="20" s="1"/>
  <c r="P3" i="20" s="1"/>
  <c r="N4" i="20"/>
  <c r="O4" i="20" s="1"/>
  <c r="P4" i="20" s="1"/>
  <c r="N5" i="20"/>
  <c r="O5" i="20" s="1"/>
  <c r="P5" i="20" s="1"/>
  <c r="N42" i="20"/>
  <c r="O42" i="20" s="1"/>
  <c r="P42" i="20" s="1"/>
  <c r="N6" i="20"/>
  <c r="O6" i="20" s="1"/>
  <c r="P6" i="20" s="1"/>
  <c r="N7" i="20"/>
  <c r="O7" i="20" s="1"/>
  <c r="P7" i="20" s="1"/>
  <c r="O8" i="20"/>
  <c r="P8" i="20" s="1"/>
  <c r="N9" i="20"/>
  <c r="O9" i="20" s="1"/>
  <c r="P9" i="20" s="1"/>
  <c r="N10" i="20"/>
  <c r="O10" i="20" s="1"/>
  <c r="P10" i="20" s="1"/>
  <c r="O12" i="20"/>
  <c r="P12" i="20" s="1"/>
  <c r="N13" i="20"/>
  <c r="N14" i="20"/>
  <c r="O14" i="20" s="1"/>
  <c r="P14" i="20" s="1"/>
  <c r="N15" i="20"/>
  <c r="O15" i="20" s="1"/>
  <c r="P15" i="20" s="1"/>
  <c r="N16" i="20"/>
  <c r="O16" i="20" s="1"/>
  <c r="P16" i="20" s="1"/>
  <c r="N18" i="20"/>
  <c r="N19" i="20"/>
  <c r="O19" i="20" s="1"/>
  <c r="P19" i="20" s="1"/>
  <c r="N20" i="20"/>
  <c r="O20" i="20" s="1"/>
  <c r="P20" i="20" s="1"/>
  <c r="N21" i="20"/>
  <c r="O21" i="20" s="1"/>
  <c r="P21" i="20" s="1"/>
  <c r="N22" i="20"/>
  <c r="N23" i="20"/>
  <c r="O23" i="20" s="1"/>
  <c r="P23" i="20" s="1"/>
  <c r="N24" i="20"/>
  <c r="O24" i="20" s="1"/>
  <c r="P24" i="20" s="1"/>
  <c r="N25" i="20"/>
  <c r="O25" i="20" s="1"/>
  <c r="P25" i="20" s="1"/>
  <c r="N26" i="20"/>
  <c r="N27" i="20"/>
  <c r="O27" i="20" s="1"/>
  <c r="P27" i="20" s="1"/>
  <c r="N28" i="20"/>
  <c r="O28" i="20" s="1"/>
  <c r="P28" i="20" s="1"/>
  <c r="N29" i="20"/>
  <c r="N30" i="20"/>
  <c r="O30" i="20" s="1"/>
  <c r="P30" i="20" s="1"/>
  <c r="N31" i="20"/>
  <c r="O31" i="20" s="1"/>
  <c r="P31" i="20" s="1"/>
  <c r="N32" i="20"/>
  <c r="O32" i="20" s="1"/>
  <c r="P32" i="20" s="1"/>
  <c r="N33" i="20"/>
  <c r="O33" i="20" s="1"/>
  <c r="P33" i="20" s="1"/>
  <c r="N34" i="20"/>
  <c r="N35" i="20"/>
  <c r="O35" i="20" s="1"/>
  <c r="P35" i="20" s="1"/>
  <c r="N36" i="20"/>
  <c r="O36" i="20" s="1"/>
  <c r="P36" i="20" s="1"/>
  <c r="O37" i="20"/>
  <c r="P37" i="20" s="1"/>
  <c r="N38" i="20"/>
  <c r="O38" i="20" s="1"/>
  <c r="P38" i="20" s="1"/>
  <c r="N39" i="20"/>
  <c r="O39" i="20" s="1"/>
  <c r="P39" i="20" s="1"/>
  <c r="N40" i="20"/>
  <c r="O40" i="20" s="1"/>
  <c r="P40" i="20" s="1"/>
  <c r="N41" i="20"/>
  <c r="O41" i="20" s="1"/>
  <c r="P41" i="20" s="1"/>
  <c r="N112" i="20"/>
  <c r="O112" i="20" s="1"/>
  <c r="P112" i="20" s="1"/>
  <c r="N111" i="20"/>
  <c r="O111" i="20" s="1"/>
  <c r="P111" i="20" s="1"/>
  <c r="N110" i="20"/>
  <c r="O110" i="20" s="1"/>
  <c r="P110" i="20" s="1"/>
  <c r="N109" i="20"/>
  <c r="O109" i="20" s="1"/>
  <c r="P109" i="20" s="1"/>
  <c r="N108" i="20"/>
  <c r="O108" i="20" s="1"/>
  <c r="P108" i="20" s="1"/>
  <c r="N107" i="20"/>
  <c r="O107" i="20" s="1"/>
  <c r="P107" i="20" s="1"/>
  <c r="N106" i="20"/>
  <c r="O106" i="20" s="1"/>
  <c r="P106" i="20" s="1"/>
  <c r="N105" i="20"/>
  <c r="O105" i="20" s="1"/>
  <c r="P105" i="20" s="1"/>
  <c r="N104" i="20"/>
  <c r="O104" i="20" s="1"/>
  <c r="P104" i="20" s="1"/>
  <c r="N103" i="20"/>
  <c r="O103" i="20" s="1"/>
  <c r="P103" i="20" s="1"/>
  <c r="N102" i="20"/>
  <c r="O102" i="20" s="1"/>
  <c r="P102" i="20" s="1"/>
  <c r="N101" i="20"/>
  <c r="O101" i="20" s="1"/>
  <c r="P101" i="20" s="1"/>
  <c r="N100" i="20"/>
  <c r="O100" i="20" s="1"/>
  <c r="P100" i="20" s="1"/>
  <c r="N99" i="20"/>
  <c r="O99" i="20" s="1"/>
  <c r="P99" i="20" s="1"/>
  <c r="N98" i="20"/>
  <c r="O98" i="20" s="1"/>
  <c r="P98" i="20" s="1"/>
  <c r="N97" i="20"/>
  <c r="O97" i="20" s="1"/>
  <c r="P97" i="20" s="1"/>
  <c r="N96" i="20"/>
  <c r="O96" i="20" s="1"/>
  <c r="P96" i="20" s="1"/>
  <c r="N95" i="20"/>
  <c r="O95" i="20" s="1"/>
  <c r="P95" i="20" s="1"/>
  <c r="N94" i="20"/>
  <c r="O94" i="20" s="1"/>
  <c r="P94" i="20" s="1"/>
  <c r="N93" i="20"/>
  <c r="O93" i="20" s="1"/>
  <c r="P93" i="20" s="1"/>
  <c r="N92" i="20"/>
  <c r="O92" i="20" s="1"/>
  <c r="P92" i="20" s="1"/>
  <c r="N91" i="20"/>
  <c r="O91" i="20" s="1"/>
  <c r="P91" i="20" s="1"/>
  <c r="N90" i="20"/>
  <c r="O90" i="20" s="1"/>
  <c r="P90" i="20" s="1"/>
  <c r="N89" i="20"/>
  <c r="O89" i="20" s="1"/>
  <c r="P89" i="20" s="1"/>
  <c r="N88" i="20"/>
  <c r="O88" i="20" s="1"/>
  <c r="P88" i="20" s="1"/>
  <c r="O87" i="20"/>
  <c r="P87" i="20" s="1"/>
  <c r="N86" i="20"/>
  <c r="O86" i="20" s="1"/>
  <c r="P86" i="20" s="1"/>
  <c r="N85" i="20"/>
  <c r="O85" i="20" s="1"/>
  <c r="P85" i="20" s="1"/>
  <c r="O84" i="20"/>
  <c r="P84" i="20" s="1"/>
  <c r="N83" i="20"/>
  <c r="O83" i="20" s="1"/>
  <c r="P83" i="20" s="1"/>
  <c r="N82" i="20"/>
  <c r="O82" i="20" s="1"/>
  <c r="P82" i="20" s="1"/>
  <c r="O81" i="20"/>
  <c r="P81" i="20" s="1"/>
  <c r="N80" i="20"/>
  <c r="O80" i="20" s="1"/>
  <c r="P80" i="20" s="1"/>
  <c r="N79" i="20"/>
  <c r="O79" i="20" s="1"/>
  <c r="P79" i="20" s="1"/>
  <c r="N78" i="20"/>
  <c r="O78" i="20" s="1"/>
  <c r="P78" i="20" s="1"/>
  <c r="N77" i="20"/>
  <c r="O77" i="20" s="1"/>
  <c r="P77" i="20" s="1"/>
  <c r="N76" i="20"/>
  <c r="O76" i="20" s="1"/>
  <c r="P76" i="20" s="1"/>
  <c r="N75" i="20"/>
  <c r="O75" i="20" s="1"/>
  <c r="P75" i="20" s="1"/>
  <c r="N74" i="20"/>
  <c r="O74" i="20" s="1"/>
  <c r="P74" i="20" s="1"/>
  <c r="N73" i="20"/>
  <c r="O73" i="20" s="1"/>
  <c r="P73" i="20" s="1"/>
  <c r="N72" i="20"/>
  <c r="O72" i="20" s="1"/>
  <c r="P72" i="20" s="1"/>
  <c r="N71" i="20"/>
  <c r="O71" i="20" s="1"/>
  <c r="P71" i="20" s="1"/>
  <c r="N70" i="20"/>
  <c r="O70" i="20" s="1"/>
  <c r="P70" i="20" s="1"/>
  <c r="N69" i="20"/>
  <c r="O69" i="20" s="1"/>
  <c r="P69" i="20" s="1"/>
  <c r="N68" i="20"/>
  <c r="O68" i="20" s="1"/>
  <c r="P68" i="20" s="1"/>
  <c r="N67" i="20"/>
  <c r="O67" i="20" s="1"/>
  <c r="P67" i="20" s="1"/>
  <c r="N66" i="20"/>
  <c r="O66" i="20" s="1"/>
  <c r="P66" i="20" s="1"/>
  <c r="O65" i="20"/>
  <c r="P65" i="20" s="1"/>
  <c r="N64" i="20"/>
  <c r="O64" i="20" s="1"/>
  <c r="P64" i="20" s="1"/>
  <c r="N63" i="20"/>
  <c r="O63" i="20" s="1"/>
  <c r="P63" i="20" s="1"/>
  <c r="N62" i="20"/>
  <c r="O62" i="20" s="1"/>
  <c r="P62" i="20" s="1"/>
  <c r="O61" i="20"/>
  <c r="P61" i="20" s="1"/>
  <c r="N60" i="20"/>
  <c r="O60" i="20" s="1"/>
  <c r="P60" i="20" s="1"/>
  <c r="N59" i="20"/>
  <c r="O59" i="20" s="1"/>
  <c r="P59" i="20" s="1"/>
  <c r="N58" i="20"/>
  <c r="O58" i="20" s="1"/>
  <c r="P58" i="20" s="1"/>
  <c r="N57" i="20"/>
  <c r="O57" i="20" s="1"/>
  <c r="P57" i="20" s="1"/>
  <c r="N56" i="20"/>
  <c r="O56" i="20" s="1"/>
  <c r="P56" i="20" s="1"/>
  <c r="N55" i="20"/>
  <c r="O55" i="20" s="1"/>
  <c r="P55" i="20" s="1"/>
  <c r="N54" i="20"/>
  <c r="O54" i="20" s="1"/>
  <c r="P54" i="20" s="1"/>
  <c r="N53" i="20"/>
  <c r="O53" i="20" s="1"/>
  <c r="P53" i="20" s="1"/>
  <c r="N52" i="20"/>
  <c r="O52" i="20" s="1"/>
  <c r="P52" i="20" s="1"/>
  <c r="N51" i="20"/>
  <c r="O51" i="20" s="1"/>
  <c r="P51" i="20" s="1"/>
  <c r="N50" i="20"/>
  <c r="O50" i="20" s="1"/>
  <c r="P50" i="20" s="1"/>
  <c r="N49" i="20"/>
  <c r="O49" i="20" s="1"/>
  <c r="P49" i="20" s="1"/>
  <c r="N48" i="20"/>
  <c r="O48" i="20" s="1"/>
  <c r="P48" i="20" s="1"/>
  <c r="N47" i="20"/>
  <c r="O47" i="20" s="1"/>
  <c r="P47" i="20" s="1"/>
  <c r="N46" i="20"/>
  <c r="O46" i="20" s="1"/>
  <c r="P46" i="20" s="1"/>
  <c r="N45" i="20"/>
  <c r="O45" i="20" s="1"/>
  <c r="P45" i="20" s="1"/>
  <c r="N44" i="20"/>
  <c r="O44" i="20" s="1"/>
  <c r="P44" i="20" s="1"/>
  <c r="N43" i="20"/>
  <c r="O43" i="20" s="1"/>
  <c r="P43" i="20" s="1"/>
  <c r="O34" i="20"/>
  <c r="P34" i="20" s="1"/>
  <c r="O29" i="20"/>
  <c r="P29" i="20" s="1"/>
  <c r="O26" i="20"/>
  <c r="P26" i="20" s="1"/>
  <c r="O22" i="20"/>
  <c r="P22" i="20" s="1"/>
  <c r="O18" i="20"/>
  <c r="P18" i="20" s="1"/>
  <c r="O17" i="20"/>
  <c r="P17" i="20" s="1"/>
  <c r="O13" i="20"/>
  <c r="P13" i="20" s="1"/>
  <c r="AB12" i="20"/>
  <c r="O11" i="20"/>
  <c r="P11" i="20" s="1"/>
  <c r="AB12" i="19" l="1"/>
  <c r="Z5" i="19"/>
  <c r="N90" i="19"/>
  <c r="O90" i="19" s="1"/>
  <c r="P90" i="19" s="1"/>
  <c r="O41" i="19"/>
  <c r="P41" i="19" s="1"/>
  <c r="N89" i="19"/>
  <c r="O89" i="19" s="1"/>
  <c r="P89" i="19" s="1"/>
  <c r="N103" i="19"/>
  <c r="O103" i="19" s="1"/>
  <c r="P103" i="19" s="1"/>
  <c r="N73" i="19"/>
  <c r="O73" i="19" s="1"/>
  <c r="P73" i="19" s="1"/>
  <c r="N102" i="19"/>
  <c r="O102" i="19" s="1"/>
  <c r="P102" i="19" s="1"/>
  <c r="N88" i="19"/>
  <c r="O88" i="19" s="1"/>
  <c r="P88" i="19" s="1"/>
  <c r="N101" i="19"/>
  <c r="O101" i="19" s="1"/>
  <c r="P101" i="19" s="1"/>
  <c r="N100" i="19"/>
  <c r="O100" i="19" s="1"/>
  <c r="P100" i="19" s="1"/>
  <c r="N99" i="19"/>
  <c r="O99" i="19" s="1"/>
  <c r="P99" i="19" s="1"/>
  <c r="N87" i="19"/>
  <c r="O87" i="19" s="1"/>
  <c r="P87" i="19" s="1"/>
  <c r="N60" i="19"/>
  <c r="O60" i="19" s="1"/>
  <c r="P60" i="19" s="1"/>
  <c r="N111" i="19"/>
  <c r="O111" i="19" s="1"/>
  <c r="P111" i="19" s="1"/>
  <c r="N86" i="19"/>
  <c r="O86" i="19" s="1"/>
  <c r="P86" i="19" s="1"/>
  <c r="N112" i="19"/>
  <c r="O112" i="19" s="1"/>
  <c r="P112" i="19" s="1"/>
  <c r="O40" i="19"/>
  <c r="P40" i="19" s="1"/>
  <c r="N98" i="19"/>
  <c r="O98" i="19" s="1"/>
  <c r="P98" i="19" s="1"/>
  <c r="N77" i="19"/>
  <c r="O77" i="19" s="1"/>
  <c r="P77" i="19" s="1"/>
  <c r="N97" i="19"/>
  <c r="O97" i="19" s="1"/>
  <c r="P97" i="19" s="1"/>
  <c r="N59" i="19"/>
  <c r="O59" i="19" s="1"/>
  <c r="P59" i="19" s="1"/>
  <c r="N65" i="19"/>
  <c r="O65" i="19" s="1"/>
  <c r="P65" i="19" s="1"/>
  <c r="N76" i="19"/>
  <c r="O76" i="19" s="1"/>
  <c r="P76" i="19" s="1"/>
  <c r="N96" i="19"/>
  <c r="O96" i="19" s="1"/>
  <c r="P96" i="19" s="1"/>
  <c r="O39" i="19"/>
  <c r="P39" i="19" s="1"/>
  <c r="N78" i="19"/>
  <c r="O78" i="19" s="1"/>
  <c r="P78" i="19" s="1"/>
  <c r="N75" i="19"/>
  <c r="O75" i="19" s="1"/>
  <c r="P75" i="19" s="1"/>
  <c r="N69" i="19"/>
  <c r="O69" i="19" s="1"/>
  <c r="P69" i="19" s="1"/>
  <c r="O38" i="19"/>
  <c r="P38" i="19" s="1"/>
  <c r="N95" i="19"/>
  <c r="O95" i="19" s="1"/>
  <c r="P95" i="19" s="1"/>
  <c r="N68" i="19"/>
  <c r="O68" i="19" s="1"/>
  <c r="P68" i="19" s="1"/>
  <c r="N64" i="19"/>
  <c r="O64" i="19" s="1"/>
  <c r="P64" i="19" s="1"/>
  <c r="N85" i="19"/>
  <c r="O85" i="19" s="1"/>
  <c r="P85" i="19" s="1"/>
  <c r="N94" i="19"/>
  <c r="O94" i="19" s="1"/>
  <c r="P94" i="19" s="1"/>
  <c r="N93" i="19"/>
  <c r="O93" i="19" s="1"/>
  <c r="P93" i="19" s="1"/>
  <c r="O29" i="19"/>
  <c r="P29" i="19" s="1"/>
  <c r="N92" i="19"/>
  <c r="O92" i="19" s="1"/>
  <c r="P92" i="19" s="1"/>
  <c r="N54" i="19"/>
  <c r="O54" i="19" s="1"/>
  <c r="P54" i="19" s="1"/>
  <c r="N53" i="19"/>
  <c r="O53" i="19" s="1"/>
  <c r="P53" i="19" s="1"/>
  <c r="O8" i="19"/>
  <c r="P8" i="19" s="1"/>
  <c r="O37" i="19"/>
  <c r="P37" i="19" s="1"/>
  <c r="N58" i="19"/>
  <c r="O58" i="19" s="1"/>
  <c r="P58" i="19" s="1"/>
  <c r="P7" i="19"/>
  <c r="O7" i="19"/>
  <c r="O36" i="19"/>
  <c r="P36" i="19" s="1"/>
  <c r="O28" i="19"/>
  <c r="P28" i="19" s="1"/>
  <c r="O6" i="19"/>
  <c r="P6" i="19" s="1"/>
  <c r="O35" i="19"/>
  <c r="P35" i="19" s="1"/>
  <c r="N72" i="19"/>
  <c r="O72" i="19" s="1"/>
  <c r="P72" i="19" s="1"/>
  <c r="O34" i="19"/>
  <c r="P34" i="19" s="1"/>
  <c r="O33" i="19"/>
  <c r="P33" i="19" s="1"/>
  <c r="N79" i="19"/>
  <c r="O79" i="19" s="1"/>
  <c r="P79" i="19" s="1"/>
  <c r="N91" i="19"/>
  <c r="O91" i="19" s="1"/>
  <c r="P91" i="19" s="1"/>
  <c r="O32" i="19"/>
  <c r="P32" i="19" s="1"/>
  <c r="N74" i="19"/>
  <c r="O74" i="19" s="1"/>
  <c r="P74" i="19" s="1"/>
  <c r="N52" i="19"/>
  <c r="O52" i="19" s="1"/>
  <c r="P52" i="19" s="1"/>
  <c r="N46" i="19"/>
  <c r="O46" i="19" s="1"/>
  <c r="P46" i="19" s="1"/>
  <c r="N51" i="19"/>
  <c r="O51" i="19" s="1"/>
  <c r="P51" i="19" s="1"/>
  <c r="O27" i="19"/>
  <c r="P27" i="19" s="1"/>
  <c r="O26" i="19"/>
  <c r="P26" i="19" s="1"/>
  <c r="O25" i="19"/>
  <c r="P25" i="19" s="1"/>
  <c r="N84" i="19"/>
  <c r="O84" i="19" s="1"/>
  <c r="P84" i="19" s="1"/>
  <c r="N110" i="19"/>
  <c r="O110" i="19" s="1"/>
  <c r="P110" i="19" s="1"/>
  <c r="N81" i="19"/>
  <c r="O81" i="19" s="1"/>
  <c r="P81" i="19" s="1"/>
  <c r="N106" i="19"/>
  <c r="O106" i="19" s="1"/>
  <c r="P106" i="19" s="1"/>
  <c r="N109" i="19"/>
  <c r="O109" i="19" s="1"/>
  <c r="P109" i="19" s="1"/>
  <c r="N108" i="19"/>
  <c r="O108" i="19" s="1"/>
  <c r="P108" i="19" s="1"/>
  <c r="N50" i="19"/>
  <c r="O50" i="19" s="1"/>
  <c r="P50" i="19" s="1"/>
  <c r="O24" i="19"/>
  <c r="P24" i="19" s="1"/>
  <c r="N57" i="19"/>
  <c r="O57" i="19" s="1"/>
  <c r="P57" i="19" s="1"/>
  <c r="N105" i="19"/>
  <c r="O105" i="19" s="1"/>
  <c r="P105" i="19" s="1"/>
  <c r="O23" i="19"/>
  <c r="P23" i="19" s="1"/>
  <c r="O22" i="19"/>
  <c r="P22" i="19" s="1"/>
  <c r="N63" i="19"/>
  <c r="O63" i="19" s="1"/>
  <c r="P63" i="19" s="1"/>
  <c r="O21" i="19"/>
  <c r="P21" i="19" s="1"/>
  <c r="O20" i="19"/>
  <c r="P20" i="19" s="1"/>
  <c r="N31" i="19"/>
  <c r="O31" i="19" s="1"/>
  <c r="P31" i="19" s="1"/>
  <c r="N62" i="19"/>
  <c r="O62" i="19" s="1"/>
  <c r="P62" i="19" s="1"/>
  <c r="O19" i="19"/>
  <c r="P19" i="19" s="1"/>
  <c r="N71" i="19"/>
  <c r="O71" i="19" s="1"/>
  <c r="P71" i="19" s="1"/>
  <c r="O18" i="19"/>
  <c r="P18" i="19" s="1"/>
  <c r="N83" i="19"/>
  <c r="O83" i="19" s="1"/>
  <c r="P83" i="19" s="1"/>
  <c r="N104" i="19"/>
  <c r="O104" i="19" s="1"/>
  <c r="P104" i="19" s="1"/>
  <c r="O17" i="19"/>
  <c r="P17" i="19" s="1"/>
  <c r="O16" i="19"/>
  <c r="P16" i="19" s="1"/>
  <c r="O15" i="19"/>
  <c r="P15" i="19" s="1"/>
  <c r="N56" i="19"/>
  <c r="O56" i="19" s="1"/>
  <c r="P56" i="19" s="1"/>
  <c r="O14" i="19"/>
  <c r="P14" i="19" s="1"/>
  <c r="O13" i="19"/>
  <c r="P13" i="19" s="1"/>
  <c r="O12" i="19"/>
  <c r="P12" i="19" s="1"/>
  <c r="O11" i="19"/>
  <c r="P11" i="19" s="1"/>
  <c r="O10" i="19"/>
  <c r="P10" i="19" s="1"/>
  <c r="N67" i="19"/>
  <c r="O67" i="19" s="1"/>
  <c r="P67" i="19" s="1"/>
  <c r="O5" i="19"/>
  <c r="P5" i="19" s="1"/>
  <c r="N45" i="19"/>
  <c r="O45" i="19" s="1"/>
  <c r="P45" i="19" s="1"/>
  <c r="N44" i="19"/>
  <c r="O44" i="19" s="1"/>
  <c r="P44" i="19" s="1"/>
  <c r="O4" i="19"/>
  <c r="P4" i="19" s="1"/>
  <c r="N49" i="19"/>
  <c r="O49" i="19" s="1"/>
  <c r="P49" i="19" s="1"/>
  <c r="N48" i="19"/>
  <c r="O48" i="19" s="1"/>
  <c r="P48" i="19" s="1"/>
  <c r="N43" i="19"/>
  <c r="O43" i="19" s="1"/>
  <c r="P43" i="19" s="1"/>
  <c r="N70" i="19"/>
  <c r="O70" i="19" s="1"/>
  <c r="P70" i="19" s="1"/>
  <c r="N66" i="19"/>
  <c r="O66" i="19" s="1"/>
  <c r="P66" i="19" s="1"/>
  <c r="N47" i="19"/>
  <c r="O47" i="19" s="1"/>
  <c r="P47" i="19" s="1"/>
  <c r="N30" i="19"/>
  <c r="O30" i="19" s="1"/>
  <c r="P30" i="19" s="1"/>
  <c r="N3" i="19"/>
  <c r="O3" i="19" s="1"/>
  <c r="P3" i="19" s="1"/>
  <c r="N42" i="19"/>
  <c r="O42" i="19" s="1"/>
  <c r="P42" i="19" s="1"/>
  <c r="O9" i="19"/>
  <c r="P9" i="19" s="1"/>
  <c r="O2" i="19"/>
  <c r="P2" i="19" s="1"/>
  <c r="N61" i="19"/>
  <c r="O61" i="19" s="1"/>
  <c r="P61" i="19" s="1"/>
  <c r="O80" i="19"/>
  <c r="P80" i="19" s="1"/>
  <c r="N80" i="19"/>
  <c r="N107" i="19"/>
  <c r="O107" i="19" s="1"/>
  <c r="P107" i="19" s="1"/>
  <c r="N82" i="19"/>
  <c r="O82" i="19" s="1"/>
  <c r="P82" i="19" s="1"/>
  <c r="N55" i="19"/>
  <c r="O55" i="19" s="1"/>
  <c r="P55" i="19" s="1"/>
  <c r="N110" i="3" l="1"/>
  <c r="N95" i="3"/>
  <c r="N92" i="3"/>
  <c r="N84" i="3" l="1"/>
  <c r="N77" i="3"/>
  <c r="O77" i="3" s="1"/>
  <c r="P77" i="3" s="1"/>
  <c r="O78" i="3"/>
  <c r="P78" i="3" s="1"/>
  <c r="N79" i="3"/>
  <c r="O79" i="3" s="1"/>
  <c r="P79" i="3" s="1"/>
  <c r="N80" i="3"/>
  <c r="O80" i="3" s="1"/>
  <c r="P80" i="3" s="1"/>
  <c r="N81" i="3"/>
  <c r="O81" i="3" s="1"/>
  <c r="P81" i="3" s="1"/>
  <c r="N82" i="3"/>
  <c r="O82" i="3" s="1"/>
  <c r="P82" i="3" s="1"/>
  <c r="N83" i="3"/>
  <c r="O83" i="3" s="1"/>
  <c r="P83" i="3" s="1"/>
  <c r="O84" i="3"/>
  <c r="P84" i="3" s="1"/>
  <c r="O85" i="3"/>
  <c r="P85" i="3" s="1"/>
  <c r="N86" i="3"/>
  <c r="O86" i="3" s="1"/>
  <c r="P86" i="3" s="1"/>
  <c r="N87" i="3"/>
  <c r="O87" i="3" s="1"/>
  <c r="P87" i="3" s="1"/>
  <c r="N88" i="3"/>
  <c r="O88" i="3" s="1"/>
  <c r="P88" i="3" s="1"/>
  <c r="O89" i="3"/>
  <c r="P89" i="3" s="1"/>
  <c r="N90" i="3"/>
  <c r="O90" i="3" s="1"/>
  <c r="P90" i="3" s="1"/>
  <c r="N91" i="3"/>
  <c r="O91" i="3" s="1"/>
  <c r="P91" i="3" s="1"/>
  <c r="O92" i="3"/>
  <c r="P92" i="3" s="1"/>
  <c r="N93" i="3"/>
  <c r="O93" i="3" s="1"/>
  <c r="P93" i="3" s="1"/>
  <c r="N94" i="3"/>
  <c r="O94" i="3" s="1"/>
  <c r="P94" i="3" s="1"/>
  <c r="O95" i="3"/>
  <c r="P95" i="3" s="1"/>
  <c r="N96" i="3"/>
  <c r="O96" i="3" s="1"/>
  <c r="P96" i="3" s="1"/>
  <c r="O97" i="3"/>
  <c r="P97" i="3" s="1"/>
  <c r="N98" i="3"/>
  <c r="O98" i="3" s="1"/>
  <c r="P98" i="3" s="1"/>
  <c r="N99" i="3"/>
  <c r="O99" i="3" s="1"/>
  <c r="P99" i="3" s="1"/>
  <c r="N100" i="3"/>
  <c r="O100" i="3" s="1"/>
  <c r="P100" i="3" s="1"/>
  <c r="N101" i="3"/>
  <c r="O101" i="3" s="1"/>
  <c r="P101" i="3" s="1"/>
  <c r="N102" i="3"/>
  <c r="O102" i="3" s="1"/>
  <c r="P102" i="3" s="1"/>
  <c r="N103" i="3"/>
  <c r="O103" i="3" s="1"/>
  <c r="P103" i="3" s="1"/>
  <c r="N104" i="3"/>
  <c r="O104" i="3" s="1"/>
  <c r="P104" i="3" s="1"/>
  <c r="N105" i="3"/>
  <c r="O105" i="3" s="1"/>
  <c r="P105" i="3" s="1"/>
  <c r="N106" i="3"/>
  <c r="O106" i="3" s="1"/>
  <c r="P106" i="3" s="1"/>
  <c r="N107" i="3"/>
  <c r="O107" i="3" s="1"/>
  <c r="P107" i="3" s="1"/>
  <c r="N108" i="3"/>
  <c r="O108" i="3" s="1"/>
  <c r="P108" i="3" s="1"/>
  <c r="N109" i="3"/>
  <c r="O109" i="3" s="1"/>
  <c r="P109" i="3" s="1"/>
  <c r="O110" i="3"/>
  <c r="P110" i="3" s="1"/>
  <c r="O111" i="3"/>
  <c r="P111" i="3" s="1"/>
  <c r="N112" i="3"/>
  <c r="O112" i="3" s="1"/>
  <c r="P112" i="3" s="1"/>
  <c r="N51" i="3"/>
  <c r="O51" i="3" s="1"/>
  <c r="P51" i="3" s="1"/>
  <c r="N47" i="3"/>
  <c r="N10" i="3"/>
  <c r="O3" i="3"/>
  <c r="P3" i="3" s="1"/>
  <c r="O54" i="3"/>
  <c r="P54" i="3" s="1"/>
  <c r="O55" i="3"/>
  <c r="P55" i="3" s="1"/>
  <c r="O56" i="3"/>
  <c r="P56" i="3" s="1"/>
  <c r="N3" i="3"/>
  <c r="N4" i="3"/>
  <c r="O4" i="3" s="1"/>
  <c r="P4" i="3" s="1"/>
  <c r="N5" i="3"/>
  <c r="O5" i="3" s="1"/>
  <c r="P5" i="3" s="1"/>
  <c r="N6" i="3"/>
  <c r="O6" i="3" s="1"/>
  <c r="P6" i="3" s="1"/>
  <c r="O7" i="3"/>
  <c r="P7" i="3" s="1"/>
  <c r="O8" i="3"/>
  <c r="P8" i="3" s="1"/>
  <c r="N9" i="3"/>
  <c r="O9" i="3" s="1"/>
  <c r="P9" i="3" s="1"/>
  <c r="O10" i="3"/>
  <c r="P10" i="3" s="1"/>
  <c r="N11" i="3"/>
  <c r="O11" i="3" s="1"/>
  <c r="P11" i="3" s="1"/>
  <c r="N12" i="3"/>
  <c r="O12" i="3" s="1"/>
  <c r="P12" i="3" s="1"/>
  <c r="N13" i="3"/>
  <c r="O13" i="3" s="1"/>
  <c r="P13" i="3" s="1"/>
  <c r="N14" i="3"/>
  <c r="O14" i="3" s="1"/>
  <c r="P14" i="3" s="1"/>
  <c r="N15" i="3"/>
  <c r="O15" i="3" s="1"/>
  <c r="P15" i="3" s="1"/>
  <c r="N16" i="3"/>
  <c r="O16" i="3" s="1"/>
  <c r="P16" i="3" s="1"/>
  <c r="N17" i="3"/>
  <c r="O17" i="3" s="1"/>
  <c r="P17" i="3" s="1"/>
  <c r="O18" i="3"/>
  <c r="P18" i="3" s="1"/>
  <c r="N19" i="3"/>
  <c r="O19" i="3" s="1"/>
  <c r="P19" i="3" s="1"/>
  <c r="N20" i="3"/>
  <c r="O20" i="3" s="1"/>
  <c r="P20" i="3" s="1"/>
  <c r="O21" i="3"/>
  <c r="P21" i="3" s="1"/>
  <c r="N22" i="3"/>
  <c r="O22" i="3" s="1"/>
  <c r="P22" i="3" s="1"/>
  <c r="O23" i="3"/>
  <c r="P23" i="3" s="1"/>
  <c r="O24" i="3"/>
  <c r="P24" i="3" s="1"/>
  <c r="O25" i="3"/>
  <c r="P25" i="3" s="1"/>
  <c r="O26" i="3"/>
  <c r="P26" i="3" s="1"/>
  <c r="O27" i="3"/>
  <c r="P27" i="3" s="1"/>
  <c r="N28" i="3"/>
  <c r="O28" i="3" s="1"/>
  <c r="P28" i="3" s="1"/>
  <c r="O29" i="3"/>
  <c r="P29" i="3" s="1"/>
  <c r="O30" i="3"/>
  <c r="P30" i="3" s="1"/>
  <c r="O31" i="3"/>
  <c r="P31" i="3" s="1"/>
  <c r="N32" i="3"/>
  <c r="O32" i="3" s="1"/>
  <c r="P32" i="3" s="1"/>
  <c r="N33" i="3"/>
  <c r="O33" i="3" s="1"/>
  <c r="P33" i="3" s="1"/>
  <c r="O34" i="3"/>
  <c r="P34" i="3" s="1"/>
  <c r="N35" i="3"/>
  <c r="O35" i="3" s="1"/>
  <c r="P35" i="3" s="1"/>
  <c r="O36" i="3"/>
  <c r="P36" i="3" s="1"/>
  <c r="N37" i="3"/>
  <c r="O37" i="3" s="1"/>
  <c r="P37" i="3" s="1"/>
  <c r="N38" i="3"/>
  <c r="O38" i="3" s="1"/>
  <c r="P38" i="3" s="1"/>
  <c r="O39" i="3"/>
  <c r="P39" i="3" s="1"/>
  <c r="O40" i="3"/>
  <c r="P40" i="3" s="1"/>
  <c r="N41" i="3"/>
  <c r="O41" i="3" s="1"/>
  <c r="P41" i="3" s="1"/>
  <c r="O42" i="3"/>
  <c r="P42" i="3" s="1"/>
  <c r="O43" i="3"/>
  <c r="P43" i="3" s="1"/>
  <c r="N44" i="3"/>
  <c r="O44" i="3" s="1"/>
  <c r="P44" i="3" s="1"/>
  <c r="N45" i="3"/>
  <c r="O45" i="3" s="1"/>
  <c r="P45" i="3" s="1"/>
  <c r="O46" i="3"/>
  <c r="P46" i="3" s="1"/>
  <c r="O47" i="3"/>
  <c r="P47" i="3" s="1"/>
  <c r="N48" i="3"/>
  <c r="O48" i="3" s="1"/>
  <c r="P48" i="3" s="1"/>
  <c r="N49" i="3"/>
  <c r="O49" i="3" s="1"/>
  <c r="P49" i="3" s="1"/>
  <c r="N50" i="3"/>
  <c r="O50" i="3" s="1"/>
  <c r="P50" i="3" s="1"/>
  <c r="N52" i="3"/>
  <c r="O52" i="3" s="1"/>
  <c r="P52" i="3" s="1"/>
  <c r="N53" i="3"/>
  <c r="O53" i="3" s="1"/>
  <c r="P53" i="3" s="1"/>
  <c r="N57" i="3"/>
  <c r="O57" i="3" s="1"/>
  <c r="P57" i="3" s="1"/>
  <c r="N58" i="3"/>
  <c r="O58" i="3" s="1"/>
  <c r="P58" i="3" s="1"/>
  <c r="N2" i="3"/>
  <c r="O2" i="3" s="1"/>
  <c r="P2" i="3" s="1"/>
  <c r="N63" i="3" l="1"/>
  <c r="O63" i="3" s="1"/>
  <c r="P63" i="3" s="1"/>
  <c r="O68" i="3"/>
  <c r="P68" i="3" s="1"/>
  <c r="N76" i="3"/>
  <c r="O76" i="3" s="1"/>
  <c r="P76" i="3" s="1"/>
  <c r="N60" i="3"/>
  <c r="O60" i="3" s="1"/>
  <c r="P60" i="3" s="1"/>
  <c r="O61" i="3"/>
  <c r="P61" i="3" s="1"/>
  <c r="N62" i="3"/>
  <c r="O62" i="3" s="1"/>
  <c r="P62" i="3" s="1"/>
  <c r="O64" i="3"/>
  <c r="P64" i="3" s="1"/>
  <c r="O65" i="3"/>
  <c r="P65" i="3" s="1"/>
  <c r="N66" i="3"/>
  <c r="O66" i="3" s="1"/>
  <c r="P66" i="3" s="1"/>
  <c r="O67" i="3"/>
  <c r="P67" i="3" s="1"/>
  <c r="O69" i="3"/>
  <c r="P69" i="3" s="1"/>
  <c r="O70" i="3"/>
  <c r="P70" i="3" s="1"/>
  <c r="O71" i="3"/>
  <c r="P71" i="3" s="1"/>
  <c r="N72" i="3"/>
  <c r="O72" i="3" s="1"/>
  <c r="P72" i="3" s="1"/>
  <c r="O73" i="3"/>
  <c r="P73" i="3" s="1"/>
  <c r="O74" i="3"/>
  <c r="P74" i="3" s="1"/>
  <c r="N75" i="3"/>
  <c r="O75" i="3" s="1"/>
  <c r="P75" i="3" s="1"/>
  <c r="N59" i="3"/>
  <c r="O59" i="3" s="1"/>
  <c r="P59" i="3" s="1"/>
  <c r="O365" i="18" l="1"/>
  <c r="N35" i="18"/>
  <c r="O35" i="18" s="1"/>
  <c r="P35" i="18" s="1"/>
  <c r="N34" i="18"/>
  <c r="O34" i="18" s="1"/>
  <c r="P34" i="18" s="1"/>
  <c r="N48" i="18"/>
  <c r="O48" i="18" s="1"/>
  <c r="P48" i="18" s="1"/>
  <c r="N47" i="18"/>
  <c r="O47" i="18" s="1"/>
  <c r="P47" i="18" s="1"/>
  <c r="N46" i="18"/>
  <c r="O46" i="18" s="1"/>
  <c r="P46" i="18" s="1"/>
  <c r="N33" i="18"/>
  <c r="O33" i="18" s="1"/>
  <c r="P33" i="18" s="1"/>
  <c r="N32" i="18"/>
  <c r="O32" i="18" s="1"/>
  <c r="P32" i="18" s="1"/>
  <c r="N31" i="18"/>
  <c r="O31" i="18" s="1"/>
  <c r="P31" i="18" s="1"/>
  <c r="N30" i="18"/>
  <c r="O30" i="18" s="1"/>
  <c r="P30" i="18" s="1"/>
  <c r="N29" i="18"/>
  <c r="O29" i="18" s="1"/>
  <c r="P29" i="18" s="1"/>
  <c r="N28" i="18"/>
  <c r="O28" i="18" s="1"/>
  <c r="P28" i="18" s="1"/>
  <c r="N27" i="18"/>
  <c r="O27" i="18" s="1"/>
  <c r="P27" i="18" s="1"/>
  <c r="N26" i="18"/>
  <c r="O26" i="18" s="1"/>
  <c r="P26" i="18" s="1"/>
  <c r="N25" i="18"/>
  <c r="O25" i="18" s="1"/>
  <c r="P25" i="18" s="1"/>
  <c r="N24" i="18"/>
  <c r="O24" i="18" s="1"/>
  <c r="P24" i="18" s="1"/>
  <c r="N23" i="18"/>
  <c r="O23" i="18" s="1"/>
  <c r="P23" i="18" s="1"/>
  <c r="N22" i="18"/>
  <c r="O22" i="18" s="1"/>
  <c r="P22" i="18" s="1"/>
  <c r="N45" i="18"/>
  <c r="O45" i="18" s="1"/>
  <c r="P45" i="18" s="1"/>
  <c r="N44" i="18"/>
  <c r="O44" i="18" s="1"/>
  <c r="P44" i="18" s="1"/>
  <c r="N43" i="18"/>
  <c r="O43" i="18" s="1"/>
  <c r="P43" i="18" s="1"/>
  <c r="N42" i="18"/>
  <c r="O42" i="18" s="1"/>
  <c r="P42" i="18" s="1"/>
  <c r="O41" i="18"/>
  <c r="P41" i="18" s="1"/>
  <c r="N55" i="18"/>
  <c r="O55" i="18" s="1"/>
  <c r="P55" i="18" s="1"/>
  <c r="N21" i="18"/>
  <c r="O21" i="18" s="1"/>
  <c r="P21" i="18" s="1"/>
  <c r="N20" i="18"/>
  <c r="O20" i="18" s="1"/>
  <c r="P20" i="18" s="1"/>
  <c r="N19" i="18"/>
  <c r="O19" i="18" s="1"/>
  <c r="P19" i="18" s="1"/>
  <c r="N18" i="18"/>
  <c r="O18" i="18" s="1"/>
  <c r="P18" i="18" s="1"/>
  <c r="N17" i="18"/>
  <c r="O17" i="18" s="1"/>
  <c r="P17" i="18" s="1"/>
  <c r="N16" i="18"/>
  <c r="O16" i="18" s="1"/>
  <c r="P16" i="18" s="1"/>
  <c r="N15" i="18"/>
  <c r="O15" i="18" s="1"/>
  <c r="P15" i="18" s="1"/>
  <c r="N14" i="18"/>
  <c r="O14" i="18" s="1"/>
  <c r="P14" i="18" s="1"/>
  <c r="N13" i="18"/>
  <c r="O13" i="18" s="1"/>
  <c r="P13" i="18" s="1"/>
  <c r="N12" i="18"/>
  <c r="O12" i="18" s="1"/>
  <c r="P12" i="18" s="1"/>
  <c r="N11" i="18"/>
  <c r="O11" i="18" s="1"/>
  <c r="P11" i="18" s="1"/>
  <c r="N10" i="18"/>
  <c r="O10" i="18" s="1"/>
  <c r="P10" i="18" s="1"/>
  <c r="N58" i="18"/>
  <c r="O58" i="18" s="1"/>
  <c r="P58" i="18" s="1"/>
  <c r="N57" i="18"/>
  <c r="O57" i="18" s="1"/>
  <c r="P57" i="18" s="1"/>
  <c r="O40" i="18"/>
  <c r="P40" i="18" s="1"/>
  <c r="N39" i="18"/>
  <c r="O39" i="18" s="1"/>
  <c r="P39" i="18" s="1"/>
  <c r="N38" i="18"/>
  <c r="O38" i="18" s="1"/>
  <c r="P38" i="18" s="1"/>
  <c r="N37" i="18"/>
  <c r="O37" i="18" s="1"/>
  <c r="P37" i="18" s="1"/>
  <c r="N9" i="18"/>
  <c r="O9" i="18" s="1"/>
  <c r="P9" i="18" s="1"/>
  <c r="O8" i="18"/>
  <c r="P8" i="18" s="1"/>
  <c r="N8" i="18"/>
  <c r="N7" i="18"/>
  <c r="O7" i="18" s="1"/>
  <c r="P7" i="18" s="1"/>
  <c r="N6" i="18"/>
  <c r="O6" i="18" s="1"/>
  <c r="P6" i="18" s="1"/>
  <c r="N5" i="18"/>
  <c r="O5" i="18" s="1"/>
  <c r="P5" i="18" s="1"/>
  <c r="N4" i="18"/>
  <c r="O4" i="18" s="1"/>
  <c r="P4" i="18" s="1"/>
  <c r="N3" i="18"/>
  <c r="O3" i="18" s="1"/>
  <c r="P3" i="18" s="1"/>
  <c r="N2" i="18"/>
  <c r="O2" i="18" s="1"/>
  <c r="P2" i="18" s="1"/>
  <c r="N78" i="18"/>
  <c r="O78" i="18" s="1"/>
  <c r="P78" i="18" s="1"/>
  <c r="N77" i="18"/>
  <c r="O77" i="18" s="1"/>
  <c r="P77" i="18" s="1"/>
  <c r="O69" i="18"/>
  <c r="P69" i="18" s="1"/>
  <c r="N68" i="18"/>
  <c r="O68" i="18" s="1"/>
  <c r="P68" i="18" s="1"/>
  <c r="N67" i="18"/>
  <c r="O67" i="18" s="1"/>
  <c r="P67" i="18" s="1"/>
  <c r="N66" i="18"/>
  <c r="O66" i="18" s="1"/>
  <c r="P66" i="18" s="1"/>
  <c r="N65" i="18"/>
  <c r="O65" i="18" s="1"/>
  <c r="P65" i="18" s="1"/>
  <c r="N64" i="18"/>
  <c r="O64" i="18" s="1"/>
  <c r="P64" i="18" s="1"/>
  <c r="N63" i="18"/>
  <c r="O63" i="18" s="1"/>
  <c r="P63" i="18" s="1"/>
  <c r="N62" i="18"/>
  <c r="O62" i="18" s="1"/>
  <c r="P62" i="18" s="1"/>
  <c r="O61" i="18"/>
  <c r="P61" i="18" s="1"/>
  <c r="N54" i="18"/>
  <c r="O54" i="18" s="1"/>
  <c r="P54" i="18" s="1"/>
  <c r="N53" i="18"/>
  <c r="O53" i="18" s="1"/>
  <c r="P53" i="18" s="1"/>
  <c r="N52" i="18"/>
  <c r="O52" i="18" s="1"/>
  <c r="P52" i="18" s="1"/>
  <c r="N51" i="18"/>
  <c r="O51" i="18" s="1"/>
  <c r="P51" i="18" s="1"/>
  <c r="N36" i="18"/>
  <c r="O36" i="18" s="1"/>
  <c r="P36" i="18" s="1"/>
  <c r="N76" i="18"/>
  <c r="O76" i="18" s="1"/>
  <c r="P76" i="18" s="1"/>
  <c r="N50" i="18"/>
  <c r="O50" i="18" s="1"/>
  <c r="P50" i="18" s="1"/>
  <c r="N49" i="18"/>
  <c r="O49" i="18" s="1"/>
  <c r="P49" i="18" s="1"/>
  <c r="N95" i="18"/>
  <c r="O95" i="18" s="1"/>
  <c r="P95" i="18" s="1"/>
  <c r="N94" i="18"/>
  <c r="O94" i="18" s="1"/>
  <c r="P94" i="18" s="1"/>
  <c r="N93" i="18"/>
  <c r="O93" i="18" s="1"/>
  <c r="P93" i="18" s="1"/>
  <c r="N92" i="18"/>
  <c r="O92" i="18" s="1"/>
  <c r="P92" i="18" s="1"/>
  <c r="N91" i="18"/>
  <c r="O91" i="18" s="1"/>
  <c r="P91" i="18" s="1"/>
  <c r="N90" i="18"/>
  <c r="O90" i="18" s="1"/>
  <c r="P90" i="18" s="1"/>
  <c r="N89" i="18"/>
  <c r="O89" i="18" s="1"/>
  <c r="P89" i="18" s="1"/>
  <c r="N56" i="18"/>
  <c r="O56" i="18" s="1"/>
  <c r="P56" i="18" s="1"/>
  <c r="N136" i="18"/>
  <c r="O136" i="18" s="1"/>
  <c r="P136" i="18" s="1"/>
  <c r="N113" i="18"/>
  <c r="O113" i="18" s="1"/>
  <c r="P113" i="18" s="1"/>
  <c r="N112" i="18"/>
  <c r="O112" i="18" s="1"/>
  <c r="P112" i="18" s="1"/>
  <c r="N111" i="18"/>
  <c r="O111" i="18" s="1"/>
  <c r="P111" i="18" s="1"/>
  <c r="N110" i="18"/>
  <c r="O110" i="18" s="1"/>
  <c r="P110" i="18" s="1"/>
  <c r="N109" i="18"/>
  <c r="O109" i="18" s="1"/>
  <c r="P109" i="18" s="1"/>
  <c r="N108" i="18"/>
  <c r="O108" i="18" s="1"/>
  <c r="P108" i="18" s="1"/>
  <c r="N75" i="18"/>
  <c r="O75" i="18" s="1"/>
  <c r="P75" i="18" s="1"/>
  <c r="N74" i="18"/>
  <c r="O74" i="18" s="1"/>
  <c r="P74" i="18" s="1"/>
  <c r="N73" i="18"/>
  <c r="O73" i="18" s="1"/>
  <c r="P73" i="18" s="1"/>
  <c r="N72" i="18"/>
  <c r="O72" i="18" s="1"/>
  <c r="P72" i="18" s="1"/>
  <c r="N60" i="18"/>
  <c r="O60" i="18" s="1"/>
  <c r="P60" i="18" s="1"/>
  <c r="N59" i="18"/>
  <c r="O59" i="18" s="1"/>
  <c r="P59" i="18" s="1"/>
  <c r="N135" i="18"/>
  <c r="O135" i="18" s="1"/>
  <c r="P135" i="18" s="1"/>
  <c r="N134" i="18"/>
  <c r="O134" i="18" s="1"/>
  <c r="P134" i="18" s="1"/>
  <c r="N133" i="18"/>
  <c r="O133" i="18" s="1"/>
  <c r="P133" i="18" s="1"/>
  <c r="N132" i="18"/>
  <c r="O132" i="18" s="1"/>
  <c r="P132" i="18" s="1"/>
  <c r="N131" i="18"/>
  <c r="O131" i="18" s="1"/>
  <c r="P131" i="18" s="1"/>
  <c r="N130" i="18"/>
  <c r="O130" i="18" s="1"/>
  <c r="P130" i="18" s="1"/>
  <c r="N129" i="18"/>
  <c r="O129" i="18" s="1"/>
  <c r="P129" i="18" s="1"/>
  <c r="N128" i="18"/>
  <c r="O128" i="18" s="1"/>
  <c r="P128" i="18" s="1"/>
  <c r="N127" i="18"/>
  <c r="O127" i="18" s="1"/>
  <c r="P127" i="18" s="1"/>
  <c r="N126" i="18"/>
  <c r="O126" i="18" s="1"/>
  <c r="P126" i="18" s="1"/>
  <c r="N125" i="18"/>
  <c r="O125" i="18" s="1"/>
  <c r="P125" i="18" s="1"/>
  <c r="N124" i="18"/>
  <c r="O124" i="18" s="1"/>
  <c r="P124" i="18" s="1"/>
  <c r="N123" i="18"/>
  <c r="O123" i="18" s="1"/>
  <c r="P123" i="18" s="1"/>
  <c r="N122" i="18"/>
  <c r="O122" i="18" s="1"/>
  <c r="P122" i="18" s="1"/>
  <c r="N88" i="18"/>
  <c r="O88" i="18" s="1"/>
  <c r="P88" i="18" s="1"/>
  <c r="N87" i="18"/>
  <c r="O87" i="18" s="1"/>
  <c r="P87" i="18" s="1"/>
  <c r="N86" i="18"/>
  <c r="O86" i="18" s="1"/>
  <c r="P86" i="18" s="1"/>
  <c r="N85" i="18"/>
  <c r="O85" i="18" s="1"/>
  <c r="P85" i="18" s="1"/>
  <c r="N84" i="18"/>
  <c r="O84" i="18" s="1"/>
  <c r="P84" i="18" s="1"/>
  <c r="N83" i="18"/>
  <c r="O83" i="18" s="1"/>
  <c r="P83" i="18" s="1"/>
  <c r="N82" i="18"/>
  <c r="O82" i="18" s="1"/>
  <c r="P82" i="18" s="1"/>
  <c r="N71" i="18"/>
  <c r="O71" i="18" s="1"/>
  <c r="P71" i="18" s="1"/>
  <c r="N70" i="18"/>
  <c r="O70" i="18" s="1"/>
  <c r="P70" i="18" s="1"/>
  <c r="N189" i="18"/>
  <c r="O189" i="18" s="1"/>
  <c r="P189" i="18" s="1"/>
  <c r="N188" i="18"/>
  <c r="O188" i="18" s="1"/>
  <c r="P188" i="18" s="1"/>
  <c r="N152" i="18"/>
  <c r="O152" i="18" s="1"/>
  <c r="P152" i="18" s="1"/>
  <c r="N151" i="18"/>
  <c r="O151" i="18" s="1"/>
  <c r="P151" i="18" s="1"/>
  <c r="N150" i="18"/>
  <c r="O150" i="18" s="1"/>
  <c r="P150" i="18" s="1"/>
  <c r="N107" i="18"/>
  <c r="O107" i="18" s="1"/>
  <c r="P107" i="18" s="1"/>
  <c r="N106" i="18"/>
  <c r="O106" i="18" s="1"/>
  <c r="P106" i="18" s="1"/>
  <c r="N105" i="18"/>
  <c r="O105" i="18" s="1"/>
  <c r="P105" i="18" s="1"/>
  <c r="N104" i="18"/>
  <c r="O104" i="18" s="1"/>
  <c r="P104" i="18" s="1"/>
  <c r="P103" i="18"/>
  <c r="N103" i="18"/>
  <c r="O103" i="18" s="1"/>
  <c r="N102" i="18"/>
  <c r="O102" i="18" s="1"/>
  <c r="P102" i="18" s="1"/>
  <c r="N101" i="18"/>
  <c r="O101" i="18" s="1"/>
  <c r="P101" i="18" s="1"/>
  <c r="N100" i="18"/>
  <c r="O100" i="18" s="1"/>
  <c r="P100" i="18" s="1"/>
  <c r="N99" i="18"/>
  <c r="O99" i="18" s="1"/>
  <c r="P99" i="18" s="1"/>
  <c r="N81" i="18"/>
  <c r="O81" i="18" s="1"/>
  <c r="P81" i="18" s="1"/>
  <c r="N80" i="18"/>
  <c r="O80" i="18" s="1"/>
  <c r="P80" i="18" s="1"/>
  <c r="N79" i="18"/>
  <c r="O79" i="18" s="1"/>
  <c r="P79" i="18" s="1"/>
  <c r="N199" i="18"/>
  <c r="O199" i="18" s="1"/>
  <c r="P199" i="18" s="1"/>
  <c r="N198" i="18"/>
  <c r="O198" i="18" s="1"/>
  <c r="P198" i="18" s="1"/>
  <c r="N187" i="18"/>
  <c r="O187" i="18" s="1"/>
  <c r="P187" i="18" s="1"/>
  <c r="N186" i="18"/>
  <c r="O186" i="18" s="1"/>
  <c r="P186" i="18" s="1"/>
  <c r="N185" i="18"/>
  <c r="O185" i="18" s="1"/>
  <c r="P185" i="18" s="1"/>
  <c r="N184" i="18"/>
  <c r="O184" i="18" s="1"/>
  <c r="P184" i="18" s="1"/>
  <c r="N183" i="18"/>
  <c r="O183" i="18" s="1"/>
  <c r="P183" i="18" s="1"/>
  <c r="N182" i="18"/>
  <c r="O182" i="18" s="1"/>
  <c r="P182" i="18" s="1"/>
  <c r="N181" i="18"/>
  <c r="O181" i="18" s="1"/>
  <c r="P181" i="18" s="1"/>
  <c r="N180" i="18"/>
  <c r="O180" i="18" s="1"/>
  <c r="P180" i="18" s="1"/>
  <c r="N179" i="18"/>
  <c r="O179" i="18" s="1"/>
  <c r="P179" i="18" s="1"/>
  <c r="N178" i="18"/>
  <c r="O178" i="18" s="1"/>
  <c r="P178" i="18" s="1"/>
  <c r="N177" i="18"/>
  <c r="O177" i="18" s="1"/>
  <c r="P177" i="18" s="1"/>
  <c r="N176" i="18"/>
  <c r="O176" i="18" s="1"/>
  <c r="P176" i="18" s="1"/>
  <c r="N175" i="18"/>
  <c r="O175" i="18" s="1"/>
  <c r="P175" i="18" s="1"/>
  <c r="N121" i="18"/>
  <c r="O121" i="18" s="1"/>
  <c r="P121" i="18" s="1"/>
  <c r="N120" i="18"/>
  <c r="O120" i="18" s="1"/>
  <c r="P120" i="18" s="1"/>
  <c r="N119" i="18"/>
  <c r="O119" i="18" s="1"/>
  <c r="P119" i="18" s="1"/>
  <c r="N118" i="18"/>
  <c r="O118" i="18" s="1"/>
  <c r="P118" i="18" s="1"/>
  <c r="N117" i="18"/>
  <c r="O117" i="18" s="1"/>
  <c r="P117" i="18" s="1"/>
  <c r="N116" i="18"/>
  <c r="O116" i="18" s="1"/>
  <c r="P116" i="18" s="1"/>
  <c r="N115" i="18"/>
  <c r="O115" i="18" s="1"/>
  <c r="P115" i="18" s="1"/>
  <c r="N98" i="18"/>
  <c r="O98" i="18" s="1"/>
  <c r="P98" i="18" s="1"/>
  <c r="N97" i="18"/>
  <c r="O97" i="18" s="1"/>
  <c r="P97" i="18" s="1"/>
  <c r="N96" i="18"/>
  <c r="O96" i="18" s="1"/>
  <c r="P96" i="18" s="1"/>
  <c r="N207" i="18"/>
  <c r="O207" i="18" s="1"/>
  <c r="P207" i="18" s="1"/>
  <c r="N197" i="18"/>
  <c r="O197" i="18" s="1"/>
  <c r="P197" i="18" s="1"/>
  <c r="N196" i="18"/>
  <c r="O196" i="18" s="1"/>
  <c r="P196" i="18" s="1"/>
  <c r="N195" i="18"/>
  <c r="O195" i="18" s="1"/>
  <c r="P195" i="18" s="1"/>
  <c r="O194" i="18"/>
  <c r="P194" i="18" s="1"/>
  <c r="N194" i="18"/>
  <c r="N193" i="18"/>
  <c r="O193" i="18" s="1"/>
  <c r="P193" i="18" s="1"/>
  <c r="N192" i="18"/>
  <c r="O192" i="18" s="1"/>
  <c r="P192" i="18" s="1"/>
  <c r="N149" i="18"/>
  <c r="O149" i="18" s="1"/>
  <c r="P149" i="18" s="1"/>
  <c r="N148" i="18"/>
  <c r="O148" i="18" s="1"/>
  <c r="P148" i="18" s="1"/>
  <c r="N147" i="18"/>
  <c r="O147" i="18" s="1"/>
  <c r="P147" i="18" s="1"/>
  <c r="N146" i="18"/>
  <c r="O146" i="18" s="1"/>
  <c r="P146" i="18" s="1"/>
  <c r="N145" i="18"/>
  <c r="O145" i="18" s="1"/>
  <c r="P145" i="18" s="1"/>
  <c r="N144" i="18"/>
  <c r="O144" i="18" s="1"/>
  <c r="P144" i="18" s="1"/>
  <c r="N143" i="18"/>
  <c r="O143" i="18" s="1"/>
  <c r="P143" i="18" s="1"/>
  <c r="N114" i="18"/>
  <c r="O114" i="18" s="1"/>
  <c r="P114" i="18" s="1"/>
  <c r="N214" i="18"/>
  <c r="O214" i="18" s="1"/>
  <c r="P214" i="18" s="1"/>
  <c r="N206" i="18"/>
  <c r="O206" i="18" s="1"/>
  <c r="P206" i="18" s="1"/>
  <c r="N205" i="18"/>
  <c r="O205" i="18" s="1"/>
  <c r="P205" i="18" s="1"/>
  <c r="N204" i="18"/>
  <c r="O204" i="18" s="1"/>
  <c r="P204" i="18" s="1"/>
  <c r="N203" i="18"/>
  <c r="O203" i="18" s="1"/>
  <c r="P203" i="18" s="1"/>
  <c r="N174" i="18"/>
  <c r="O174" i="18" s="1"/>
  <c r="P174" i="18" s="1"/>
  <c r="N173" i="18"/>
  <c r="O173" i="18" s="1"/>
  <c r="P173" i="18" s="1"/>
  <c r="N172" i="18"/>
  <c r="O172" i="18" s="1"/>
  <c r="P172" i="18" s="1"/>
  <c r="O171" i="18"/>
  <c r="P171" i="18" s="1"/>
  <c r="N170" i="18"/>
  <c r="O170" i="18" s="1"/>
  <c r="P170" i="18" s="1"/>
  <c r="N169" i="18"/>
  <c r="O169" i="18" s="1"/>
  <c r="P169" i="18" s="1"/>
  <c r="N168" i="18"/>
  <c r="O168" i="18" s="1"/>
  <c r="P168" i="18" s="1"/>
  <c r="O167" i="18"/>
  <c r="P167" i="18" s="1"/>
  <c r="N166" i="18"/>
  <c r="O166" i="18" s="1"/>
  <c r="P166" i="18" s="1"/>
  <c r="N165" i="18"/>
  <c r="O165" i="18" s="1"/>
  <c r="P165" i="18" s="1"/>
  <c r="N164" i="18"/>
  <c r="O164" i="18" s="1"/>
  <c r="P164" i="18" s="1"/>
  <c r="N163" i="18"/>
  <c r="O163" i="18" s="1"/>
  <c r="P163" i="18" s="1"/>
  <c r="N162" i="18"/>
  <c r="O162" i="18" s="1"/>
  <c r="P162" i="18" s="1"/>
  <c r="N161" i="18"/>
  <c r="O161" i="18" s="1"/>
  <c r="P161" i="18" s="1"/>
  <c r="N160" i="18"/>
  <c r="O160" i="18" s="1"/>
  <c r="P160" i="18" s="1"/>
  <c r="N159" i="18"/>
  <c r="O159" i="18" s="1"/>
  <c r="P159" i="18" s="1"/>
  <c r="N158" i="18"/>
  <c r="O158" i="18" s="1"/>
  <c r="P158" i="18" s="1"/>
  <c r="N157" i="18"/>
  <c r="O157" i="18" s="1"/>
  <c r="P157" i="18" s="1"/>
  <c r="O156" i="18"/>
  <c r="P156" i="18" s="1"/>
  <c r="N156" i="18"/>
  <c r="N155" i="18"/>
  <c r="O155" i="18" s="1"/>
  <c r="P155" i="18" s="1"/>
  <c r="N142" i="18"/>
  <c r="O142" i="18" s="1"/>
  <c r="P142" i="18" s="1"/>
  <c r="N141" i="18"/>
  <c r="O141" i="18" s="1"/>
  <c r="P141" i="18" s="1"/>
  <c r="N140" i="18"/>
  <c r="O140" i="18" s="1"/>
  <c r="P140" i="18" s="1"/>
  <c r="N139" i="18"/>
  <c r="O139" i="18" s="1"/>
  <c r="P139" i="18" s="1"/>
  <c r="N138" i="18"/>
  <c r="O138" i="18" s="1"/>
  <c r="P138" i="18" s="1"/>
  <c r="N137" i="18"/>
  <c r="O137" i="18" s="1"/>
  <c r="P137" i="18" s="1"/>
  <c r="N221" i="18"/>
  <c r="O221" i="18" s="1"/>
  <c r="P221" i="18" s="1"/>
  <c r="N213" i="18"/>
  <c r="O213" i="18" s="1"/>
  <c r="P213" i="18" s="1"/>
  <c r="N212" i="18"/>
  <c r="O212" i="18" s="1"/>
  <c r="P212" i="18" s="1"/>
  <c r="N211" i="18"/>
  <c r="O211" i="18" s="1"/>
  <c r="P211" i="18" s="1"/>
  <c r="N191" i="18"/>
  <c r="O191" i="18" s="1"/>
  <c r="P191" i="18" s="1"/>
  <c r="N190" i="18"/>
  <c r="O190" i="18" s="1"/>
  <c r="P190" i="18" s="1"/>
  <c r="N154" i="18"/>
  <c r="O154" i="18" s="1"/>
  <c r="P154" i="18" s="1"/>
  <c r="N153" i="18"/>
  <c r="O153" i="18" s="1"/>
  <c r="P153" i="18" s="1"/>
  <c r="N220" i="18"/>
  <c r="O220" i="18" s="1"/>
  <c r="P220" i="18" s="1"/>
  <c r="N219" i="18"/>
  <c r="O219" i="18" s="1"/>
  <c r="P219" i="18" s="1"/>
  <c r="N218" i="18"/>
  <c r="O218" i="18" s="1"/>
  <c r="P218" i="18" s="1"/>
  <c r="N217" i="18"/>
  <c r="O217" i="18" s="1"/>
  <c r="P217" i="18" s="1"/>
  <c r="N216" i="18"/>
  <c r="O216" i="18" s="1"/>
  <c r="N202" i="18"/>
  <c r="O202" i="18" s="1"/>
  <c r="P202" i="18" s="1"/>
  <c r="N226" i="18"/>
  <c r="O226" i="18" s="1"/>
  <c r="P226" i="18" s="1"/>
  <c r="N225" i="18"/>
  <c r="O225" i="18" s="1"/>
  <c r="P225" i="18" s="1"/>
  <c r="N224" i="18"/>
  <c r="O224" i="18" s="1"/>
  <c r="P224" i="18" s="1"/>
  <c r="N210" i="18"/>
  <c r="O210" i="18" s="1"/>
  <c r="P210" i="18" s="1"/>
  <c r="N209" i="18"/>
  <c r="O209" i="18" s="1"/>
  <c r="P209" i="18" s="1"/>
  <c r="N201" i="18"/>
  <c r="O201" i="18" s="1"/>
  <c r="P201" i="18" s="1"/>
  <c r="N200" i="18"/>
  <c r="O200" i="18" s="1"/>
  <c r="P200" i="18" s="1"/>
  <c r="N233" i="18"/>
  <c r="O233" i="18" s="1"/>
  <c r="P233" i="18" s="1"/>
  <c r="N232" i="18"/>
  <c r="O232" i="18" s="1"/>
  <c r="P232" i="18" s="1"/>
  <c r="N231" i="18"/>
  <c r="O231" i="18" s="1"/>
  <c r="P231" i="18" s="1"/>
  <c r="N230" i="18"/>
  <c r="O230" i="18" s="1"/>
  <c r="P230" i="18" s="1"/>
  <c r="N229" i="18"/>
  <c r="O229" i="18" s="1"/>
  <c r="P229" i="18" s="1"/>
  <c r="N208" i="18"/>
  <c r="O208" i="18" s="1"/>
  <c r="P208" i="18" s="1"/>
  <c r="N260" i="18"/>
  <c r="O260" i="18" s="1"/>
  <c r="P260" i="18" s="1"/>
  <c r="N259" i="18"/>
  <c r="O259" i="18" s="1"/>
  <c r="P259" i="18" s="1"/>
  <c r="N244" i="18"/>
  <c r="O244" i="18" s="1"/>
  <c r="P244" i="18" s="1"/>
  <c r="N243" i="18"/>
  <c r="O243" i="18" s="1"/>
  <c r="P243" i="18" s="1"/>
  <c r="N242" i="18"/>
  <c r="O242" i="18" s="1"/>
  <c r="P242" i="18" s="1"/>
  <c r="N241" i="18"/>
  <c r="O241" i="18" s="1"/>
  <c r="P241" i="18" s="1"/>
  <c r="N240" i="18"/>
  <c r="O240" i="18" s="1"/>
  <c r="P240" i="18" s="1"/>
  <c r="N239" i="18"/>
  <c r="O239" i="18" s="1"/>
  <c r="P239" i="18" s="1"/>
  <c r="N223" i="18"/>
  <c r="O223" i="18" s="1"/>
  <c r="P223" i="18" s="1"/>
  <c r="N222" i="18"/>
  <c r="O222" i="18" s="1"/>
  <c r="P222" i="18" s="1"/>
  <c r="N215" i="18"/>
  <c r="O215" i="18" s="1"/>
  <c r="P215" i="18" s="1"/>
  <c r="N292" i="18"/>
  <c r="O292" i="18" s="1"/>
  <c r="P292" i="18" s="1"/>
  <c r="N291" i="18"/>
  <c r="O291" i="18" s="1"/>
  <c r="P291" i="18" s="1"/>
  <c r="N258" i="18"/>
  <c r="O258" i="18" s="1"/>
  <c r="P258" i="18" s="1"/>
  <c r="N257" i="18"/>
  <c r="O257" i="18" s="1"/>
  <c r="P257" i="18" s="1"/>
  <c r="N256" i="18"/>
  <c r="O256" i="18" s="1"/>
  <c r="P256" i="18" s="1"/>
  <c r="N255" i="18"/>
  <c r="O255" i="18" s="1"/>
  <c r="P255" i="18" s="1"/>
  <c r="N254" i="18"/>
  <c r="O254" i="18" s="1"/>
  <c r="P254" i="18" s="1"/>
  <c r="N253" i="18"/>
  <c r="O253" i="18" s="1"/>
  <c r="P253" i="18" s="1"/>
  <c r="N228" i="18"/>
  <c r="O228" i="18" s="1"/>
  <c r="P228" i="18" s="1"/>
  <c r="N319" i="18"/>
  <c r="O319" i="18" s="1"/>
  <c r="P319" i="18" s="1"/>
  <c r="N318" i="18"/>
  <c r="O318" i="18" s="1"/>
  <c r="P318" i="18" s="1"/>
  <c r="N290" i="18"/>
  <c r="O290" i="18" s="1"/>
  <c r="P290" i="18" s="1"/>
  <c r="N289" i="18"/>
  <c r="O289" i="18" s="1"/>
  <c r="P289" i="18" s="1"/>
  <c r="N288" i="18"/>
  <c r="O288" i="18" s="1"/>
  <c r="P288" i="18" s="1"/>
  <c r="N287" i="18"/>
  <c r="O287" i="18" s="1"/>
  <c r="P287" i="18" s="1"/>
  <c r="N286" i="18"/>
  <c r="O286" i="18" s="1"/>
  <c r="P286" i="18" s="1"/>
  <c r="N285" i="18"/>
  <c r="O285" i="18" s="1"/>
  <c r="P285" i="18" s="1"/>
  <c r="N284" i="18"/>
  <c r="O284" i="18" s="1"/>
  <c r="P284" i="18" s="1"/>
  <c r="N283" i="18"/>
  <c r="O283" i="18" s="1"/>
  <c r="P283" i="18" s="1"/>
  <c r="N282" i="18"/>
  <c r="O282" i="18" s="1"/>
  <c r="P282" i="18" s="1"/>
  <c r="N281" i="18"/>
  <c r="O281" i="18" s="1"/>
  <c r="P281" i="18" s="1"/>
  <c r="N280" i="18"/>
  <c r="O280" i="18" s="1"/>
  <c r="P280" i="18" s="1"/>
  <c r="N279" i="18"/>
  <c r="O279" i="18" s="1"/>
  <c r="P279" i="18" s="1"/>
  <c r="N278" i="18"/>
  <c r="O278" i="18" s="1"/>
  <c r="P278" i="18" s="1"/>
  <c r="N238" i="18"/>
  <c r="O238" i="18" s="1"/>
  <c r="P238" i="18" s="1"/>
  <c r="N237" i="18"/>
  <c r="O237" i="18" s="1"/>
  <c r="P237" i="18" s="1"/>
  <c r="N236" i="18"/>
  <c r="O236" i="18" s="1"/>
  <c r="P236" i="18" s="1"/>
  <c r="N235" i="18"/>
  <c r="O235" i="18" s="1"/>
  <c r="P235" i="18" s="1"/>
  <c r="N234" i="18"/>
  <c r="O234" i="18" s="1"/>
  <c r="P234" i="18" s="1"/>
  <c r="N227" i="18"/>
  <c r="O227" i="18" s="1"/>
  <c r="P227" i="18" s="1"/>
  <c r="N343" i="18"/>
  <c r="O343" i="18" s="1"/>
  <c r="P343" i="18" s="1"/>
  <c r="N342" i="18"/>
  <c r="O342" i="18" s="1"/>
  <c r="P342" i="18" s="1"/>
  <c r="N341" i="18"/>
  <c r="O341" i="18" s="1"/>
  <c r="P341" i="18" s="1"/>
  <c r="N317" i="18"/>
  <c r="O317" i="18" s="1"/>
  <c r="P317" i="18" s="1"/>
  <c r="N316" i="18"/>
  <c r="O316" i="18" s="1"/>
  <c r="P316" i="18" s="1"/>
  <c r="N315" i="18"/>
  <c r="O315" i="18" s="1"/>
  <c r="P315" i="18" s="1"/>
  <c r="N314" i="18"/>
  <c r="O314" i="18" s="1"/>
  <c r="P314" i="18" s="1"/>
  <c r="N313" i="18"/>
  <c r="O313" i="18" s="1"/>
  <c r="P313" i="18" s="1"/>
  <c r="N312" i="18"/>
  <c r="O312" i="18" s="1"/>
  <c r="P312" i="18" s="1"/>
  <c r="N311" i="18"/>
  <c r="O311" i="18" s="1"/>
  <c r="P311" i="18" s="1"/>
  <c r="N310" i="18"/>
  <c r="O310" i="18" s="1"/>
  <c r="P310" i="18" s="1"/>
  <c r="N309" i="18"/>
  <c r="O309" i="18" s="1"/>
  <c r="P309" i="18" s="1"/>
  <c r="N308" i="18"/>
  <c r="O308" i="18" s="1"/>
  <c r="P308" i="18" s="1"/>
  <c r="N307" i="18"/>
  <c r="O307" i="18" s="1"/>
  <c r="P307" i="18" s="1"/>
  <c r="N252" i="18"/>
  <c r="O252" i="18" s="1"/>
  <c r="P252" i="18" s="1"/>
  <c r="N251" i="18"/>
  <c r="O251" i="18" s="1"/>
  <c r="P251" i="18" s="1"/>
  <c r="N250" i="18"/>
  <c r="O250" i="18" s="1"/>
  <c r="P250" i="18" s="1"/>
  <c r="N249" i="18"/>
  <c r="O249" i="18" s="1"/>
  <c r="P249" i="18" s="1"/>
  <c r="N248" i="18"/>
  <c r="O248" i="18" s="1"/>
  <c r="P248" i="18" s="1"/>
  <c r="N247" i="18"/>
  <c r="O247" i="18" s="1"/>
  <c r="P247" i="18" s="1"/>
  <c r="N246" i="18"/>
  <c r="O246" i="18" s="1"/>
  <c r="P246" i="18" s="1"/>
  <c r="N245" i="18"/>
  <c r="O245" i="18" s="1"/>
  <c r="P245" i="18" s="1"/>
  <c r="N358" i="18"/>
  <c r="O358" i="18" s="1"/>
  <c r="P358" i="18" s="1"/>
  <c r="N357" i="18"/>
  <c r="O357" i="18" s="1"/>
  <c r="P357" i="18" s="1"/>
  <c r="N356" i="18"/>
  <c r="O356" i="18" s="1"/>
  <c r="P356" i="18" s="1"/>
  <c r="N340" i="18"/>
  <c r="O340" i="18" s="1"/>
  <c r="P340" i="18" s="1"/>
  <c r="N339" i="18"/>
  <c r="O339" i="18" s="1"/>
  <c r="P339" i="18" s="1"/>
  <c r="N338" i="18"/>
  <c r="O338" i="18" s="1"/>
  <c r="P338" i="18" s="1"/>
  <c r="N337" i="18"/>
  <c r="O337" i="18" s="1"/>
  <c r="P337" i="18" s="1"/>
  <c r="N336" i="18"/>
  <c r="O336" i="18" s="1"/>
  <c r="P336" i="18" s="1"/>
  <c r="N335" i="18"/>
  <c r="O335" i="18" s="1"/>
  <c r="P335" i="18" s="1"/>
  <c r="N334" i="18"/>
  <c r="O334" i="18" s="1"/>
  <c r="P334" i="18" s="1"/>
  <c r="N333" i="18"/>
  <c r="O333" i="18" s="1"/>
  <c r="P333" i="18" s="1"/>
  <c r="N332" i="18"/>
  <c r="O332" i="18" s="1"/>
  <c r="P332" i="18" s="1"/>
  <c r="N277" i="18"/>
  <c r="O277" i="18" s="1"/>
  <c r="P277" i="18" s="1"/>
  <c r="N276" i="18"/>
  <c r="O276" i="18" s="1"/>
  <c r="P276" i="18" s="1"/>
  <c r="N275" i="18"/>
  <c r="O275" i="18" s="1"/>
  <c r="P275" i="18" s="1"/>
  <c r="N274" i="18"/>
  <c r="O274" i="18" s="1"/>
  <c r="P274" i="18" s="1"/>
  <c r="N273" i="18"/>
  <c r="O273" i="18" s="1"/>
  <c r="P273" i="18" s="1"/>
  <c r="N272" i="18"/>
  <c r="O272" i="18" s="1"/>
  <c r="P272" i="18" s="1"/>
  <c r="N271" i="18"/>
  <c r="O271" i="18" s="1"/>
  <c r="P271" i="18" s="1"/>
  <c r="N270" i="18"/>
  <c r="O270" i="18" s="1"/>
  <c r="P270" i="18" s="1"/>
  <c r="N269" i="18"/>
  <c r="O269" i="18" s="1"/>
  <c r="P269" i="18" s="1"/>
  <c r="N268" i="18"/>
  <c r="O268" i="18" s="1"/>
  <c r="P268" i="18" s="1"/>
  <c r="N267" i="18"/>
  <c r="O267" i="18" s="1"/>
  <c r="P267" i="18" s="1"/>
  <c r="N266" i="18"/>
  <c r="O266" i="18" s="1"/>
  <c r="P266" i="18" s="1"/>
  <c r="N355" i="18"/>
  <c r="O355" i="18" s="1"/>
  <c r="P355" i="18" s="1"/>
  <c r="N354" i="18"/>
  <c r="O354" i="18" s="1"/>
  <c r="P354" i="18" s="1"/>
  <c r="N353" i="18"/>
  <c r="O353" i="18" s="1"/>
  <c r="P353" i="18" s="1"/>
  <c r="N352" i="18"/>
  <c r="O352" i="18" s="1"/>
  <c r="P352" i="18" s="1"/>
  <c r="N351" i="18"/>
  <c r="O351" i="18" s="1"/>
  <c r="P351" i="18" s="1"/>
  <c r="N350" i="18"/>
  <c r="O350" i="18" s="1"/>
  <c r="P350" i="18" s="1"/>
  <c r="N306" i="18"/>
  <c r="O306" i="18" s="1"/>
  <c r="P306" i="18" s="1"/>
  <c r="N305" i="18"/>
  <c r="O305" i="18" s="1"/>
  <c r="P305" i="18" s="1"/>
  <c r="N304" i="18"/>
  <c r="O304" i="18" s="1"/>
  <c r="P304" i="18" s="1"/>
  <c r="N303" i="18"/>
  <c r="O303" i="18" s="1"/>
  <c r="P303" i="18" s="1"/>
  <c r="N302" i="18"/>
  <c r="O302" i="18" s="1"/>
  <c r="P302" i="18" s="1"/>
  <c r="N301" i="18"/>
  <c r="O301" i="18" s="1"/>
  <c r="P301" i="18" s="1"/>
  <c r="N300" i="18"/>
  <c r="O300" i="18" s="1"/>
  <c r="P300" i="18" s="1"/>
  <c r="N299" i="18"/>
  <c r="O299" i="18" s="1"/>
  <c r="P299" i="18" s="1"/>
  <c r="N298" i="18"/>
  <c r="O298" i="18" s="1"/>
  <c r="P298" i="18" s="1"/>
  <c r="N297" i="18"/>
  <c r="O297" i="18" s="1"/>
  <c r="P297" i="18" s="1"/>
  <c r="N296" i="18"/>
  <c r="O296" i="18" s="1"/>
  <c r="P296" i="18" s="1"/>
  <c r="N295" i="18"/>
  <c r="O295" i="18" s="1"/>
  <c r="P295" i="18" s="1"/>
  <c r="N265" i="18"/>
  <c r="O265" i="18" s="1"/>
  <c r="P265" i="18" s="1"/>
  <c r="N264" i="18"/>
  <c r="O264" i="18" s="1"/>
  <c r="P264" i="18" s="1"/>
  <c r="N263" i="18"/>
  <c r="O263" i="18" s="1"/>
  <c r="P263" i="18" s="1"/>
  <c r="N262" i="18"/>
  <c r="O262" i="18" s="1"/>
  <c r="P262" i="18" s="1"/>
  <c r="N261" i="18"/>
  <c r="O261" i="18" s="1"/>
  <c r="P261" i="18" s="1"/>
  <c r="O372" i="18"/>
  <c r="P372" i="18" s="1"/>
  <c r="O371" i="18"/>
  <c r="P371" i="18" s="1"/>
  <c r="O370" i="18"/>
  <c r="P370" i="18" s="1"/>
  <c r="O369" i="18"/>
  <c r="P369" i="18" s="1"/>
  <c r="N360" i="18"/>
  <c r="O360" i="18" s="1"/>
  <c r="P360" i="18" s="1"/>
  <c r="N331" i="18"/>
  <c r="O331" i="18" s="1"/>
  <c r="P331" i="18" s="1"/>
  <c r="N330" i="18"/>
  <c r="O330" i="18" s="1"/>
  <c r="P330" i="18" s="1"/>
  <c r="N329" i="18"/>
  <c r="O329" i="18" s="1"/>
  <c r="P329" i="18" s="1"/>
  <c r="N328" i="18"/>
  <c r="O328" i="18" s="1"/>
  <c r="P328" i="18" s="1"/>
  <c r="N327" i="18"/>
  <c r="O327" i="18" s="1"/>
  <c r="P327" i="18" s="1"/>
  <c r="N326" i="18"/>
  <c r="O326" i="18" s="1"/>
  <c r="P326" i="18" s="1"/>
  <c r="N325" i="18"/>
  <c r="O325" i="18" s="1"/>
  <c r="P325" i="18" s="1"/>
  <c r="N324" i="18"/>
  <c r="O324" i="18" s="1"/>
  <c r="P324" i="18" s="1"/>
  <c r="N323" i="18"/>
  <c r="O323" i="18" s="1"/>
  <c r="P323" i="18" s="1"/>
  <c r="N322" i="18"/>
  <c r="O322" i="18" s="1"/>
  <c r="P322" i="18" s="1"/>
  <c r="N294" i="18"/>
  <c r="O294" i="18" s="1"/>
  <c r="P294" i="18" s="1"/>
  <c r="N293" i="18"/>
  <c r="O293" i="18" s="1"/>
  <c r="P293" i="18" s="1"/>
  <c r="N375" i="18"/>
  <c r="O375" i="18" s="1"/>
  <c r="P375" i="18" s="1"/>
  <c r="O374" i="18"/>
  <c r="P374" i="18" s="1"/>
  <c r="O368" i="18"/>
  <c r="P368" i="18" s="1"/>
  <c r="O367" i="18"/>
  <c r="P367" i="18" s="1"/>
  <c r="O366" i="18"/>
  <c r="P366" i="18" s="1"/>
  <c r="P365" i="18"/>
  <c r="O364" i="18"/>
  <c r="P364" i="18" s="1"/>
  <c r="O363" i="18"/>
  <c r="P363" i="18" s="1"/>
  <c r="O362" i="18"/>
  <c r="P362" i="18" s="1"/>
  <c r="O361" i="18"/>
  <c r="P361" i="18" s="1"/>
  <c r="N349" i="18"/>
  <c r="O349" i="18" s="1"/>
  <c r="P349" i="18" s="1"/>
  <c r="N348" i="18"/>
  <c r="O348" i="18" s="1"/>
  <c r="P348" i="18" s="1"/>
  <c r="Z9" i="18"/>
  <c r="Y9" i="18"/>
  <c r="W9" i="18"/>
  <c r="N347" i="18"/>
  <c r="O347" i="18" s="1"/>
  <c r="P347" i="18" s="1"/>
  <c r="N346" i="18"/>
  <c r="O346" i="18" s="1"/>
  <c r="P346" i="18" s="1"/>
  <c r="AA7" i="18"/>
  <c r="AA9" i="18" s="1"/>
  <c r="Z7" i="18"/>
  <c r="Y7" i="18"/>
  <c r="X7" i="18"/>
  <c r="X9" i="18" s="1"/>
  <c r="N345" i="18"/>
  <c r="O345" i="18" s="1"/>
  <c r="P345" i="18" s="1"/>
  <c r="N344" i="18"/>
  <c r="O344" i="18" s="1"/>
  <c r="P344" i="18" s="1"/>
  <c r="AA5" i="18"/>
  <c r="Z5" i="18"/>
  <c r="Y5" i="18"/>
  <c r="X5" i="18"/>
  <c r="W5" i="18"/>
  <c r="N321" i="18"/>
  <c r="O321" i="18" s="1"/>
  <c r="P321" i="18" s="1"/>
  <c r="N320" i="18"/>
  <c r="O320" i="18" s="1"/>
  <c r="P320" i="18" s="1"/>
  <c r="N359" i="18"/>
  <c r="O359" i="18" s="1"/>
  <c r="P359" i="18" s="1"/>
  <c r="O373" i="18"/>
  <c r="P373" i="18" s="1"/>
  <c r="W9" i="15" l="1"/>
  <c r="X8" i="17" l="1"/>
  <c r="Y8" i="17"/>
  <c r="W8" i="17"/>
  <c r="W9" i="17"/>
  <c r="X6" i="17"/>
  <c r="Y6" i="17"/>
  <c r="W6" i="17"/>
  <c r="O326" i="17"/>
  <c r="P326" i="17" s="1"/>
  <c r="O325" i="17"/>
  <c r="P325" i="17" s="1"/>
  <c r="N324" i="17"/>
  <c r="O324" i="17" s="1"/>
  <c r="P324" i="17" s="1"/>
  <c r="N323" i="17"/>
  <c r="O323" i="17" s="1"/>
  <c r="P323" i="17" s="1"/>
  <c r="N322" i="17"/>
  <c r="O322" i="17" s="1"/>
  <c r="P322" i="17" s="1"/>
  <c r="O321" i="17"/>
  <c r="P321" i="17" s="1"/>
  <c r="O189" i="17"/>
  <c r="P189" i="17" s="1"/>
  <c r="O320" i="17"/>
  <c r="P320" i="17" s="1"/>
  <c r="O188" i="17"/>
  <c r="P188" i="17" s="1"/>
  <c r="O319" i="17"/>
  <c r="P319" i="17" s="1"/>
  <c r="O187" i="17"/>
  <c r="P187" i="17" s="1"/>
  <c r="S318" i="17"/>
  <c r="N318" i="17"/>
  <c r="O318" i="17" s="1"/>
  <c r="P318" i="17" s="1"/>
  <c r="O317" i="17"/>
  <c r="P317" i="17" s="1"/>
  <c r="O316" i="17"/>
  <c r="P316" i="17" s="1"/>
  <c r="O315" i="17"/>
  <c r="P315" i="17" s="1"/>
  <c r="O314" i="17"/>
  <c r="P314" i="17" s="1"/>
  <c r="O313" i="17"/>
  <c r="P313" i="17" s="1"/>
  <c r="N186" i="17"/>
  <c r="O186" i="17" s="1"/>
  <c r="P186" i="17" s="1"/>
  <c r="O69" i="17"/>
  <c r="P69" i="17" s="1"/>
  <c r="N68" i="17"/>
  <c r="O68" i="17" s="1"/>
  <c r="P68" i="17" s="1"/>
  <c r="N185" i="17"/>
  <c r="O185" i="17" s="1"/>
  <c r="P185" i="17" s="1"/>
  <c r="N184" i="17"/>
  <c r="O184" i="17" s="1"/>
  <c r="P184" i="17" s="1"/>
  <c r="O67" i="17"/>
  <c r="P67" i="17" s="1"/>
  <c r="O183" i="17"/>
  <c r="P183" i="17" s="1"/>
  <c r="S182" i="17"/>
  <c r="N182" i="17"/>
  <c r="O182" i="17" s="1"/>
  <c r="P182" i="17" s="1"/>
  <c r="O312" i="17"/>
  <c r="P312" i="17" s="1"/>
  <c r="N311" i="17"/>
  <c r="O311" i="17" s="1"/>
  <c r="P311" i="17" s="1"/>
  <c r="O310" i="17"/>
  <c r="P310" i="17" s="1"/>
  <c r="O66" i="17"/>
  <c r="P66" i="17" s="1"/>
  <c r="O65" i="17"/>
  <c r="P65" i="17" s="1"/>
  <c r="O309" i="17"/>
  <c r="P309" i="17" s="1"/>
  <c r="O181" i="17"/>
  <c r="P181" i="17" s="1"/>
  <c r="N308" i="17"/>
  <c r="O308" i="17" s="1"/>
  <c r="P308" i="17" s="1"/>
  <c r="N180" i="17"/>
  <c r="O180" i="17" s="1"/>
  <c r="P180" i="17" s="1"/>
  <c r="N179" i="17"/>
  <c r="O179" i="17" s="1"/>
  <c r="P179" i="17" s="1"/>
  <c r="O178" i="17"/>
  <c r="P178" i="17" s="1"/>
  <c r="O307" i="17"/>
  <c r="P307" i="17" s="1"/>
  <c r="O177" i="17"/>
  <c r="P177" i="17" s="1"/>
  <c r="O176" i="17"/>
  <c r="P176" i="17" s="1"/>
  <c r="O175" i="17"/>
  <c r="P175" i="17" s="1"/>
  <c r="O174" i="17"/>
  <c r="P174" i="17" s="1"/>
  <c r="N173" i="17"/>
  <c r="O173" i="17" s="1"/>
  <c r="P173" i="17" s="1"/>
  <c r="N306" i="17"/>
  <c r="O306" i="17" s="1"/>
  <c r="P306" i="17" s="1"/>
  <c r="O305" i="17"/>
  <c r="P305" i="17" s="1"/>
  <c r="O304" i="17"/>
  <c r="P304" i="17" s="1"/>
  <c r="O303" i="17"/>
  <c r="P303" i="17" s="1"/>
  <c r="O172" i="17"/>
  <c r="P172" i="17" s="1"/>
  <c r="S171" i="17"/>
  <c r="N171" i="17"/>
  <c r="O171" i="17" s="1"/>
  <c r="P171" i="17" s="1"/>
  <c r="N302" i="17"/>
  <c r="O302" i="17" s="1"/>
  <c r="P302" i="17" s="1"/>
  <c r="O170" i="17"/>
  <c r="P170" i="17" s="1"/>
  <c r="N64" i="17"/>
  <c r="O64" i="17" s="1"/>
  <c r="P64" i="17" s="1"/>
  <c r="O301" i="17"/>
  <c r="P301" i="17" s="1"/>
  <c r="O169" i="17"/>
  <c r="P169" i="17" s="1"/>
  <c r="O300" i="17"/>
  <c r="P300" i="17" s="1"/>
  <c r="O299" i="17"/>
  <c r="P299" i="17" s="1"/>
  <c r="N298" i="17"/>
  <c r="O298" i="17" s="1"/>
  <c r="P298" i="17" s="1"/>
  <c r="O297" i="17"/>
  <c r="P297" i="17" s="1"/>
  <c r="O296" i="17"/>
  <c r="P296" i="17" s="1"/>
  <c r="N295" i="17"/>
  <c r="O295" i="17" s="1"/>
  <c r="P295" i="17" s="1"/>
  <c r="N294" i="17"/>
  <c r="O294" i="17" s="1"/>
  <c r="P294" i="17" s="1"/>
  <c r="O293" i="17"/>
  <c r="P293" i="17" s="1"/>
  <c r="O63" i="17"/>
  <c r="P63" i="17" s="1"/>
  <c r="N168" i="17"/>
  <c r="O168" i="17" s="1"/>
  <c r="P168" i="17" s="1"/>
  <c r="N62" i="17"/>
  <c r="O62" i="17" s="1"/>
  <c r="P62" i="17" s="1"/>
  <c r="N61" i="17"/>
  <c r="O61" i="17" s="1"/>
  <c r="P61" i="17" s="1"/>
  <c r="N167" i="17"/>
  <c r="O167" i="17" s="1"/>
  <c r="P167" i="17" s="1"/>
  <c r="O292" i="17"/>
  <c r="P292" i="17" s="1"/>
  <c r="N166" i="17"/>
  <c r="O166" i="17" s="1"/>
  <c r="P166" i="17" s="1"/>
  <c r="N60" i="17"/>
  <c r="O60" i="17" s="1"/>
  <c r="P60" i="17" s="1"/>
  <c r="O291" i="17"/>
  <c r="P291" i="17" s="1"/>
  <c r="O165" i="17"/>
  <c r="P165" i="17" s="1"/>
  <c r="N290" i="17"/>
  <c r="O290" i="17" s="1"/>
  <c r="P290" i="17" s="1"/>
  <c r="N289" i="17"/>
  <c r="O289" i="17" s="1"/>
  <c r="P289" i="17" s="1"/>
  <c r="O164" i="17"/>
  <c r="P164" i="17" s="1"/>
  <c r="O59" i="17"/>
  <c r="P59" i="17" s="1"/>
  <c r="O58" i="17"/>
  <c r="P58" i="17" s="1"/>
  <c r="N57" i="17"/>
  <c r="O57" i="17" s="1"/>
  <c r="P57" i="17" s="1"/>
  <c r="N56" i="17"/>
  <c r="O56" i="17" s="1"/>
  <c r="P56" i="17" s="1"/>
  <c r="O55" i="17"/>
  <c r="P55" i="17" s="1"/>
  <c r="N54" i="17"/>
  <c r="O54" i="17" s="1"/>
  <c r="P54" i="17" s="1"/>
  <c r="S163" i="17"/>
  <c r="N163" i="17"/>
  <c r="O163" i="17" s="1"/>
  <c r="P163" i="17" s="1"/>
  <c r="O162" i="17"/>
  <c r="P162" i="17" s="1"/>
  <c r="N288" i="17"/>
  <c r="O288" i="17" s="1"/>
  <c r="P288" i="17" s="1"/>
  <c r="O53" i="17"/>
  <c r="P53" i="17" s="1"/>
  <c r="O52" i="17"/>
  <c r="P52" i="17" s="1"/>
  <c r="N51" i="17"/>
  <c r="O51" i="17" s="1"/>
  <c r="P51" i="17" s="1"/>
  <c r="O50" i="17"/>
  <c r="P50" i="17" s="1"/>
  <c r="O161" i="17"/>
  <c r="P161" i="17" s="1"/>
  <c r="N160" i="17"/>
  <c r="O160" i="17" s="1"/>
  <c r="P160" i="17" s="1"/>
  <c r="N159" i="17"/>
  <c r="O159" i="17" s="1"/>
  <c r="P159" i="17" s="1"/>
  <c r="N158" i="17"/>
  <c r="O158" i="17" s="1"/>
  <c r="P158" i="17" s="1"/>
  <c r="N157" i="17"/>
  <c r="O157" i="17" s="1"/>
  <c r="P157" i="17" s="1"/>
  <c r="N287" i="17"/>
  <c r="O287" i="17" s="1"/>
  <c r="P287" i="17" s="1"/>
  <c r="O156" i="17"/>
  <c r="P156" i="17" s="1"/>
  <c r="N49" i="17"/>
  <c r="O49" i="17" s="1"/>
  <c r="P49" i="17" s="1"/>
  <c r="N286" i="17"/>
  <c r="O286" i="17" s="1"/>
  <c r="P286" i="17" s="1"/>
  <c r="O285" i="17"/>
  <c r="P285" i="17" s="1"/>
  <c r="O155" i="17"/>
  <c r="P155" i="17" s="1"/>
  <c r="O48" i="17"/>
  <c r="P48" i="17" s="1"/>
  <c r="N154" i="17"/>
  <c r="O154" i="17" s="1"/>
  <c r="P154" i="17" s="1"/>
  <c r="O153" i="17"/>
  <c r="P153" i="17" s="1"/>
  <c r="O47" i="17"/>
  <c r="P47" i="17" s="1"/>
  <c r="O284" i="17"/>
  <c r="P284" i="17" s="1"/>
  <c r="N283" i="17"/>
  <c r="O283" i="17" s="1"/>
  <c r="P283" i="17" s="1"/>
  <c r="O152" i="17"/>
  <c r="P152" i="17" s="1"/>
  <c r="N151" i="17"/>
  <c r="O151" i="17" s="1"/>
  <c r="P151" i="17" s="1"/>
  <c r="O46" i="17"/>
  <c r="P46" i="17" s="1"/>
  <c r="O150" i="17"/>
  <c r="P150" i="17" s="1"/>
  <c r="N282" i="17"/>
  <c r="O282" i="17" s="1"/>
  <c r="P282" i="17" s="1"/>
  <c r="N281" i="17"/>
  <c r="O281" i="17" s="1"/>
  <c r="P281" i="17" s="1"/>
  <c r="N149" i="17"/>
  <c r="O149" i="17" s="1"/>
  <c r="P149" i="17" s="1"/>
  <c r="O148" i="17"/>
  <c r="P148" i="17" s="1"/>
  <c r="N280" i="17"/>
  <c r="O280" i="17" s="1"/>
  <c r="P280" i="17" s="1"/>
  <c r="O279" i="17"/>
  <c r="P279" i="17" s="1"/>
  <c r="O278" i="17"/>
  <c r="P278" i="17" s="1"/>
  <c r="O277" i="17"/>
  <c r="P277" i="17" s="1"/>
  <c r="N276" i="17"/>
  <c r="O276" i="17" s="1"/>
  <c r="P276" i="17" s="1"/>
  <c r="O147" i="17"/>
  <c r="P147" i="17" s="1"/>
  <c r="N45" i="17"/>
  <c r="O45" i="17" s="1"/>
  <c r="P45" i="17" s="1"/>
  <c r="O44" i="17"/>
  <c r="P44" i="17" s="1"/>
  <c r="N146" i="17"/>
  <c r="O146" i="17" s="1"/>
  <c r="P146" i="17" s="1"/>
  <c r="O43" i="17"/>
  <c r="P43" i="17" s="1"/>
  <c r="O42" i="17"/>
  <c r="P42" i="17" s="1"/>
  <c r="O275" i="17"/>
  <c r="P275" i="17" s="1"/>
  <c r="O145" i="17"/>
  <c r="P145" i="17" s="1"/>
  <c r="N274" i="17"/>
  <c r="O274" i="17" s="1"/>
  <c r="P274" i="17" s="1"/>
  <c r="N273" i="17"/>
  <c r="O273" i="17" s="1"/>
  <c r="P273" i="17" s="1"/>
  <c r="O272" i="17"/>
  <c r="P272" i="17" s="1"/>
  <c r="N272" i="17"/>
  <c r="O144" i="17"/>
  <c r="P144" i="17" s="1"/>
  <c r="P143" i="17"/>
  <c r="O143" i="17"/>
  <c r="O142" i="17"/>
  <c r="P142" i="17" s="1"/>
  <c r="N141" i="17"/>
  <c r="O141" i="17" s="1"/>
  <c r="P141" i="17" s="1"/>
  <c r="O271" i="17"/>
  <c r="P271" i="17" s="1"/>
  <c r="N41" i="17"/>
  <c r="O41" i="17" s="1"/>
  <c r="P41" i="17" s="1"/>
  <c r="P270" i="17"/>
  <c r="O270" i="17"/>
  <c r="O40" i="17"/>
  <c r="P40" i="17" s="1"/>
  <c r="N269" i="17"/>
  <c r="O269" i="17" s="1"/>
  <c r="P269" i="17" s="1"/>
  <c r="O268" i="17"/>
  <c r="P268" i="17" s="1"/>
  <c r="O267" i="17"/>
  <c r="P267" i="17" s="1"/>
  <c r="O140" i="17"/>
  <c r="P140" i="17" s="1"/>
  <c r="O39" i="17"/>
  <c r="P39" i="17" s="1"/>
  <c r="O139" i="17"/>
  <c r="P139" i="17" s="1"/>
  <c r="N138" i="17"/>
  <c r="O138" i="17" s="1"/>
  <c r="P138" i="17" s="1"/>
  <c r="P266" i="17"/>
  <c r="O266" i="17"/>
  <c r="N265" i="17"/>
  <c r="O265" i="17" s="1"/>
  <c r="P265" i="17" s="1"/>
  <c r="O264" i="17"/>
  <c r="P264" i="17" s="1"/>
  <c r="O137" i="17"/>
  <c r="P137" i="17" s="1"/>
  <c r="N263" i="17"/>
  <c r="O263" i="17" s="1"/>
  <c r="P263" i="17" s="1"/>
  <c r="P38" i="17"/>
  <c r="O38" i="17"/>
  <c r="O37" i="17"/>
  <c r="P37" i="17" s="1"/>
  <c r="N136" i="17"/>
  <c r="O136" i="17" s="1"/>
  <c r="P136" i="17" s="1"/>
  <c r="O135" i="17"/>
  <c r="P135" i="17" s="1"/>
  <c r="O134" i="17"/>
  <c r="P134" i="17" s="1"/>
  <c r="N262" i="17"/>
  <c r="O262" i="17" s="1"/>
  <c r="P262" i="17" s="1"/>
  <c r="N261" i="17"/>
  <c r="O261" i="17" s="1"/>
  <c r="P261" i="17" s="1"/>
  <c r="O260" i="17"/>
  <c r="P260" i="17" s="1"/>
  <c r="O259" i="17"/>
  <c r="P259" i="17" s="1"/>
  <c r="S133" i="17"/>
  <c r="N133" i="17"/>
  <c r="O133" i="17" s="1"/>
  <c r="P133" i="17" s="1"/>
  <c r="N258" i="17"/>
  <c r="O258" i="17" s="1"/>
  <c r="P258" i="17" s="1"/>
  <c r="N257" i="17"/>
  <c r="O257" i="17" s="1"/>
  <c r="P257" i="17" s="1"/>
  <c r="N256" i="17"/>
  <c r="O256" i="17" s="1"/>
  <c r="P256" i="17" s="1"/>
  <c r="N132" i="17"/>
  <c r="O132" i="17" s="1"/>
  <c r="P132" i="17" s="1"/>
  <c r="O131" i="17"/>
  <c r="P131" i="17" s="1"/>
  <c r="O255" i="17"/>
  <c r="P255" i="17" s="1"/>
  <c r="O130" i="17"/>
  <c r="P130" i="17" s="1"/>
  <c r="O36" i="17"/>
  <c r="P36" i="17" s="1"/>
  <c r="O35" i="17"/>
  <c r="P35" i="17" s="1"/>
  <c r="O34" i="17"/>
  <c r="P34" i="17" s="1"/>
  <c r="N254" i="17"/>
  <c r="O254" i="17" s="1"/>
  <c r="P254" i="17" s="1"/>
  <c r="O33" i="17"/>
  <c r="P33" i="17" s="1"/>
  <c r="N253" i="17"/>
  <c r="O253" i="17" s="1"/>
  <c r="P253" i="17" s="1"/>
  <c r="N129" i="17"/>
  <c r="O129" i="17" s="1"/>
  <c r="P129" i="17" s="1"/>
  <c r="N128" i="17"/>
  <c r="O128" i="17" s="1"/>
  <c r="P128" i="17" s="1"/>
  <c r="N127" i="17"/>
  <c r="O127" i="17" s="1"/>
  <c r="P127" i="17" s="1"/>
  <c r="O252" i="17"/>
  <c r="P252" i="17" s="1"/>
  <c r="O32" i="17"/>
  <c r="P32" i="17" s="1"/>
  <c r="O126" i="17"/>
  <c r="P126" i="17" s="1"/>
  <c r="O251" i="17"/>
  <c r="P251" i="17" s="1"/>
  <c r="O125" i="17"/>
  <c r="P125" i="17" s="1"/>
  <c r="N250" i="17"/>
  <c r="O250" i="17" s="1"/>
  <c r="P250" i="17" s="1"/>
  <c r="O249" i="17"/>
  <c r="P249" i="17" s="1"/>
  <c r="O248" i="17"/>
  <c r="P248" i="17" s="1"/>
  <c r="O124" i="17"/>
  <c r="P124" i="17" s="1"/>
  <c r="O247" i="17"/>
  <c r="P247" i="17" s="1"/>
  <c r="O123" i="17"/>
  <c r="P123" i="17" s="1"/>
  <c r="O122" i="17"/>
  <c r="P122" i="17" s="1"/>
  <c r="O246" i="17"/>
  <c r="P246" i="17" s="1"/>
  <c r="O121" i="17"/>
  <c r="P121" i="17" s="1"/>
  <c r="O120" i="17"/>
  <c r="P120" i="17" s="1"/>
  <c r="N245" i="17"/>
  <c r="O245" i="17" s="1"/>
  <c r="P245" i="17" s="1"/>
  <c r="N31" i="17"/>
  <c r="O31" i="17" s="1"/>
  <c r="P31" i="17" s="1"/>
  <c r="N244" i="17"/>
  <c r="O244" i="17" s="1"/>
  <c r="P244" i="17" s="1"/>
  <c r="N243" i="17"/>
  <c r="O243" i="17" s="1"/>
  <c r="P243" i="17" s="1"/>
  <c r="N242" i="17"/>
  <c r="O242" i="17" s="1"/>
  <c r="P242" i="17" s="1"/>
  <c r="N119" i="17"/>
  <c r="O119" i="17" s="1"/>
  <c r="P119" i="17" s="1"/>
  <c r="O118" i="17"/>
  <c r="P118" i="17" s="1"/>
  <c r="N30" i="17"/>
  <c r="O30" i="17" s="1"/>
  <c r="P30" i="17" s="1"/>
  <c r="O29" i="17"/>
  <c r="P29" i="17" s="1"/>
  <c r="O336" i="17"/>
  <c r="P336" i="17" s="1"/>
  <c r="N28" i="17"/>
  <c r="O28" i="17" s="1"/>
  <c r="P28" i="17" s="1"/>
  <c r="O27" i="17"/>
  <c r="P27" i="17" s="1"/>
  <c r="N27" i="17"/>
  <c r="N117" i="17"/>
  <c r="O117" i="17" s="1"/>
  <c r="P117" i="17" s="1"/>
  <c r="S26" i="17"/>
  <c r="N26" i="17"/>
  <c r="O26" i="17" s="1"/>
  <c r="P26" i="17" s="1"/>
  <c r="S116" i="17"/>
  <c r="N116" i="17"/>
  <c r="O116" i="17" s="1"/>
  <c r="P116" i="17" s="1"/>
  <c r="N115" i="17"/>
  <c r="O115" i="17" s="1"/>
  <c r="P115" i="17" s="1"/>
  <c r="N25" i="17"/>
  <c r="O25" i="17" s="1"/>
  <c r="P25" i="17" s="1"/>
  <c r="N24" i="17"/>
  <c r="O24" i="17" s="1"/>
  <c r="P24" i="17" s="1"/>
  <c r="N23" i="17"/>
  <c r="O23" i="17" s="1"/>
  <c r="P23" i="17" s="1"/>
  <c r="O22" i="17"/>
  <c r="P22" i="17" s="1"/>
  <c r="O21" i="17"/>
  <c r="P21" i="17" s="1"/>
  <c r="O20" i="17"/>
  <c r="P20" i="17" s="1"/>
  <c r="O19" i="17"/>
  <c r="P19" i="17" s="1"/>
  <c r="N114" i="17"/>
  <c r="O114" i="17" s="1"/>
  <c r="P114" i="17" s="1"/>
  <c r="N241" i="17"/>
  <c r="O241" i="17" s="1"/>
  <c r="P241" i="17" s="1"/>
  <c r="O240" i="17"/>
  <c r="P240" i="17" s="1"/>
  <c r="N239" i="17"/>
  <c r="O239" i="17" s="1"/>
  <c r="P239" i="17" s="1"/>
  <c r="O18" i="17"/>
  <c r="P18" i="17" s="1"/>
  <c r="O113" i="17"/>
  <c r="P113" i="17" s="1"/>
  <c r="O238" i="17"/>
  <c r="P238" i="17" s="1"/>
  <c r="P112" i="17"/>
  <c r="O112" i="17"/>
  <c r="N237" i="17"/>
  <c r="O237" i="17" s="1"/>
  <c r="P237" i="17" s="1"/>
  <c r="N111" i="17"/>
  <c r="O111" i="17" s="1"/>
  <c r="P111" i="17" s="1"/>
  <c r="P236" i="17"/>
  <c r="O236" i="17"/>
  <c r="N235" i="17"/>
  <c r="O235" i="17" s="1"/>
  <c r="P235" i="17" s="1"/>
  <c r="N234" i="17"/>
  <c r="O234" i="17" s="1"/>
  <c r="P234" i="17" s="1"/>
  <c r="P233" i="17"/>
  <c r="O233" i="17"/>
  <c r="O232" i="17"/>
  <c r="P232" i="17" s="1"/>
  <c r="O231" i="17"/>
  <c r="P231" i="17" s="1"/>
  <c r="N230" i="17"/>
  <c r="O230" i="17" s="1"/>
  <c r="P230" i="17" s="1"/>
  <c r="O229" i="17"/>
  <c r="P229" i="17" s="1"/>
  <c r="O228" i="17"/>
  <c r="P228" i="17" s="1"/>
  <c r="N110" i="17"/>
  <c r="O110" i="17" s="1"/>
  <c r="P110" i="17" s="1"/>
  <c r="N227" i="17"/>
  <c r="O227" i="17" s="1"/>
  <c r="P227" i="17" s="1"/>
  <c r="O226" i="17"/>
  <c r="P226" i="17" s="1"/>
  <c r="O225" i="17"/>
  <c r="P225" i="17" s="1"/>
  <c r="N224" i="17"/>
  <c r="O224" i="17" s="1"/>
  <c r="P224" i="17" s="1"/>
  <c r="N223" i="17"/>
  <c r="O223" i="17" s="1"/>
  <c r="P223" i="17" s="1"/>
  <c r="O222" i="17"/>
  <c r="P222" i="17" s="1"/>
  <c r="N221" i="17"/>
  <c r="O221" i="17" s="1"/>
  <c r="P221" i="17" s="1"/>
  <c r="N220" i="17"/>
  <c r="O220" i="17" s="1"/>
  <c r="P220" i="17" s="1"/>
  <c r="O109" i="17"/>
  <c r="P109" i="17" s="1"/>
  <c r="O219" i="17"/>
  <c r="P219" i="17" s="1"/>
  <c r="N218" i="17"/>
  <c r="O218" i="17" s="1"/>
  <c r="P218" i="17" s="1"/>
  <c r="N217" i="17"/>
  <c r="O217" i="17" s="1"/>
  <c r="P217" i="17" s="1"/>
  <c r="N17" i="17"/>
  <c r="O17" i="17" s="1"/>
  <c r="N216" i="17"/>
  <c r="O216" i="17" s="1"/>
  <c r="P216" i="17" s="1"/>
  <c r="S16" i="17"/>
  <c r="N16" i="17"/>
  <c r="O16" i="17" s="1"/>
  <c r="P16" i="17" s="1"/>
  <c r="N335" i="17"/>
  <c r="O335" i="17" s="1"/>
  <c r="P335" i="17" s="1"/>
  <c r="N334" i="17"/>
  <c r="O334" i="17" s="1"/>
  <c r="P334" i="17" s="1"/>
  <c r="N333" i="17"/>
  <c r="O333" i="17" s="1"/>
  <c r="P333" i="17" s="1"/>
  <c r="N332" i="17"/>
  <c r="O332" i="17" s="1"/>
  <c r="P332" i="17" s="1"/>
  <c r="O331" i="17"/>
  <c r="P331" i="17" s="1"/>
  <c r="O330" i="17"/>
  <c r="P330" i="17" s="1"/>
  <c r="O329" i="17"/>
  <c r="P329" i="17" s="1"/>
  <c r="N328" i="17"/>
  <c r="O328" i="17" s="1"/>
  <c r="P328" i="17" s="1"/>
  <c r="N327" i="17"/>
  <c r="O327" i="17" s="1"/>
  <c r="P327" i="17" s="1"/>
  <c r="N215" i="17"/>
  <c r="O215" i="17" s="1"/>
  <c r="P215" i="17" s="1"/>
  <c r="N214" i="17"/>
  <c r="O214" i="17" s="1"/>
  <c r="P214" i="17" s="1"/>
  <c r="N213" i="17"/>
  <c r="O213" i="17" s="1"/>
  <c r="P213" i="17" s="1"/>
  <c r="N108" i="17"/>
  <c r="O108" i="17" s="1"/>
  <c r="P108" i="17" s="1"/>
  <c r="O107" i="17"/>
  <c r="P107" i="17" s="1"/>
  <c r="O15" i="17"/>
  <c r="P15" i="17" s="1"/>
  <c r="O106" i="17"/>
  <c r="P106" i="17" s="1"/>
  <c r="O14" i="17"/>
  <c r="P14" i="17" s="1"/>
  <c r="N13" i="17"/>
  <c r="O13" i="17" s="1"/>
  <c r="P13" i="17" s="1"/>
  <c r="N105" i="17"/>
  <c r="O105" i="17" s="1"/>
  <c r="P105" i="17" s="1"/>
  <c r="O12" i="17"/>
  <c r="P12" i="17" s="1"/>
  <c r="N104" i="17"/>
  <c r="O104" i="17" s="1"/>
  <c r="P104" i="17" s="1"/>
  <c r="O11" i="17"/>
  <c r="P11" i="17" s="1"/>
  <c r="N103" i="17"/>
  <c r="O103" i="17" s="1"/>
  <c r="P103" i="17" s="1"/>
  <c r="O10" i="17"/>
  <c r="P10" i="17" s="1"/>
  <c r="N9" i="17"/>
  <c r="O9" i="17" s="1"/>
  <c r="P9" i="17" s="1"/>
  <c r="O212" i="17"/>
  <c r="P212" i="17" s="1"/>
  <c r="O102" i="17"/>
  <c r="P102" i="17" s="1"/>
  <c r="N211" i="17"/>
  <c r="O211" i="17" s="1"/>
  <c r="P211" i="17" s="1"/>
  <c r="O8" i="17"/>
  <c r="P8" i="17" s="1"/>
  <c r="N210" i="17"/>
  <c r="O210" i="17" s="1"/>
  <c r="P210" i="17" s="1"/>
  <c r="O101" i="17"/>
  <c r="P101" i="17" s="1"/>
  <c r="O100" i="17"/>
  <c r="P100" i="17" s="1"/>
  <c r="O7" i="17"/>
  <c r="P7" i="17" s="1"/>
  <c r="O6" i="17"/>
  <c r="P6" i="17" s="1"/>
  <c r="O5" i="17"/>
  <c r="P5" i="17" s="1"/>
  <c r="O209" i="17"/>
  <c r="P209" i="17" s="1"/>
  <c r="N208" i="17"/>
  <c r="O208" i="17" s="1"/>
  <c r="P208" i="17" s="1"/>
  <c r="N99" i="17"/>
  <c r="O99" i="17" s="1"/>
  <c r="P99" i="17" s="1"/>
  <c r="N98" i="17"/>
  <c r="O98" i="17" s="1"/>
  <c r="P98" i="17" s="1"/>
  <c r="O97" i="17"/>
  <c r="P97" i="17" s="1"/>
  <c r="P96" i="17"/>
  <c r="O96" i="17"/>
  <c r="O95" i="17"/>
  <c r="P95" i="17" s="1"/>
  <c r="P4" i="17"/>
  <c r="O4" i="17"/>
  <c r="N94" i="17"/>
  <c r="O94" i="17" s="1"/>
  <c r="P94" i="17" s="1"/>
  <c r="N93" i="17"/>
  <c r="O93" i="17" s="1"/>
  <c r="P93" i="17" s="1"/>
  <c r="N92" i="17"/>
  <c r="O92" i="17" s="1"/>
  <c r="P92" i="17" s="1"/>
  <c r="O207" i="17"/>
  <c r="P207" i="17" s="1"/>
  <c r="O91" i="17"/>
  <c r="P91" i="17" s="1"/>
  <c r="O90" i="17"/>
  <c r="P90" i="17" s="1"/>
  <c r="O89" i="17"/>
  <c r="P89" i="17" s="1"/>
  <c r="O206" i="17"/>
  <c r="P206" i="17" s="1"/>
  <c r="O205" i="17"/>
  <c r="P205" i="17" s="1"/>
  <c r="O88" i="17"/>
  <c r="P88" i="17" s="1"/>
  <c r="O204" i="17"/>
  <c r="P204" i="17" s="1"/>
  <c r="O203" i="17"/>
  <c r="P203" i="17" s="1"/>
  <c r="O202" i="17"/>
  <c r="P202" i="17" s="1"/>
  <c r="O87" i="17"/>
  <c r="P87" i="17" s="1"/>
  <c r="O86" i="17"/>
  <c r="P86" i="17" s="1"/>
  <c r="O85" i="17"/>
  <c r="P85" i="17" s="1"/>
  <c r="O84" i="17"/>
  <c r="P84" i="17" s="1"/>
  <c r="O83" i="17"/>
  <c r="P83" i="17" s="1"/>
  <c r="O3" i="17"/>
  <c r="P3" i="17" s="1"/>
  <c r="O82" i="17"/>
  <c r="P82" i="17" s="1"/>
  <c r="N201" i="17"/>
  <c r="O201" i="17" s="1"/>
  <c r="P201" i="17" s="1"/>
  <c r="O200" i="17"/>
  <c r="P200" i="17" s="1"/>
  <c r="N81" i="17"/>
  <c r="O81" i="17" s="1"/>
  <c r="P81" i="17" s="1"/>
  <c r="O80" i="17"/>
  <c r="P80" i="17" s="1"/>
  <c r="O79" i="17"/>
  <c r="P79" i="17" s="1"/>
  <c r="N199" i="17"/>
  <c r="O199" i="17" s="1"/>
  <c r="P199" i="17" s="1"/>
  <c r="N78" i="17"/>
  <c r="O78" i="17" s="1"/>
  <c r="P78" i="17" s="1"/>
  <c r="N77" i="17"/>
  <c r="O77" i="17" s="1"/>
  <c r="P77" i="17" s="1"/>
  <c r="N198" i="17"/>
  <c r="O198" i="17" s="1"/>
  <c r="P198" i="17" s="1"/>
  <c r="N76" i="17"/>
  <c r="O76" i="17" s="1"/>
  <c r="P76" i="17" s="1"/>
  <c r="N75" i="17"/>
  <c r="O75" i="17" s="1"/>
  <c r="P75" i="17" s="1"/>
  <c r="O2" i="17"/>
  <c r="P2" i="17" s="1"/>
  <c r="O74" i="17"/>
  <c r="P74" i="17" s="1"/>
  <c r="O197" i="17"/>
  <c r="P197" i="17" s="1"/>
  <c r="O196" i="17"/>
  <c r="P196" i="17" s="1"/>
  <c r="O195" i="17"/>
  <c r="P195" i="17" s="1"/>
  <c r="N73" i="17"/>
  <c r="O73" i="17" s="1"/>
  <c r="P73" i="17" s="1"/>
  <c r="N194" i="17"/>
  <c r="O194" i="17" s="1"/>
  <c r="P194" i="17" s="1"/>
  <c r="N72" i="17"/>
  <c r="O72" i="17" s="1"/>
  <c r="P72" i="17" s="1"/>
  <c r="O71" i="17"/>
  <c r="P71" i="17" s="1"/>
  <c r="N193" i="17"/>
  <c r="O193" i="17" s="1"/>
  <c r="P193" i="17" s="1"/>
  <c r="N192" i="17"/>
  <c r="O192" i="17" s="1"/>
  <c r="P192" i="17" s="1"/>
  <c r="O191" i="17"/>
  <c r="P191" i="17" s="1"/>
  <c r="O70" i="17"/>
  <c r="P70" i="17" s="1"/>
  <c r="O190" i="17"/>
  <c r="P190" i="17" s="1"/>
  <c r="O337" i="16"/>
  <c r="P337" i="16" s="1"/>
  <c r="O336" i="16"/>
  <c r="P336" i="16" s="1"/>
  <c r="N335" i="16"/>
  <c r="O335" i="16" s="1"/>
  <c r="P335" i="16" s="1"/>
  <c r="N334" i="16"/>
  <c r="O334" i="16" s="1"/>
  <c r="P334" i="16" s="1"/>
  <c r="N333" i="16"/>
  <c r="O333" i="16" s="1"/>
  <c r="P333" i="16" s="1"/>
  <c r="O332" i="16"/>
  <c r="P332" i="16" s="1"/>
  <c r="O331" i="16"/>
  <c r="P331" i="16" s="1"/>
  <c r="O330" i="16"/>
  <c r="P330" i="16" s="1"/>
  <c r="O329" i="16"/>
  <c r="P329" i="16" s="1"/>
  <c r="O328" i="16"/>
  <c r="P328" i="16" s="1"/>
  <c r="O327" i="16"/>
  <c r="P327" i="16" s="1"/>
  <c r="S326" i="16"/>
  <c r="N326" i="16"/>
  <c r="O326" i="16" s="1"/>
  <c r="P326" i="16" s="1"/>
  <c r="O325" i="16"/>
  <c r="P325" i="16" s="1"/>
  <c r="O324" i="16"/>
  <c r="P324" i="16" s="1"/>
  <c r="O323" i="16"/>
  <c r="P323" i="16" s="1"/>
  <c r="O322" i="16"/>
  <c r="P322" i="16" s="1"/>
  <c r="O321" i="16"/>
  <c r="P321" i="16" s="1"/>
  <c r="N320" i="16"/>
  <c r="O320" i="16" s="1"/>
  <c r="P320" i="16" s="1"/>
  <c r="O319" i="16"/>
  <c r="P319" i="16" s="1"/>
  <c r="N318" i="16"/>
  <c r="O318" i="16" s="1"/>
  <c r="P318" i="16" s="1"/>
  <c r="N317" i="16"/>
  <c r="O317" i="16" s="1"/>
  <c r="P317" i="16" s="1"/>
  <c r="N316" i="16"/>
  <c r="O316" i="16" s="1"/>
  <c r="P316" i="16" s="1"/>
  <c r="O315" i="16"/>
  <c r="P315" i="16" s="1"/>
  <c r="O314" i="16"/>
  <c r="P314" i="16" s="1"/>
  <c r="S313" i="16"/>
  <c r="N313" i="16"/>
  <c r="O313" i="16" s="1"/>
  <c r="P313" i="16" s="1"/>
  <c r="O312" i="16"/>
  <c r="P312" i="16" s="1"/>
  <c r="N311" i="16"/>
  <c r="O311" i="16" s="1"/>
  <c r="P311" i="16" s="1"/>
  <c r="O310" i="16"/>
  <c r="P310" i="16" s="1"/>
  <c r="O309" i="16"/>
  <c r="P309" i="16" s="1"/>
  <c r="O308" i="16"/>
  <c r="P308" i="16" s="1"/>
  <c r="O307" i="16"/>
  <c r="P307" i="16" s="1"/>
  <c r="O306" i="16"/>
  <c r="P306" i="16" s="1"/>
  <c r="N305" i="16"/>
  <c r="O305" i="16" s="1"/>
  <c r="P305" i="16" s="1"/>
  <c r="N304" i="16"/>
  <c r="O304" i="16" s="1"/>
  <c r="P304" i="16" s="1"/>
  <c r="N303" i="16"/>
  <c r="O303" i="16" s="1"/>
  <c r="P303" i="16" s="1"/>
  <c r="O302" i="16"/>
  <c r="P302" i="16" s="1"/>
  <c r="O301" i="16"/>
  <c r="P301" i="16" s="1"/>
  <c r="O300" i="16"/>
  <c r="P300" i="16" s="1"/>
  <c r="O299" i="16"/>
  <c r="P299" i="16" s="1"/>
  <c r="O298" i="16"/>
  <c r="P298" i="16" s="1"/>
  <c r="O297" i="16"/>
  <c r="P297" i="16" s="1"/>
  <c r="N296" i="16"/>
  <c r="O296" i="16" s="1"/>
  <c r="P296" i="16" s="1"/>
  <c r="N295" i="16"/>
  <c r="O295" i="16" s="1"/>
  <c r="P295" i="16" s="1"/>
  <c r="O294" i="16"/>
  <c r="P294" i="16" s="1"/>
  <c r="O293" i="16"/>
  <c r="P293" i="16" s="1"/>
  <c r="O292" i="16"/>
  <c r="P292" i="16" s="1"/>
  <c r="O291" i="16"/>
  <c r="P291" i="16" s="1"/>
  <c r="S290" i="16"/>
  <c r="N290" i="16"/>
  <c r="O290" i="16" s="1"/>
  <c r="P290" i="16" s="1"/>
  <c r="N289" i="16"/>
  <c r="O289" i="16" s="1"/>
  <c r="P289" i="16" s="1"/>
  <c r="O288" i="16"/>
  <c r="P288" i="16" s="1"/>
  <c r="N287" i="16"/>
  <c r="O287" i="16" s="1"/>
  <c r="P287" i="16" s="1"/>
  <c r="O286" i="16"/>
  <c r="P286" i="16" s="1"/>
  <c r="O285" i="16"/>
  <c r="P285" i="16" s="1"/>
  <c r="O284" i="16"/>
  <c r="P284" i="16" s="1"/>
  <c r="O283" i="16"/>
  <c r="P283" i="16" s="1"/>
  <c r="N282" i="16"/>
  <c r="O282" i="16" s="1"/>
  <c r="P282" i="16" s="1"/>
  <c r="O281" i="16"/>
  <c r="P281" i="16" s="1"/>
  <c r="O280" i="16"/>
  <c r="P280" i="16" s="1"/>
  <c r="N279" i="16"/>
  <c r="O279" i="16" s="1"/>
  <c r="P279" i="16" s="1"/>
  <c r="N278" i="16"/>
  <c r="O278" i="16" s="1"/>
  <c r="P278" i="16" s="1"/>
  <c r="O277" i="16"/>
  <c r="P277" i="16" s="1"/>
  <c r="O276" i="16"/>
  <c r="P276" i="16" s="1"/>
  <c r="N275" i="16"/>
  <c r="O275" i="16" s="1"/>
  <c r="P275" i="16" s="1"/>
  <c r="N274" i="16"/>
  <c r="O274" i="16" s="1"/>
  <c r="P274" i="16" s="1"/>
  <c r="N273" i="16"/>
  <c r="O273" i="16" s="1"/>
  <c r="P273" i="16" s="1"/>
  <c r="N272" i="16"/>
  <c r="O272" i="16" s="1"/>
  <c r="P272" i="16" s="1"/>
  <c r="O271" i="16"/>
  <c r="P271" i="16" s="1"/>
  <c r="N270" i="16"/>
  <c r="O270" i="16" s="1"/>
  <c r="P270" i="16" s="1"/>
  <c r="N269" i="16"/>
  <c r="O269" i="16" s="1"/>
  <c r="P269" i="16" s="1"/>
  <c r="O268" i="16"/>
  <c r="P268" i="16" s="1"/>
  <c r="O267" i="16"/>
  <c r="P267" i="16" s="1"/>
  <c r="N266" i="16"/>
  <c r="O266" i="16" s="1"/>
  <c r="P266" i="16" s="1"/>
  <c r="N265" i="16"/>
  <c r="O265" i="16" s="1"/>
  <c r="P265" i="16" s="1"/>
  <c r="O264" i="16"/>
  <c r="P264" i="16" s="1"/>
  <c r="O263" i="16"/>
  <c r="P263" i="16" s="1"/>
  <c r="O262" i="16"/>
  <c r="P262" i="16" s="1"/>
  <c r="N261" i="16"/>
  <c r="O261" i="16" s="1"/>
  <c r="P261" i="16" s="1"/>
  <c r="N260" i="16"/>
  <c r="O260" i="16" s="1"/>
  <c r="P260" i="16" s="1"/>
  <c r="O259" i="16"/>
  <c r="P259" i="16" s="1"/>
  <c r="N258" i="16"/>
  <c r="O258" i="16" s="1"/>
  <c r="P258" i="16" s="1"/>
  <c r="S257" i="16"/>
  <c r="N257" i="16"/>
  <c r="O257" i="16" s="1"/>
  <c r="P257" i="16" s="1"/>
  <c r="O256" i="16"/>
  <c r="P256" i="16" s="1"/>
  <c r="N255" i="16"/>
  <c r="O255" i="16" s="1"/>
  <c r="P255" i="16" s="1"/>
  <c r="O254" i="16"/>
  <c r="P254" i="16" s="1"/>
  <c r="O253" i="16"/>
  <c r="P253" i="16" s="1"/>
  <c r="N252" i="16"/>
  <c r="O252" i="16" s="1"/>
  <c r="P252" i="16" s="1"/>
  <c r="O251" i="16"/>
  <c r="P251" i="16" s="1"/>
  <c r="O250" i="16"/>
  <c r="P250" i="16" s="1"/>
  <c r="N249" i="16"/>
  <c r="O249" i="16" s="1"/>
  <c r="P249" i="16" s="1"/>
  <c r="N248" i="16"/>
  <c r="O248" i="16" s="1"/>
  <c r="P248" i="16" s="1"/>
  <c r="N247" i="16"/>
  <c r="O247" i="16" s="1"/>
  <c r="P247" i="16" s="1"/>
  <c r="N246" i="16"/>
  <c r="O246" i="16" s="1"/>
  <c r="P246" i="16" s="1"/>
  <c r="N245" i="16"/>
  <c r="O245" i="16" s="1"/>
  <c r="P245" i="16" s="1"/>
  <c r="O244" i="16"/>
  <c r="P244" i="16" s="1"/>
  <c r="N243" i="16"/>
  <c r="O243" i="16" s="1"/>
  <c r="P243" i="16" s="1"/>
  <c r="N242" i="16"/>
  <c r="O242" i="16" s="1"/>
  <c r="P242" i="16" s="1"/>
  <c r="O241" i="16"/>
  <c r="P241" i="16" s="1"/>
  <c r="O240" i="16"/>
  <c r="P240" i="16" s="1"/>
  <c r="O239" i="16"/>
  <c r="P239" i="16" s="1"/>
  <c r="N238" i="16"/>
  <c r="O238" i="16" s="1"/>
  <c r="P238" i="16" s="1"/>
  <c r="O237" i="16"/>
  <c r="P237" i="16" s="1"/>
  <c r="O236" i="16"/>
  <c r="P236" i="16" s="1"/>
  <c r="O235" i="16"/>
  <c r="P235" i="16" s="1"/>
  <c r="N234" i="16"/>
  <c r="O234" i="16" s="1"/>
  <c r="P234" i="16" s="1"/>
  <c r="O233" i="16"/>
  <c r="P233" i="16" s="1"/>
  <c r="N232" i="16"/>
  <c r="O232" i="16" s="1"/>
  <c r="P232" i="16" s="1"/>
  <c r="O231" i="16"/>
  <c r="P231" i="16" s="1"/>
  <c r="O230" i="16"/>
  <c r="P230" i="16" s="1"/>
  <c r="N229" i="16"/>
  <c r="O229" i="16" s="1"/>
  <c r="P229" i="16" s="1"/>
  <c r="N228" i="16"/>
  <c r="O228" i="16" s="1"/>
  <c r="P228" i="16" s="1"/>
  <c r="N227" i="16"/>
  <c r="O227" i="16" s="1"/>
  <c r="P227" i="16" s="1"/>
  <c r="O226" i="16"/>
  <c r="P226" i="16" s="1"/>
  <c r="N225" i="16"/>
  <c r="O225" i="16" s="1"/>
  <c r="P225" i="16" s="1"/>
  <c r="O224" i="16"/>
  <c r="P224" i="16" s="1"/>
  <c r="O223" i="16"/>
  <c r="P223" i="16" s="1"/>
  <c r="O222" i="16"/>
  <c r="P222" i="16" s="1"/>
  <c r="N221" i="16"/>
  <c r="O221" i="16" s="1"/>
  <c r="P221" i="16" s="1"/>
  <c r="O220" i="16"/>
  <c r="P220" i="16" s="1"/>
  <c r="N219" i="16"/>
  <c r="O219" i="16" s="1"/>
  <c r="P219" i="16" s="1"/>
  <c r="O218" i="16"/>
  <c r="P218" i="16" s="1"/>
  <c r="N217" i="16"/>
  <c r="O217" i="16" s="1"/>
  <c r="P217" i="16" s="1"/>
  <c r="O216" i="16"/>
  <c r="P216" i="16" s="1"/>
  <c r="O215" i="16"/>
  <c r="P215" i="16" s="1"/>
  <c r="O214" i="16"/>
  <c r="P214" i="16" s="1"/>
  <c r="O213" i="16"/>
  <c r="P213" i="16" s="1"/>
  <c r="N212" i="16"/>
  <c r="O212" i="16" s="1"/>
  <c r="P212" i="16" s="1"/>
  <c r="N211" i="16"/>
  <c r="O211" i="16" s="1"/>
  <c r="P211" i="16" s="1"/>
  <c r="N210" i="16"/>
  <c r="O210" i="16" s="1"/>
  <c r="P210" i="16" s="1"/>
  <c r="O209" i="16"/>
  <c r="P209" i="16" s="1"/>
  <c r="O208" i="16"/>
  <c r="P208" i="16" s="1"/>
  <c r="O207" i="16"/>
  <c r="P207" i="16" s="1"/>
  <c r="N206" i="16"/>
  <c r="O206" i="16" s="1"/>
  <c r="P206" i="16" s="1"/>
  <c r="O205" i="16"/>
  <c r="P205" i="16" s="1"/>
  <c r="N204" i="16"/>
  <c r="O204" i="16" s="1"/>
  <c r="P204" i="16" s="1"/>
  <c r="O203" i="16"/>
  <c r="P203" i="16" s="1"/>
  <c r="O202" i="16"/>
  <c r="P202" i="16" s="1"/>
  <c r="N201" i="16"/>
  <c r="O201" i="16" s="1"/>
  <c r="P201" i="16" s="1"/>
  <c r="O200" i="16"/>
  <c r="P200" i="16" s="1"/>
  <c r="O199" i="16"/>
  <c r="P199" i="16" s="1"/>
  <c r="O198" i="16"/>
  <c r="P198" i="16" s="1"/>
  <c r="O197" i="16"/>
  <c r="P197" i="16" s="1"/>
  <c r="O196" i="16"/>
  <c r="P196" i="16" s="1"/>
  <c r="N195" i="16"/>
  <c r="O195" i="16" s="1"/>
  <c r="P195" i="16" s="1"/>
  <c r="O194" i="16"/>
  <c r="P194" i="16" s="1"/>
  <c r="N193" i="16"/>
  <c r="O193" i="16" s="1"/>
  <c r="P193" i="16" s="1"/>
  <c r="O192" i="16"/>
  <c r="P192" i="16" s="1"/>
  <c r="O191" i="16"/>
  <c r="P191" i="16" s="1"/>
  <c r="N190" i="16"/>
  <c r="O190" i="16" s="1"/>
  <c r="P190" i="16" s="1"/>
  <c r="O189" i="16"/>
  <c r="P189" i="16" s="1"/>
  <c r="O188" i="16"/>
  <c r="P188" i="16" s="1"/>
  <c r="N187" i="16"/>
  <c r="O187" i="16" s="1"/>
  <c r="P187" i="16" s="1"/>
  <c r="O186" i="16"/>
  <c r="P186" i="16" s="1"/>
  <c r="O185" i="16"/>
  <c r="P185" i="16" s="1"/>
  <c r="N184" i="16"/>
  <c r="O184" i="16" s="1"/>
  <c r="P184" i="16" s="1"/>
  <c r="N183" i="16"/>
  <c r="O183" i="16" s="1"/>
  <c r="P183" i="16" s="1"/>
  <c r="O182" i="16"/>
  <c r="P182" i="16" s="1"/>
  <c r="O181" i="16"/>
  <c r="P181" i="16" s="1"/>
  <c r="S180" i="16"/>
  <c r="N180" i="16"/>
  <c r="O180" i="16" s="1"/>
  <c r="P180" i="16" s="1"/>
  <c r="N179" i="16"/>
  <c r="O179" i="16" s="1"/>
  <c r="P179" i="16" s="1"/>
  <c r="N178" i="16"/>
  <c r="O178" i="16" s="1"/>
  <c r="P178" i="16" s="1"/>
  <c r="N177" i="16"/>
  <c r="O177" i="16" s="1"/>
  <c r="P177" i="16" s="1"/>
  <c r="N176" i="16"/>
  <c r="O176" i="16" s="1"/>
  <c r="P176" i="16" s="1"/>
  <c r="O175" i="16"/>
  <c r="P175" i="16" s="1"/>
  <c r="O174" i="16"/>
  <c r="P174" i="16" s="1"/>
  <c r="O173" i="16"/>
  <c r="P173" i="16" s="1"/>
  <c r="O172" i="16"/>
  <c r="P172" i="16" s="1"/>
  <c r="O171" i="16"/>
  <c r="P171" i="16" s="1"/>
  <c r="O170" i="16"/>
  <c r="P170" i="16" s="1"/>
  <c r="N169" i="16"/>
  <c r="O169" i="16" s="1"/>
  <c r="P169" i="16" s="1"/>
  <c r="O168" i="16"/>
  <c r="P168" i="16" s="1"/>
  <c r="N167" i="16"/>
  <c r="O167" i="16" s="1"/>
  <c r="P167" i="16" s="1"/>
  <c r="N166" i="16"/>
  <c r="O166" i="16" s="1"/>
  <c r="P166" i="16" s="1"/>
  <c r="N165" i="16"/>
  <c r="O165" i="16" s="1"/>
  <c r="P165" i="16" s="1"/>
  <c r="N164" i="16"/>
  <c r="O164" i="16" s="1"/>
  <c r="P164" i="16" s="1"/>
  <c r="O163" i="16"/>
  <c r="P163" i="16" s="1"/>
  <c r="O162" i="16"/>
  <c r="P162" i="16" s="1"/>
  <c r="O161" i="16"/>
  <c r="P161" i="16" s="1"/>
  <c r="O160" i="16"/>
  <c r="P160" i="16" s="1"/>
  <c r="O159" i="16"/>
  <c r="P159" i="16" s="1"/>
  <c r="N158" i="16"/>
  <c r="O158" i="16" s="1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N148" i="16"/>
  <c r="O148" i="16" s="1"/>
  <c r="P148" i="16" s="1"/>
  <c r="N147" i="16"/>
  <c r="O147" i="16" s="1"/>
  <c r="P147" i="16" s="1"/>
  <c r="N146" i="16"/>
  <c r="O146" i="16" s="1"/>
  <c r="P146" i="16" s="1"/>
  <c r="N145" i="16"/>
  <c r="O145" i="16" s="1"/>
  <c r="P145" i="16" s="1"/>
  <c r="N144" i="16"/>
  <c r="O144" i="16" s="1"/>
  <c r="P144" i="16" s="1"/>
  <c r="N143" i="16"/>
  <c r="O143" i="16" s="1"/>
  <c r="P143" i="16" s="1"/>
  <c r="O142" i="16"/>
  <c r="P142" i="16" s="1"/>
  <c r="N141" i="16"/>
  <c r="O141" i="16" s="1"/>
  <c r="P141" i="16" s="1"/>
  <c r="O140" i="16"/>
  <c r="P140" i="16" s="1"/>
  <c r="O139" i="16"/>
  <c r="P139" i="16" s="1"/>
  <c r="N138" i="16"/>
  <c r="O138" i="16" s="1"/>
  <c r="P138" i="16" s="1"/>
  <c r="N137" i="16"/>
  <c r="O137" i="16" s="1"/>
  <c r="P137" i="16" s="1"/>
  <c r="N136" i="16"/>
  <c r="O136" i="16" s="1"/>
  <c r="P136" i="16" s="1"/>
  <c r="S135" i="16"/>
  <c r="N135" i="16"/>
  <c r="O135" i="16" s="1"/>
  <c r="P135" i="16" s="1"/>
  <c r="S134" i="16"/>
  <c r="N134" i="16"/>
  <c r="O134" i="16" s="1"/>
  <c r="P134" i="16" s="1"/>
  <c r="N133" i="16"/>
  <c r="O133" i="16" s="1"/>
  <c r="P133" i="16" s="1"/>
  <c r="N132" i="16"/>
  <c r="O132" i="16" s="1"/>
  <c r="P132" i="16" s="1"/>
  <c r="N131" i="16"/>
  <c r="O131" i="16" s="1"/>
  <c r="P131" i="16" s="1"/>
  <c r="N130" i="16"/>
  <c r="O130" i="16" s="1"/>
  <c r="P130" i="16" s="1"/>
  <c r="O129" i="16"/>
  <c r="P129" i="16" s="1"/>
  <c r="O128" i="16"/>
  <c r="P128" i="16" s="1"/>
  <c r="O127" i="16"/>
  <c r="P127" i="16" s="1"/>
  <c r="O126" i="16"/>
  <c r="P126" i="16" s="1"/>
  <c r="N125" i="16"/>
  <c r="O125" i="16" s="1"/>
  <c r="P125" i="16" s="1"/>
  <c r="N124" i="16"/>
  <c r="O124" i="16" s="1"/>
  <c r="P124" i="16" s="1"/>
  <c r="O123" i="16"/>
  <c r="P123" i="16" s="1"/>
  <c r="N122" i="16"/>
  <c r="O122" i="16" s="1"/>
  <c r="P122" i="16" s="1"/>
  <c r="O121" i="16"/>
  <c r="P121" i="16" s="1"/>
  <c r="O120" i="16"/>
  <c r="P120" i="16" s="1"/>
  <c r="O119" i="16"/>
  <c r="P119" i="16" s="1"/>
  <c r="O118" i="16"/>
  <c r="P118" i="16" s="1"/>
  <c r="N117" i="16"/>
  <c r="O117" i="16" s="1"/>
  <c r="P117" i="16" s="1"/>
  <c r="N116" i="16"/>
  <c r="O116" i="16" s="1"/>
  <c r="P116" i="16" s="1"/>
  <c r="O115" i="16"/>
  <c r="P115" i="16" s="1"/>
  <c r="N114" i="16"/>
  <c r="O114" i="16" s="1"/>
  <c r="P114" i="16" s="1"/>
  <c r="N113" i="16"/>
  <c r="O113" i="16" s="1"/>
  <c r="P113" i="16" s="1"/>
  <c r="O112" i="16"/>
  <c r="P112" i="16" s="1"/>
  <c r="O111" i="16"/>
  <c r="P111" i="16" s="1"/>
  <c r="O110" i="16"/>
  <c r="P110" i="16" s="1"/>
  <c r="N109" i="16"/>
  <c r="O109" i="16" s="1"/>
  <c r="P109" i="16" s="1"/>
  <c r="O108" i="16"/>
  <c r="P108" i="16" s="1"/>
  <c r="O107" i="16"/>
  <c r="P107" i="16" s="1"/>
  <c r="N106" i="16"/>
  <c r="O106" i="16" s="1"/>
  <c r="P106" i="16" s="1"/>
  <c r="N105" i="16"/>
  <c r="O105" i="16" s="1"/>
  <c r="P105" i="16" s="1"/>
  <c r="O104" i="16"/>
  <c r="P104" i="16" s="1"/>
  <c r="O103" i="16"/>
  <c r="P103" i="16" s="1"/>
  <c r="N102" i="16"/>
  <c r="O102" i="16" s="1"/>
  <c r="P102" i="16" s="1"/>
  <c r="N101" i="16"/>
  <c r="O101" i="16" s="1"/>
  <c r="P101" i="16" s="1"/>
  <c r="O100" i="16"/>
  <c r="P100" i="16" s="1"/>
  <c r="N99" i="16"/>
  <c r="O99" i="16" s="1"/>
  <c r="P99" i="16" s="1"/>
  <c r="N98" i="16"/>
  <c r="O98" i="16" s="1"/>
  <c r="P98" i="16" s="1"/>
  <c r="O97" i="16"/>
  <c r="P97" i="16" s="1"/>
  <c r="O96" i="16"/>
  <c r="P96" i="16" s="1"/>
  <c r="N95" i="16"/>
  <c r="O95" i="16" s="1"/>
  <c r="P95" i="16" s="1"/>
  <c r="N94" i="16"/>
  <c r="O94" i="16" s="1"/>
  <c r="P94" i="16" s="1"/>
  <c r="N93" i="16"/>
  <c r="O93" i="16" s="1"/>
  <c r="N92" i="16"/>
  <c r="O92" i="16" s="1"/>
  <c r="P92" i="16" s="1"/>
  <c r="S91" i="16"/>
  <c r="N91" i="16"/>
  <c r="O91" i="16" s="1"/>
  <c r="P91" i="16" s="1"/>
  <c r="N90" i="16"/>
  <c r="O90" i="16" s="1"/>
  <c r="P90" i="16" s="1"/>
  <c r="N89" i="16"/>
  <c r="O89" i="16" s="1"/>
  <c r="P89" i="16" s="1"/>
  <c r="N88" i="16"/>
  <c r="O88" i="16" s="1"/>
  <c r="P88" i="16" s="1"/>
  <c r="N87" i="16"/>
  <c r="O87" i="16" s="1"/>
  <c r="P87" i="16" s="1"/>
  <c r="O86" i="16"/>
  <c r="P86" i="16" s="1"/>
  <c r="O85" i="16"/>
  <c r="P85" i="16" s="1"/>
  <c r="O84" i="16"/>
  <c r="P84" i="16" s="1"/>
  <c r="N83" i="16"/>
  <c r="O83" i="16" s="1"/>
  <c r="P83" i="16" s="1"/>
  <c r="N82" i="16"/>
  <c r="O82" i="16" s="1"/>
  <c r="P82" i="16" s="1"/>
  <c r="N81" i="16"/>
  <c r="O81" i="16" s="1"/>
  <c r="P81" i="16" s="1"/>
  <c r="N80" i="16"/>
  <c r="O80" i="16" s="1"/>
  <c r="P80" i="16" s="1"/>
  <c r="N79" i="16"/>
  <c r="O79" i="16" s="1"/>
  <c r="P79" i="16" s="1"/>
  <c r="N78" i="16"/>
  <c r="O78" i="16" s="1"/>
  <c r="P78" i="16" s="1"/>
  <c r="O77" i="16"/>
  <c r="P77" i="16" s="1"/>
  <c r="O76" i="16"/>
  <c r="P76" i="16" s="1"/>
  <c r="O75" i="16"/>
  <c r="P75" i="16" s="1"/>
  <c r="O74" i="16"/>
  <c r="P74" i="16" s="1"/>
  <c r="N73" i="16"/>
  <c r="O73" i="16" s="1"/>
  <c r="P73" i="16" s="1"/>
  <c r="N72" i="16"/>
  <c r="O72" i="16" s="1"/>
  <c r="P72" i="16" s="1"/>
  <c r="O71" i="16"/>
  <c r="P71" i="16" s="1"/>
  <c r="N70" i="16"/>
  <c r="O70" i="16" s="1"/>
  <c r="P70" i="16" s="1"/>
  <c r="O69" i="16"/>
  <c r="P69" i="16" s="1"/>
  <c r="N68" i="16"/>
  <c r="O68" i="16" s="1"/>
  <c r="P68" i="16" s="1"/>
  <c r="O67" i="16"/>
  <c r="P67" i="16" s="1"/>
  <c r="N66" i="16"/>
  <c r="O66" i="16" s="1"/>
  <c r="P66" i="16" s="1"/>
  <c r="O65" i="16"/>
  <c r="P65" i="16" s="1"/>
  <c r="O64" i="16"/>
  <c r="P64" i="16" s="1"/>
  <c r="N63" i="16"/>
  <c r="O63" i="16" s="1"/>
  <c r="P63" i="16" s="1"/>
  <c r="O62" i="16"/>
  <c r="P62" i="16" s="1"/>
  <c r="N61" i="16"/>
  <c r="O61" i="16" s="1"/>
  <c r="P61" i="16" s="1"/>
  <c r="O60" i="16"/>
  <c r="P60" i="16" s="1"/>
  <c r="O59" i="16"/>
  <c r="P59" i="16" s="1"/>
  <c r="O58" i="16"/>
  <c r="P58" i="16" s="1"/>
  <c r="O57" i="16"/>
  <c r="P57" i="16" s="1"/>
  <c r="O56" i="16"/>
  <c r="P56" i="16" s="1"/>
  <c r="O55" i="16"/>
  <c r="P55" i="16" s="1"/>
  <c r="N54" i="16"/>
  <c r="O54" i="16" s="1"/>
  <c r="P54" i="16" s="1"/>
  <c r="N53" i="16"/>
  <c r="O53" i="16" s="1"/>
  <c r="P53" i="16" s="1"/>
  <c r="N52" i="16"/>
  <c r="O52" i="16" s="1"/>
  <c r="P52" i="16" s="1"/>
  <c r="O51" i="16"/>
  <c r="P51" i="16" s="1"/>
  <c r="O50" i="16"/>
  <c r="P50" i="16" s="1"/>
  <c r="O49" i="16"/>
  <c r="P49" i="16" s="1"/>
  <c r="O48" i="16"/>
  <c r="P48" i="16" s="1"/>
  <c r="N47" i="16"/>
  <c r="O47" i="16" s="1"/>
  <c r="P47" i="16" s="1"/>
  <c r="N46" i="16"/>
  <c r="O46" i="16" s="1"/>
  <c r="P46" i="16" s="1"/>
  <c r="N45" i="16"/>
  <c r="O45" i="16" s="1"/>
  <c r="P45" i="16" s="1"/>
  <c r="O44" i="16"/>
  <c r="P44" i="16" s="1"/>
  <c r="O43" i="16"/>
  <c r="P43" i="16" s="1"/>
  <c r="O42" i="16"/>
  <c r="P42" i="16" s="1"/>
  <c r="O41" i="16"/>
  <c r="P41" i="16" s="1"/>
  <c r="O40" i="16"/>
  <c r="P40" i="16" s="1"/>
  <c r="O39" i="16"/>
  <c r="P39" i="16" s="1"/>
  <c r="O38" i="16"/>
  <c r="P38" i="16" s="1"/>
  <c r="O37" i="16"/>
  <c r="P37" i="16" s="1"/>
  <c r="O36" i="16"/>
  <c r="P36" i="16" s="1"/>
  <c r="O35" i="16"/>
  <c r="P35" i="16" s="1"/>
  <c r="O34" i="16"/>
  <c r="P34" i="16" s="1"/>
  <c r="O33" i="16"/>
  <c r="P33" i="16" s="1"/>
  <c r="O32" i="16"/>
  <c r="P32" i="16" s="1"/>
  <c r="O31" i="16"/>
  <c r="P31" i="16" s="1"/>
  <c r="O30" i="16"/>
  <c r="P30" i="16" s="1"/>
  <c r="O29" i="16"/>
  <c r="P29" i="16" s="1"/>
  <c r="O28" i="16"/>
  <c r="P28" i="16" s="1"/>
  <c r="N27" i="16"/>
  <c r="O27" i="16" s="1"/>
  <c r="P27" i="16" s="1"/>
  <c r="O26" i="16"/>
  <c r="P26" i="16" s="1"/>
  <c r="N25" i="16"/>
  <c r="O25" i="16" s="1"/>
  <c r="P25" i="16" s="1"/>
  <c r="O24" i="16"/>
  <c r="P24" i="16" s="1"/>
  <c r="O23" i="16"/>
  <c r="P23" i="16" s="1"/>
  <c r="N22" i="16"/>
  <c r="O22" i="16" s="1"/>
  <c r="P22" i="16" s="1"/>
  <c r="N21" i="16"/>
  <c r="O21" i="16" s="1"/>
  <c r="P21" i="16" s="1"/>
  <c r="N20" i="16"/>
  <c r="O20" i="16" s="1"/>
  <c r="P20" i="16" s="1"/>
  <c r="N19" i="16"/>
  <c r="O19" i="16" s="1"/>
  <c r="P19" i="16" s="1"/>
  <c r="N18" i="16"/>
  <c r="O18" i="16" s="1"/>
  <c r="P18" i="16" s="1"/>
  <c r="N17" i="16"/>
  <c r="O17" i="16" s="1"/>
  <c r="P17" i="16" s="1"/>
  <c r="O16" i="16"/>
  <c r="P16" i="16" s="1"/>
  <c r="O15" i="16"/>
  <c r="P15" i="16" s="1"/>
  <c r="O14" i="16"/>
  <c r="P14" i="16" s="1"/>
  <c r="O13" i="16"/>
  <c r="P13" i="16" s="1"/>
  <c r="O12" i="16"/>
  <c r="P12" i="16" s="1"/>
  <c r="N11" i="16"/>
  <c r="O11" i="16" s="1"/>
  <c r="P11" i="16" s="1"/>
  <c r="N10" i="16"/>
  <c r="O10" i="16" s="1"/>
  <c r="P10" i="16" s="1"/>
  <c r="N9" i="16"/>
  <c r="O9" i="16" s="1"/>
  <c r="P9" i="16" s="1"/>
  <c r="O8" i="16"/>
  <c r="P8" i="16" s="1"/>
  <c r="N7" i="16"/>
  <c r="O7" i="16" s="1"/>
  <c r="P7" i="16" s="1"/>
  <c r="N6" i="16"/>
  <c r="O6" i="16" s="1"/>
  <c r="P6" i="16" s="1"/>
  <c r="O5" i="16"/>
  <c r="P5" i="16" s="1"/>
  <c r="O4" i="16"/>
  <c r="P4" i="16" s="1"/>
  <c r="O3" i="16"/>
  <c r="P3" i="16" s="1"/>
  <c r="AA7" i="15" l="1"/>
  <c r="AA9" i="15" s="1"/>
  <c r="Z7" i="15"/>
  <c r="Z9" i="15" s="1"/>
  <c r="Y7" i="15"/>
  <c r="Y9" i="15" s="1"/>
  <c r="X7" i="15"/>
  <c r="X9" i="15" s="1"/>
  <c r="X5" i="15"/>
  <c r="Y5" i="15"/>
  <c r="Z5" i="15"/>
  <c r="AA5" i="15"/>
  <c r="W5" i="15"/>
  <c r="N83" i="15" l="1"/>
  <c r="O83" i="15" s="1"/>
  <c r="P83" i="15" s="1"/>
  <c r="N277" i="15"/>
  <c r="O277" i="15" s="1"/>
  <c r="P277" i="15" s="1"/>
  <c r="N106" i="15"/>
  <c r="O106" i="15" s="1"/>
  <c r="P106" i="15" s="1"/>
  <c r="N302" i="15"/>
  <c r="O302" i="15" s="1"/>
  <c r="P302" i="15" s="1"/>
  <c r="O246" i="15"/>
  <c r="P246" i="15" s="1"/>
  <c r="N238" i="15"/>
  <c r="O238" i="15" s="1"/>
  <c r="P238" i="15" s="1"/>
  <c r="N298" i="15"/>
  <c r="O298" i="15" s="1"/>
  <c r="P298" i="15" s="1"/>
  <c r="N239" i="15"/>
  <c r="O239" i="15" s="1"/>
  <c r="P239" i="15" s="1"/>
  <c r="N119" i="15"/>
  <c r="O119" i="15" s="1"/>
  <c r="P119" i="15" s="1"/>
  <c r="N240" i="15"/>
  <c r="O240" i="15" s="1"/>
  <c r="P240" i="15" s="1"/>
  <c r="N278" i="15"/>
  <c r="O278" i="15" s="1"/>
  <c r="P278" i="15" s="1"/>
  <c r="N113" i="15"/>
  <c r="O113" i="15" s="1"/>
  <c r="P113" i="15" s="1"/>
  <c r="N114" i="15"/>
  <c r="O114" i="15" s="1"/>
  <c r="P114" i="15" s="1"/>
  <c r="N65" i="15"/>
  <c r="O65" i="15" s="1"/>
  <c r="P65" i="15" s="1"/>
  <c r="N149" i="15"/>
  <c r="O149" i="15" s="1"/>
  <c r="P149" i="15" s="1"/>
  <c r="N148" i="15"/>
  <c r="O148" i="15" s="1"/>
  <c r="P148" i="15" s="1"/>
  <c r="O143" i="15"/>
  <c r="P143" i="15" s="1"/>
  <c r="N109" i="15"/>
  <c r="O109" i="15" s="1"/>
  <c r="P109" i="15" s="1"/>
  <c r="O93" i="15"/>
  <c r="P93" i="15" s="1"/>
  <c r="N358" i="15"/>
  <c r="O358" i="15" s="1"/>
  <c r="P358" i="15" s="1"/>
  <c r="N287" i="15"/>
  <c r="O287" i="15" s="1"/>
  <c r="P287" i="15" s="1"/>
  <c r="N216" i="15"/>
  <c r="O216" i="15" s="1"/>
  <c r="P216" i="15" s="1"/>
  <c r="N39" i="15"/>
  <c r="O39" i="15" s="1"/>
  <c r="P39" i="15" s="1"/>
  <c r="N264" i="15"/>
  <c r="O264" i="15" s="1"/>
  <c r="P264" i="15" s="1"/>
  <c r="N120" i="15"/>
  <c r="O120" i="15" s="1"/>
  <c r="P120" i="15" s="1"/>
  <c r="N15" i="15"/>
  <c r="O15" i="15" s="1"/>
  <c r="P15" i="15" s="1"/>
  <c r="N27" i="15"/>
  <c r="O27" i="15" s="1"/>
  <c r="P27" i="15" s="1"/>
  <c r="N80" i="15"/>
  <c r="O80" i="15" s="1"/>
  <c r="P80" i="15" s="1"/>
  <c r="N123" i="15"/>
  <c r="O123" i="15" s="1"/>
  <c r="P123" i="15" s="1"/>
  <c r="N68" i="15"/>
  <c r="O68" i="15" s="1"/>
  <c r="P68" i="15" s="1"/>
  <c r="N26" i="15"/>
  <c r="O26" i="15" s="1"/>
  <c r="P26" i="15" s="1"/>
  <c r="N18" i="15"/>
  <c r="O18" i="15" s="1"/>
  <c r="P18" i="15" s="1"/>
  <c r="N147" i="15"/>
  <c r="O147" i="15" s="1"/>
  <c r="P147" i="15" s="1"/>
  <c r="O124" i="15"/>
  <c r="P124" i="15" s="1"/>
  <c r="N125" i="15"/>
  <c r="O125" i="15" s="1"/>
  <c r="P125" i="15" s="1"/>
  <c r="N25" i="15"/>
  <c r="O25" i="15" s="1"/>
  <c r="P25" i="15" s="1"/>
  <c r="N77" i="15"/>
  <c r="O77" i="15" s="1"/>
  <c r="P77" i="15" s="1"/>
  <c r="N116" i="15"/>
  <c r="O116" i="15" s="1"/>
  <c r="P116" i="15" s="1"/>
  <c r="O105" i="15"/>
  <c r="P105" i="15" s="1"/>
  <c r="N112" i="15"/>
  <c r="O112" i="15" s="1"/>
  <c r="P112" i="15" s="1"/>
  <c r="N111" i="15"/>
  <c r="O111" i="15" s="1"/>
  <c r="P111" i="15" s="1"/>
  <c r="N279" i="15"/>
  <c r="O279" i="15" s="1"/>
  <c r="P279" i="15" s="1"/>
  <c r="N115" i="15"/>
  <c r="O115" i="15" s="1"/>
  <c r="P115" i="15" s="1"/>
  <c r="N24" i="15"/>
  <c r="O24" i="15" s="1"/>
  <c r="P24" i="15" s="1"/>
  <c r="N117" i="15"/>
  <c r="O117" i="15" s="1"/>
  <c r="P117" i="15" s="1"/>
  <c r="O144" i="15"/>
  <c r="P144" i="15" s="1"/>
  <c r="N79" i="15"/>
  <c r="O79" i="15" s="1"/>
  <c r="P79" i="15" s="1"/>
  <c r="O274" i="15"/>
  <c r="P274" i="15" s="1"/>
  <c r="N161" i="15"/>
  <c r="O161" i="15" s="1"/>
  <c r="P161" i="15" s="1"/>
  <c r="N78" i="15"/>
  <c r="O78" i="15" s="1"/>
  <c r="P78" i="15" s="1"/>
  <c r="N67" i="15"/>
  <c r="O67" i="15" s="1"/>
  <c r="P67" i="15" s="1"/>
  <c r="N258" i="15"/>
  <c r="O258" i="15" s="1"/>
  <c r="P258" i="15" s="1"/>
  <c r="N127" i="15"/>
  <c r="O127" i="15" s="1"/>
  <c r="P127" i="15" s="1"/>
  <c r="N225" i="15"/>
  <c r="O225" i="15" s="1"/>
  <c r="P225" i="15" s="1"/>
  <c r="N84" i="15"/>
  <c r="O84" i="15" s="1"/>
  <c r="P84" i="15" s="1"/>
  <c r="N265" i="15"/>
  <c r="O265" i="15" s="1"/>
  <c r="P265" i="15" s="1"/>
  <c r="O62" i="15"/>
  <c r="P62" i="15" s="1"/>
  <c r="N284" i="15"/>
  <c r="O284" i="15" s="1"/>
  <c r="P284" i="15" s="1"/>
  <c r="N209" i="15"/>
  <c r="O209" i="15" s="1"/>
  <c r="P209" i="15" s="1"/>
  <c r="N211" i="15"/>
  <c r="O211" i="15" s="1"/>
  <c r="P211" i="15" s="1"/>
  <c r="N146" i="15"/>
  <c r="O146" i="15" s="1"/>
  <c r="P146" i="15" s="1"/>
  <c r="N150" i="15"/>
  <c r="O150" i="15" s="1"/>
  <c r="P150" i="15" s="1"/>
  <c r="N154" i="15"/>
  <c r="O154" i="15" s="1"/>
  <c r="P154" i="15" s="1"/>
  <c r="N276" i="15"/>
  <c r="O276" i="15" s="1"/>
  <c r="P276" i="15" s="1"/>
  <c r="N202" i="15"/>
  <c r="O202" i="15" s="1"/>
  <c r="P202" i="15" s="1"/>
  <c r="N72" i="15"/>
  <c r="O72" i="15" s="1"/>
  <c r="P72" i="15" s="1"/>
  <c r="N214" i="15"/>
  <c r="O214" i="15" s="1"/>
  <c r="P214" i="15" s="1"/>
  <c r="N23" i="15"/>
  <c r="O23" i="15" s="1"/>
  <c r="P23" i="15" s="1"/>
  <c r="N281" i="15"/>
  <c r="O281" i="15" s="1"/>
  <c r="P281" i="15" s="1"/>
  <c r="N273" i="15"/>
  <c r="O273" i="15" s="1"/>
  <c r="P273" i="15" s="1"/>
  <c r="N191" i="15"/>
  <c r="O191" i="15" s="1"/>
  <c r="P191" i="15" s="1"/>
  <c r="N196" i="15"/>
  <c r="O196" i="15" s="1"/>
  <c r="P196" i="15" s="1"/>
  <c r="N48" i="15"/>
  <c r="O48" i="15" s="1"/>
  <c r="P48" i="15" s="1"/>
  <c r="N37" i="15"/>
  <c r="O37" i="15" s="1"/>
  <c r="P37" i="15" s="1"/>
  <c r="N133" i="15"/>
  <c r="O133" i="15" s="1"/>
  <c r="P133" i="15" s="1"/>
  <c r="N243" i="15"/>
  <c r="O243" i="15" s="1"/>
  <c r="P243" i="15" s="1"/>
  <c r="N245" i="15"/>
  <c r="O245" i="15" s="1"/>
  <c r="P245" i="15" s="1"/>
  <c r="N219" i="15"/>
  <c r="O219" i="15" s="1"/>
  <c r="P219" i="15" s="1"/>
  <c r="N217" i="15"/>
  <c r="O217" i="15" s="1"/>
  <c r="P217" i="15" s="1"/>
  <c r="N100" i="15"/>
  <c r="O100" i="15" s="1"/>
  <c r="P100" i="15" s="1"/>
  <c r="N228" i="15"/>
  <c r="O228" i="15" s="1"/>
  <c r="P228" i="15" s="1"/>
  <c r="N227" i="15"/>
  <c r="O227" i="15" s="1"/>
  <c r="P227" i="15" s="1"/>
  <c r="N198" i="15"/>
  <c r="O198" i="15" s="1"/>
  <c r="P198" i="15" s="1"/>
  <c r="N104" i="15"/>
  <c r="O104" i="15" s="1"/>
  <c r="P104" i="15" s="1"/>
  <c r="N242" i="15"/>
  <c r="O242" i="15" s="1"/>
  <c r="P242" i="15" s="1"/>
  <c r="N350" i="15"/>
  <c r="O350" i="15" s="1"/>
  <c r="P350" i="15" s="1"/>
  <c r="N349" i="15"/>
  <c r="O349" i="15" s="1"/>
  <c r="P349" i="15" s="1"/>
  <c r="N178" i="15"/>
  <c r="O178" i="15" s="1"/>
  <c r="P178" i="15" s="1"/>
  <c r="N353" i="15"/>
  <c r="O353" i="15" s="1"/>
  <c r="P353" i="15" s="1"/>
  <c r="N60" i="15"/>
  <c r="O60" i="15" s="1"/>
  <c r="P60" i="15" s="1"/>
  <c r="N101" i="15"/>
  <c r="O101" i="15" s="1"/>
  <c r="P101" i="15" s="1"/>
  <c r="N99" i="15"/>
  <c r="O99" i="15" s="1"/>
  <c r="P99" i="15" s="1"/>
  <c r="O70" i="15"/>
  <c r="P70" i="15" s="1"/>
  <c r="N343" i="15"/>
  <c r="O343" i="15" s="1"/>
  <c r="P343" i="15" s="1"/>
  <c r="N76" i="15"/>
  <c r="O76" i="15" s="1"/>
  <c r="P76" i="15" s="1"/>
  <c r="N11" i="15"/>
  <c r="O11" i="15" s="1"/>
  <c r="P11" i="15" s="1"/>
  <c r="O250" i="15"/>
  <c r="P250" i="15" s="1"/>
  <c r="N174" i="15"/>
  <c r="O174" i="15" s="1"/>
  <c r="P174" i="15" s="1"/>
  <c r="N355" i="15"/>
  <c r="O355" i="15" s="1"/>
  <c r="P355" i="15" s="1"/>
  <c r="N320" i="15"/>
  <c r="O320" i="15" s="1"/>
  <c r="P320" i="15" s="1"/>
  <c r="N73" i="15"/>
  <c r="O73" i="15" s="1"/>
  <c r="P73" i="15" s="1"/>
  <c r="N205" i="15"/>
  <c r="O205" i="15" s="1"/>
  <c r="P205" i="15" s="1"/>
  <c r="N75" i="15"/>
  <c r="O75" i="15" s="1"/>
  <c r="P75" i="15" s="1"/>
  <c r="N248" i="15"/>
  <c r="O248" i="15" s="1"/>
  <c r="P248" i="15" s="1"/>
  <c r="N32" i="15"/>
  <c r="O32" i="15" s="1"/>
  <c r="P32" i="15" s="1"/>
  <c r="N261" i="15"/>
  <c r="O261" i="15" s="1"/>
  <c r="P261" i="15" s="1"/>
  <c r="N237" i="15"/>
  <c r="O237" i="15" s="1"/>
  <c r="P237" i="15" s="1"/>
  <c r="N267" i="15"/>
  <c r="O267" i="15" s="1"/>
  <c r="P267" i="15" s="1"/>
  <c r="N293" i="15"/>
  <c r="O293" i="15" s="1"/>
  <c r="P293" i="15" s="1"/>
  <c r="N290" i="15"/>
  <c r="O290" i="15" s="1"/>
  <c r="P290" i="15" s="1"/>
  <c r="N356" i="15"/>
  <c r="O356" i="15" s="1"/>
  <c r="P356" i="15" s="1"/>
  <c r="N256" i="15"/>
  <c r="O256" i="15" s="1"/>
  <c r="P256" i="15" s="1"/>
  <c r="N46" i="15"/>
  <c r="O46" i="15" s="1"/>
  <c r="P46" i="15" s="1"/>
  <c r="N223" i="15"/>
  <c r="O223" i="15" s="1"/>
  <c r="P223" i="15" s="1"/>
  <c r="N215" i="15"/>
  <c r="O215" i="15" s="1"/>
  <c r="P215" i="15" s="1"/>
  <c r="N222" i="15"/>
  <c r="O222" i="15" s="1"/>
  <c r="P222" i="15" s="1"/>
  <c r="N95" i="15"/>
  <c r="O95" i="15" s="1"/>
  <c r="P95" i="15" s="1"/>
  <c r="N94" i="15"/>
  <c r="O94" i="15" s="1"/>
  <c r="P94" i="15" s="1"/>
  <c r="N315" i="15"/>
  <c r="O315" i="15" s="1"/>
  <c r="P315" i="15" s="1"/>
  <c r="N212" i="15"/>
  <c r="O212" i="15" s="1"/>
  <c r="P212" i="15" s="1"/>
  <c r="N45" i="15"/>
  <c r="O45" i="15" s="1"/>
  <c r="P45" i="15" s="1"/>
  <c r="N36" i="15"/>
  <c r="O36" i="15" s="1"/>
  <c r="P36" i="15" s="1"/>
  <c r="N42" i="15"/>
  <c r="O42" i="15" s="1"/>
  <c r="P42" i="15" s="1"/>
  <c r="N187" i="15"/>
  <c r="O187" i="15" s="1"/>
  <c r="P187" i="15" s="1"/>
  <c r="N33" i="15"/>
  <c r="O33" i="15" s="1"/>
  <c r="P33" i="15" s="1"/>
  <c r="N31" i="15"/>
  <c r="O31" i="15" s="1"/>
  <c r="P31" i="15" s="1"/>
  <c r="N20" i="15"/>
  <c r="O20" i="15" s="1"/>
  <c r="P20" i="15" s="1"/>
  <c r="N82" i="15"/>
  <c r="O82" i="15" s="1"/>
  <c r="P82" i="15" s="1"/>
  <c r="N337" i="15"/>
  <c r="O337" i="15" s="1"/>
  <c r="P337" i="15" s="1"/>
  <c r="N354" i="15"/>
  <c r="O354" i="15" s="1"/>
  <c r="P354" i="15" s="1"/>
  <c r="N316" i="15"/>
  <c r="O316" i="15" s="1"/>
  <c r="P316" i="15" s="1"/>
  <c r="N59" i="15"/>
  <c r="O59" i="15" s="1"/>
  <c r="P59" i="15" s="1"/>
  <c r="O58" i="15"/>
  <c r="P58" i="15" s="1"/>
  <c r="O53" i="15"/>
  <c r="P53" i="15" s="1"/>
  <c r="N57" i="15"/>
  <c r="O57" i="15" s="1"/>
  <c r="P57" i="15" s="1"/>
  <c r="O330" i="15"/>
  <c r="P330" i="15" s="1"/>
  <c r="N56" i="15"/>
  <c r="O56" i="15" s="1"/>
  <c r="P56" i="15" s="1"/>
  <c r="N311" i="15"/>
  <c r="O311" i="15" s="1"/>
  <c r="P311" i="15" s="1"/>
  <c r="N259" i="15"/>
  <c r="O259" i="15" s="1"/>
  <c r="P259" i="15" s="1"/>
  <c r="N304" i="15"/>
  <c r="O304" i="15" s="1"/>
  <c r="P304" i="15" s="1"/>
  <c r="N145" i="15"/>
  <c r="O145" i="15" s="1"/>
  <c r="P145" i="15" s="1"/>
  <c r="N96" i="15"/>
  <c r="O96" i="15" s="1"/>
  <c r="P96" i="15" s="1"/>
  <c r="O61" i="15"/>
  <c r="P61" i="15" s="1"/>
  <c r="N192" i="15"/>
  <c r="O192" i="15" s="1"/>
  <c r="P192" i="15" s="1"/>
  <c r="N360" i="15"/>
  <c r="O360" i="15" s="1"/>
  <c r="P360" i="15" s="1"/>
  <c r="N22" i="15"/>
  <c r="O22" i="15" s="1"/>
  <c r="P22" i="15" s="1"/>
  <c r="N160" i="15"/>
  <c r="O160" i="15" s="1"/>
  <c r="P160" i="15" s="1"/>
  <c r="N153" i="15"/>
  <c r="O153" i="15" s="1"/>
  <c r="P153" i="15" s="1"/>
  <c r="N333" i="15"/>
  <c r="O333" i="15" s="1"/>
  <c r="P333" i="15" s="1"/>
  <c r="N253" i="15"/>
  <c r="O253" i="15" s="1"/>
  <c r="P253" i="15" s="1"/>
  <c r="N244" i="15"/>
  <c r="O244" i="15" s="1"/>
  <c r="P244" i="15" s="1"/>
  <c r="N177" i="15"/>
  <c r="O177" i="15" s="1"/>
  <c r="P177" i="15" s="1"/>
  <c r="O168" i="15"/>
  <c r="P168" i="15" s="1"/>
  <c r="N232" i="15"/>
  <c r="O232" i="15" s="1"/>
  <c r="P232" i="15" s="1"/>
  <c r="N50" i="15"/>
  <c r="O50" i="15" s="1"/>
  <c r="P50" i="15" s="1"/>
  <c r="N270" i="15"/>
  <c r="O270" i="15" s="1"/>
  <c r="P270" i="15" s="1"/>
  <c r="N142" i="15"/>
  <c r="O142" i="15" s="1"/>
  <c r="P142" i="15" s="1"/>
  <c r="N162" i="15"/>
  <c r="O162" i="15" s="1"/>
  <c r="P162" i="15" s="1"/>
  <c r="N141" i="15"/>
  <c r="O141" i="15" s="1"/>
  <c r="P141" i="15" s="1"/>
  <c r="N260" i="15"/>
  <c r="O260" i="15" s="1"/>
  <c r="P260" i="15" s="1"/>
  <c r="N296" i="15"/>
  <c r="O296" i="15" s="1"/>
  <c r="P296" i="15" s="1"/>
  <c r="N338" i="15"/>
  <c r="O338" i="15" s="1"/>
  <c r="P338" i="15" s="1"/>
  <c r="N152" i="15"/>
  <c r="O152" i="15" s="1"/>
  <c r="P152" i="15" s="1"/>
  <c r="N85" i="15"/>
  <c r="O85" i="15" s="1"/>
  <c r="P85" i="15" s="1"/>
  <c r="N313" i="15"/>
  <c r="O313" i="15" s="1"/>
  <c r="P313" i="15" s="1"/>
  <c r="N16" i="15"/>
  <c r="O16" i="15" s="1"/>
  <c r="P16" i="15" s="1"/>
  <c r="N269" i="15"/>
  <c r="O269" i="15" s="1"/>
  <c r="P269" i="15" s="1"/>
  <c r="N118" i="15"/>
  <c r="O118" i="15" s="1"/>
  <c r="P118" i="15" s="1"/>
  <c r="N14" i="15"/>
  <c r="O14" i="15" s="1"/>
  <c r="P14" i="15" s="1"/>
  <c r="N17" i="15"/>
  <c r="O17" i="15" s="1"/>
  <c r="P17" i="15" s="1"/>
  <c r="N19" i="15"/>
  <c r="O19" i="15" s="1"/>
  <c r="P19" i="15" s="1"/>
  <c r="N247" i="15"/>
  <c r="O247" i="15" s="1"/>
  <c r="P247" i="15" s="1"/>
  <c r="N182" i="15"/>
  <c r="O182" i="15" s="1"/>
  <c r="P182" i="15" s="1"/>
  <c r="N21" i="15"/>
  <c r="O21" i="15" s="1"/>
  <c r="P21" i="15" s="1"/>
  <c r="N329" i="15"/>
  <c r="O329" i="15" s="1"/>
  <c r="P329" i="15" s="1"/>
  <c r="N190" i="15"/>
  <c r="O190" i="15" s="1"/>
  <c r="P190" i="15" s="1"/>
  <c r="N189" i="15"/>
  <c r="O189" i="15" s="1"/>
  <c r="P189" i="15" s="1"/>
  <c r="N297" i="15"/>
  <c r="O297" i="15" s="1"/>
  <c r="P297" i="15" s="1"/>
  <c r="N181" i="15"/>
  <c r="O181" i="15" s="1"/>
  <c r="P181" i="15" s="1"/>
  <c r="N176" i="15"/>
  <c r="O176" i="15" s="1"/>
  <c r="P176" i="15" s="1"/>
  <c r="N107" i="15"/>
  <c r="O107" i="15" s="1"/>
  <c r="P107" i="15" s="1"/>
  <c r="N275" i="15"/>
  <c r="O275" i="15" s="1"/>
  <c r="P275" i="15" s="1"/>
  <c r="N314" i="15"/>
  <c r="O314" i="15" s="1"/>
  <c r="P314" i="15" s="1"/>
  <c r="O310" i="15"/>
  <c r="P310" i="15" s="1"/>
  <c r="N257" i="15"/>
  <c r="O257" i="15" s="1"/>
  <c r="P257" i="15" s="1"/>
  <c r="N326" i="15"/>
  <c r="O326" i="15" s="1"/>
  <c r="P326" i="15" s="1"/>
  <c r="N312" i="15"/>
  <c r="O312" i="15" s="1"/>
  <c r="P312" i="15" s="1"/>
  <c r="N252" i="15"/>
  <c r="O252" i="15" s="1"/>
  <c r="P252" i="15" s="1"/>
  <c r="N254" i="15"/>
  <c r="O254" i="15" s="1"/>
  <c r="P254" i="15" s="1"/>
  <c r="N351" i="15"/>
  <c r="O351" i="15" s="1"/>
  <c r="P351" i="15" s="1"/>
  <c r="N255" i="15"/>
  <c r="O255" i="15" s="1"/>
  <c r="P255" i="15" s="1"/>
  <c r="N319" i="15"/>
  <c r="O319" i="15" s="1"/>
  <c r="P319" i="15" s="1"/>
  <c r="N303" i="15"/>
  <c r="O303" i="15" s="1"/>
  <c r="P303" i="15" s="1"/>
  <c r="N6" i="15"/>
  <c r="O6" i="15" s="1"/>
  <c r="P6" i="15" s="1"/>
  <c r="N318" i="15"/>
  <c r="O318" i="15" s="1"/>
  <c r="P318" i="15" s="1"/>
  <c r="N294" i="15"/>
  <c r="O294" i="15" s="1"/>
  <c r="P294" i="15" s="1"/>
  <c r="N317" i="15"/>
  <c r="O317" i="15" s="1"/>
  <c r="P317" i="15" s="1"/>
  <c r="N305" i="15"/>
  <c r="O305" i="15" s="1"/>
  <c r="P305" i="15" s="1"/>
  <c r="O88" i="15"/>
  <c r="P88" i="15" s="1"/>
  <c r="N195" i="15"/>
  <c r="O195" i="15" s="1"/>
  <c r="P195" i="15" s="1"/>
  <c r="N201" i="15"/>
  <c r="O201" i="15" s="1"/>
  <c r="P201" i="15" s="1"/>
  <c r="N3" i="15"/>
  <c r="O3" i="15" s="1"/>
  <c r="P3" i="15" s="1"/>
  <c r="N5" i="15"/>
  <c r="O5" i="15" s="1"/>
  <c r="P5" i="15" s="1"/>
  <c r="N200" i="15"/>
  <c r="O200" i="15" s="1"/>
  <c r="P200" i="15" s="1"/>
  <c r="N203" i="15"/>
  <c r="O203" i="15" s="1"/>
  <c r="P203" i="15" s="1"/>
  <c r="N292" i="15"/>
  <c r="O292" i="15" s="1"/>
  <c r="P292" i="15" s="1"/>
  <c r="N282" i="15"/>
  <c r="O282" i="15" s="1"/>
  <c r="P282" i="15" s="1"/>
  <c r="N54" i="15"/>
  <c r="O54" i="15" s="1"/>
  <c r="P54" i="15" s="1"/>
  <c r="N7" i="15"/>
  <c r="O7" i="15" s="1"/>
  <c r="P7" i="15" s="1"/>
  <c r="N8" i="15"/>
  <c r="O8" i="15" s="1"/>
  <c r="P8" i="15" s="1"/>
  <c r="N4" i="15"/>
  <c r="O4" i="15" s="1"/>
  <c r="P4" i="15" s="1"/>
  <c r="N2" i="15"/>
  <c r="O2" i="15" s="1"/>
  <c r="P2" i="15" s="1"/>
  <c r="N102" i="15"/>
  <c r="O102" i="15" s="1"/>
  <c r="P102" i="15" s="1"/>
  <c r="N97" i="15"/>
  <c r="O97" i="15" s="1"/>
  <c r="P97" i="15" s="1"/>
  <c r="N98" i="15"/>
  <c r="O98" i="15" s="1"/>
  <c r="P98" i="15" s="1"/>
  <c r="N352" i="15"/>
  <c r="O352" i="15" s="1"/>
  <c r="P352" i="15" s="1"/>
  <c r="N339" i="15"/>
  <c r="O339" i="15" s="1"/>
  <c r="P339" i="15" s="1"/>
  <c r="N332" i="15"/>
  <c r="O332" i="15" s="1"/>
  <c r="P332" i="15" s="1"/>
  <c r="N134" i="15"/>
  <c r="O134" i="15" s="1"/>
  <c r="P134" i="15" s="1"/>
  <c r="N175" i="15"/>
  <c r="O175" i="15" s="1"/>
  <c r="P175" i="15" s="1"/>
  <c r="N180" i="15"/>
  <c r="O180" i="15" s="1"/>
  <c r="P180" i="15" s="1"/>
  <c r="N139" i="15"/>
  <c r="O139" i="15" s="1"/>
  <c r="P139" i="15" s="1"/>
  <c r="N199" i="15"/>
  <c r="O199" i="15" s="1"/>
  <c r="P199" i="15" s="1"/>
  <c r="N49" i="15"/>
  <c r="O49" i="15" s="1"/>
  <c r="P49" i="15" s="1"/>
  <c r="N34" i="15"/>
  <c r="O34" i="15" s="1"/>
  <c r="P34" i="15" s="1"/>
  <c r="N131" i="15"/>
  <c r="O131" i="15" s="1"/>
  <c r="P131" i="15" s="1"/>
  <c r="N359" i="15"/>
  <c r="O359" i="15" s="1"/>
  <c r="P359" i="15" s="1"/>
  <c r="N229" i="15"/>
  <c r="O229" i="15" s="1"/>
  <c r="P229" i="15" s="1"/>
  <c r="N179" i="15"/>
  <c r="O179" i="15" s="1"/>
  <c r="P179" i="15" s="1"/>
  <c r="N236" i="15"/>
  <c r="O236" i="15" s="1"/>
  <c r="P236" i="15" s="1"/>
  <c r="N164" i="15"/>
  <c r="O164" i="15" s="1"/>
  <c r="P164" i="15" s="1"/>
  <c r="N262" i="15"/>
  <c r="O262" i="15" s="1"/>
  <c r="P262" i="15" s="1"/>
  <c r="N129" i="15"/>
  <c r="O129" i="15" s="1"/>
  <c r="P129" i="15" s="1"/>
  <c r="N235" i="15"/>
  <c r="O235" i="15" s="1"/>
  <c r="P235" i="15" s="1"/>
  <c r="N268" i="15"/>
  <c r="O268" i="15" s="1"/>
  <c r="P268" i="15" s="1"/>
  <c r="N137" i="15"/>
  <c r="O137" i="15" s="1"/>
  <c r="P137" i="15" s="1"/>
  <c r="N140" i="15"/>
  <c r="O140" i="15" s="1"/>
  <c r="P140" i="15" s="1"/>
  <c r="N130" i="15"/>
  <c r="O130" i="15" s="1"/>
  <c r="P130" i="15" s="1"/>
  <c r="N165" i="15"/>
  <c r="O165" i="15" s="1"/>
  <c r="P165" i="15" s="1"/>
  <c r="N136" i="15"/>
  <c r="O136" i="15" s="1"/>
  <c r="P136" i="15" s="1"/>
  <c r="N163" i="15"/>
  <c r="O163" i="15" s="1"/>
  <c r="P163" i="15" s="1"/>
  <c r="N336" i="15"/>
  <c r="O336" i="15" s="1"/>
  <c r="P336" i="15" s="1"/>
  <c r="N348" i="15"/>
  <c r="O348" i="15" s="1"/>
  <c r="P348" i="15" s="1"/>
  <c r="N291" i="15"/>
  <c r="O291" i="15" s="1"/>
  <c r="P291" i="15" s="1"/>
  <c r="N233" i="15"/>
  <c r="O233" i="15" s="1"/>
  <c r="P233" i="15" s="1"/>
  <c r="N234" i="15"/>
  <c r="O234" i="15" s="1"/>
  <c r="P234" i="15" s="1"/>
  <c r="O110" i="15"/>
  <c r="P110" i="15" s="1"/>
  <c r="N188" i="15"/>
  <c r="O188" i="15" s="1"/>
  <c r="N135" i="15"/>
  <c r="O135" i="15" s="1"/>
  <c r="P135" i="15" s="1"/>
  <c r="N103" i="15"/>
  <c r="O103" i="15" s="1"/>
  <c r="P103" i="15" s="1"/>
  <c r="N370" i="15"/>
  <c r="O370" i="15" s="1"/>
  <c r="P370" i="15" s="1"/>
  <c r="N369" i="15"/>
  <c r="O369" i="15" s="1"/>
  <c r="P369" i="15" s="1"/>
  <c r="N366" i="15"/>
  <c r="O366" i="15" s="1"/>
  <c r="P366" i="15" s="1"/>
  <c r="N375" i="15"/>
  <c r="O375" i="15" s="1"/>
  <c r="P375" i="15" s="1"/>
  <c r="N363" i="15"/>
  <c r="O363" i="15" s="1"/>
  <c r="P363" i="15" s="1"/>
  <c r="N364" i="15"/>
  <c r="O364" i="15" s="1"/>
  <c r="P364" i="15" s="1"/>
  <c r="N374" i="15"/>
  <c r="O374" i="15" s="1"/>
  <c r="P374" i="15" s="1"/>
  <c r="N373" i="15"/>
  <c r="O373" i="15" s="1"/>
  <c r="P373" i="15" s="1"/>
  <c r="N368" i="15"/>
  <c r="O368" i="15" s="1"/>
  <c r="P368" i="15" s="1"/>
  <c r="N335" i="15"/>
  <c r="O335" i="15" s="1"/>
  <c r="P335" i="15" s="1"/>
  <c r="N342" i="15"/>
  <c r="O342" i="15" s="1"/>
  <c r="P342" i="15" s="1"/>
  <c r="N341" i="15"/>
  <c r="O341" i="15" s="1"/>
  <c r="P341" i="15" s="1"/>
  <c r="O51" i="15"/>
  <c r="P51" i="15" s="1"/>
  <c r="N52" i="15"/>
  <c r="O52" i="15" s="1"/>
  <c r="P52" i="15" s="1"/>
  <c r="N171" i="15"/>
  <c r="O171" i="15" s="1"/>
  <c r="P171" i="15" s="1"/>
  <c r="N251" i="15"/>
  <c r="O251" i="15" s="1"/>
  <c r="P251" i="15" s="1"/>
  <c r="N185" i="15"/>
  <c r="O185" i="15" s="1"/>
  <c r="P185" i="15" s="1"/>
  <c r="N204" i="15"/>
  <c r="O204" i="15" s="1"/>
  <c r="P204" i="15" s="1"/>
  <c r="N308" i="15"/>
  <c r="O308" i="15" s="1"/>
  <c r="P308" i="15" s="1"/>
  <c r="N218" i="15"/>
  <c r="O218" i="15" s="1"/>
  <c r="P218" i="15" s="1"/>
  <c r="N221" i="15"/>
  <c r="O221" i="15" s="1"/>
  <c r="P221" i="15" s="1"/>
  <c r="N220" i="15"/>
  <c r="O220" i="15" s="1"/>
  <c r="P220" i="15" s="1"/>
  <c r="N226" i="15"/>
  <c r="O226" i="15" s="1"/>
  <c r="P226" i="15" s="1"/>
  <c r="N286" i="15"/>
  <c r="O286" i="15" s="1"/>
  <c r="P286" i="15" s="1"/>
  <c r="N184" i="15"/>
  <c r="O184" i="15" s="1"/>
  <c r="P184" i="15" s="1"/>
  <c r="N331" i="15"/>
  <c r="O331" i="15" s="1"/>
  <c r="P331" i="15" s="1"/>
  <c r="N285" i="15"/>
  <c r="O285" i="15" s="1"/>
  <c r="P285" i="15" s="1"/>
  <c r="N86" i="15"/>
  <c r="O86" i="15" s="1"/>
  <c r="P86" i="15" s="1"/>
  <c r="N172" i="15"/>
  <c r="O172" i="15" s="1"/>
  <c r="P172" i="15" s="1"/>
  <c r="N108" i="15"/>
  <c r="O108" i="15" s="1"/>
  <c r="P108" i="15" s="1"/>
  <c r="N13" i="15"/>
  <c r="O13" i="15" s="1"/>
  <c r="P13" i="15" s="1"/>
  <c r="N272" i="15"/>
  <c r="O272" i="15" s="1"/>
  <c r="P272" i="15" s="1"/>
  <c r="N249" i="15"/>
  <c r="O249" i="15" s="1"/>
  <c r="P249" i="15" s="1"/>
  <c r="N55" i="15"/>
  <c r="O55" i="15" s="1"/>
  <c r="P55" i="15" s="1"/>
  <c r="N309" i="15"/>
  <c r="O309" i="15" s="1"/>
  <c r="P309" i="15" s="1"/>
  <c r="N357" i="15"/>
  <c r="O357" i="15" s="1"/>
  <c r="P357" i="15" s="1"/>
  <c r="N346" i="15"/>
  <c r="O346" i="15" s="1"/>
  <c r="P346" i="15" s="1"/>
  <c r="N325" i="15"/>
  <c r="O325" i="15" s="1"/>
  <c r="P325" i="15" s="1"/>
  <c r="N271" i="15"/>
  <c r="O271" i="15" s="1"/>
  <c r="P271" i="15" s="1"/>
  <c r="N173" i="15"/>
  <c r="O173" i="15" s="1"/>
  <c r="P173" i="15" s="1"/>
  <c r="N323" i="15"/>
  <c r="O323" i="15" s="1"/>
  <c r="P323" i="15" s="1"/>
  <c r="N324" i="15"/>
  <c r="O324" i="15" s="1"/>
  <c r="P324" i="15" s="1"/>
  <c r="N170" i="15"/>
  <c r="O170" i="15" s="1"/>
  <c r="P170" i="15" s="1"/>
  <c r="N307" i="15"/>
  <c r="O307" i="15" s="1"/>
  <c r="P307" i="15" s="1"/>
  <c r="N300" i="15"/>
  <c r="O300" i="15" s="1"/>
  <c r="P300" i="15" s="1"/>
  <c r="N306" i="15"/>
  <c r="O306" i="15" s="1"/>
  <c r="P306" i="15" s="1"/>
  <c r="N347" i="15"/>
  <c r="O347" i="15" s="1"/>
  <c r="P347" i="15" s="1"/>
  <c r="N64" i="15"/>
  <c r="O64" i="15" s="1"/>
  <c r="P64" i="15" s="1"/>
  <c r="N29" i="15"/>
  <c r="O29" i="15" s="1"/>
  <c r="P29" i="15" s="1"/>
  <c r="N183" i="15"/>
  <c r="O183" i="15" s="1"/>
  <c r="P183" i="15" s="1"/>
  <c r="N334" i="15"/>
  <c r="O334" i="15" s="1"/>
  <c r="P334" i="15" s="1"/>
  <c r="N289" i="15"/>
  <c r="O289" i="15" s="1"/>
  <c r="P289" i="15" s="1"/>
  <c r="N241" i="15"/>
  <c r="O241" i="15" s="1"/>
  <c r="P241" i="15" s="1"/>
  <c r="N340" i="15"/>
  <c r="O340" i="15" s="1"/>
  <c r="P340" i="15" s="1"/>
  <c r="N169" i="15"/>
  <c r="O169" i="15" s="1"/>
  <c r="P169" i="15" s="1"/>
  <c r="N295" i="15"/>
  <c r="O295" i="15" s="1"/>
  <c r="P295" i="15" s="1"/>
  <c r="N288" i="15"/>
  <c r="O288" i="15" s="1"/>
  <c r="P288" i="15" s="1"/>
  <c r="N328" i="15"/>
  <c r="O328" i="15" s="1"/>
  <c r="P328" i="15" s="1"/>
  <c r="N66" i="15"/>
  <c r="O66" i="15" s="1"/>
  <c r="P66" i="15" s="1"/>
  <c r="N9" i="15"/>
  <c r="O9" i="15" s="1"/>
  <c r="P9" i="15" s="1"/>
  <c r="N10" i="15"/>
  <c r="O10" i="15" s="1"/>
  <c r="P10" i="15" s="1"/>
  <c r="O166" i="15"/>
  <c r="P166" i="15" s="1"/>
  <c r="N327" i="15"/>
  <c r="O327" i="15" s="1"/>
  <c r="P327" i="15" s="1"/>
  <c r="N69" i="15"/>
  <c r="O69" i="15" s="1"/>
  <c r="P69" i="15" s="1"/>
  <c r="N71" i="15"/>
  <c r="O71" i="15" s="1"/>
  <c r="P71" i="15" s="1"/>
  <c r="N90" i="15"/>
  <c r="O90" i="15" s="1"/>
  <c r="P90" i="15" s="1"/>
  <c r="N63" i="15"/>
  <c r="O63" i="15" s="1"/>
  <c r="P63" i="15" s="1"/>
  <c r="N207" i="15"/>
  <c r="O207" i="15" s="1"/>
  <c r="P207" i="15" s="1"/>
  <c r="N197" i="15"/>
  <c r="O197" i="15" s="1"/>
  <c r="P197" i="15" s="1"/>
  <c r="N89" i="15"/>
  <c r="O89" i="15" s="1"/>
  <c r="P89" i="15" s="1"/>
  <c r="N41" i="15"/>
  <c r="O41" i="15" s="1"/>
  <c r="P41" i="15" s="1"/>
  <c r="N35" i="15"/>
  <c r="O35" i="15" s="1"/>
  <c r="P35" i="15" s="1"/>
  <c r="N40" i="15"/>
  <c r="O40" i="15" s="1"/>
  <c r="P40" i="15" s="1"/>
  <c r="N263" i="15"/>
  <c r="O263" i="15" s="1"/>
  <c r="P263" i="15" s="1"/>
  <c r="N30" i="15"/>
  <c r="O30" i="15" s="1"/>
  <c r="P30" i="15" s="1"/>
  <c r="N28" i="15"/>
  <c r="O28" i="15" s="1"/>
  <c r="P28" i="15" s="1"/>
  <c r="N345" i="15"/>
  <c r="O345" i="15" s="1"/>
  <c r="P345" i="15" s="1"/>
  <c r="N47" i="15"/>
  <c r="O47" i="15" s="1"/>
  <c r="P47" i="15" s="1"/>
  <c r="N344" i="15"/>
  <c r="O344" i="15" s="1"/>
  <c r="P344" i="15" s="1"/>
  <c r="N266" i="15"/>
  <c r="O266" i="15" s="1"/>
  <c r="P266" i="15" s="1"/>
  <c r="N138" i="15"/>
  <c r="O138" i="15" s="1"/>
  <c r="P138" i="15" s="1"/>
  <c r="N208" i="15"/>
  <c r="O208" i="15" s="1"/>
  <c r="P208" i="15" s="1"/>
  <c r="N206" i="15"/>
  <c r="O206" i="15" s="1"/>
  <c r="P206" i="15" s="1"/>
  <c r="N132" i="15"/>
  <c r="O132" i="15" s="1"/>
  <c r="P132" i="15" s="1"/>
  <c r="N213" i="15"/>
  <c r="O213" i="15" s="1"/>
  <c r="P213" i="15" s="1"/>
  <c r="N210" i="15"/>
  <c r="O210" i="15" s="1"/>
  <c r="P210" i="15" s="1"/>
  <c r="N224" i="15"/>
  <c r="O224" i="15" s="1"/>
  <c r="P224" i="15" s="1"/>
  <c r="N128" i="15"/>
  <c r="O128" i="15" s="1"/>
  <c r="P128" i="15" s="1"/>
  <c r="N92" i="15"/>
  <c r="O92" i="15" s="1"/>
  <c r="P92" i="15" s="1"/>
  <c r="N74" i="15"/>
  <c r="O74" i="15" s="1"/>
  <c r="P74" i="15" s="1"/>
  <c r="N301" i="15"/>
  <c r="O301" i="15" s="1"/>
  <c r="P301" i="15" s="1"/>
  <c r="N299" i="15"/>
  <c r="O299" i="15" s="1"/>
  <c r="P299" i="15" s="1"/>
  <c r="N283" i="15"/>
  <c r="O283" i="15" s="1"/>
  <c r="P283" i="15" s="1"/>
  <c r="N156" i="15"/>
  <c r="O156" i="15" s="1"/>
  <c r="P156" i="15" s="1"/>
  <c r="N126" i="15"/>
  <c r="O126" i="15" s="1"/>
  <c r="P126" i="15" s="1"/>
  <c r="N122" i="15"/>
  <c r="O122" i="15" s="1"/>
  <c r="P122" i="15" s="1"/>
  <c r="N159" i="15"/>
  <c r="O159" i="15" s="1"/>
  <c r="P159" i="15" s="1"/>
  <c r="N157" i="15"/>
  <c r="O157" i="15" s="1"/>
  <c r="P157" i="15" s="1"/>
  <c r="N151" i="15"/>
  <c r="O151" i="15" s="1"/>
  <c r="P151" i="15" s="1"/>
  <c r="N158" i="15"/>
  <c r="O158" i="15" s="1"/>
  <c r="P158" i="15" s="1"/>
  <c r="N280" i="15"/>
  <c r="O280" i="15" s="1"/>
  <c r="P280" i="15" s="1"/>
  <c r="N321" i="15"/>
  <c r="O321" i="15" s="1"/>
  <c r="P321" i="15" s="1"/>
  <c r="N91" i="15"/>
  <c r="O91" i="15" s="1"/>
  <c r="P91" i="15" s="1"/>
  <c r="N372" i="15"/>
  <c r="O372" i="15" s="1"/>
  <c r="P372" i="15" s="1"/>
  <c r="N365" i="15"/>
  <c r="O365" i="15" s="1"/>
  <c r="P365" i="15" s="1"/>
  <c r="N371" i="15"/>
  <c r="O371" i="15" s="1"/>
  <c r="P371" i="15" s="1"/>
  <c r="N361" i="15"/>
  <c r="O361" i="15" s="1"/>
  <c r="P361" i="15" s="1"/>
  <c r="N362" i="15"/>
  <c r="O362" i="15" s="1"/>
  <c r="P362" i="15" s="1"/>
  <c r="N367" i="15"/>
  <c r="O367" i="15" s="1"/>
  <c r="P367" i="15" s="1"/>
  <c r="N155" i="15"/>
  <c r="O155" i="15" s="1"/>
  <c r="P155" i="15" s="1"/>
  <c r="N230" i="15"/>
  <c r="O230" i="15" s="1"/>
  <c r="P230" i="15" s="1"/>
  <c r="N231" i="15"/>
  <c r="O231" i="15" s="1"/>
  <c r="P231" i="15" s="1"/>
  <c r="N87" i="15"/>
  <c r="O87" i="15" s="1"/>
  <c r="P87" i="15" s="1"/>
  <c r="N186" i="15"/>
  <c r="O186" i="15" s="1"/>
  <c r="P186" i="15" s="1"/>
  <c r="N167" i="15"/>
  <c r="O167" i="15" s="1"/>
  <c r="P167" i="15" s="1"/>
  <c r="N193" i="15"/>
  <c r="O193" i="15" s="1"/>
  <c r="P193" i="15" s="1"/>
  <c r="N121" i="15"/>
  <c r="O121" i="15" s="1"/>
  <c r="P121" i="15" s="1"/>
  <c r="N12" i="15"/>
  <c r="O12" i="15" s="1"/>
  <c r="P12" i="15" s="1"/>
  <c r="N322" i="15"/>
  <c r="O322" i="15" s="1"/>
  <c r="P322" i="15" s="1"/>
  <c r="N38" i="15"/>
  <c r="O38" i="15" s="1"/>
  <c r="P38" i="15" s="1"/>
  <c r="N194" i="15"/>
  <c r="O194" i="15" s="1"/>
  <c r="P194" i="15" s="1"/>
  <c r="N81" i="15"/>
  <c r="O81" i="15" s="1"/>
  <c r="P81" i="15" s="1"/>
  <c r="N44" i="15"/>
  <c r="O44" i="15" s="1"/>
  <c r="P44" i="15" s="1"/>
  <c r="N43" i="15"/>
  <c r="O43" i="15" s="1"/>
  <c r="P43" i="15" s="1"/>
  <c r="S357" i="14"/>
  <c r="S84" i="14"/>
  <c r="S40" i="14"/>
  <c r="S24" i="14"/>
  <c r="S402" i="14" l="1"/>
  <c r="S414" i="14" s="1"/>
  <c r="S383" i="14"/>
  <c r="S396" i="14" s="1"/>
  <c r="S359" i="14"/>
  <c r="S382" i="14" s="1"/>
  <c r="S321" i="14"/>
  <c r="S338" i="14" s="1"/>
  <c r="S319" i="14"/>
  <c r="S233" i="14" l="1"/>
  <c r="S271" i="14" s="1"/>
  <c r="S232" i="14"/>
  <c r="S206" i="14"/>
  <c r="S183" i="14"/>
  <c r="S182" i="14"/>
  <c r="S138" i="14"/>
  <c r="S181" i="14" s="1"/>
  <c r="S135" i="14"/>
  <c r="S216" i="13"/>
  <c r="S125" i="14"/>
  <c r="S75" i="13"/>
  <c r="S198" i="14" l="1"/>
  <c r="N412" i="14"/>
  <c r="N411" i="14"/>
  <c r="N410" i="14"/>
  <c r="N402" i="14"/>
  <c r="N394" i="14"/>
  <c r="N387" i="14"/>
  <c r="N388" i="14"/>
  <c r="N386" i="14"/>
  <c r="N383" i="14"/>
  <c r="N380" i="14"/>
  <c r="N373" i="14"/>
  <c r="N374" i="14"/>
  <c r="N372" i="14"/>
  <c r="N365" i="14"/>
  <c r="N364" i="14"/>
  <c r="N356" i="14"/>
  <c r="N359" i="14"/>
  <c r="N354" i="14"/>
  <c r="N345" i="14"/>
  <c r="N348" i="14"/>
  <c r="N344" i="14"/>
  <c r="N339" i="14"/>
  <c r="N340" i="14"/>
  <c r="N341" i="14"/>
  <c r="N337" i="14"/>
  <c r="N335" i="14"/>
  <c r="N334" i="14"/>
  <c r="N331" i="14"/>
  <c r="N330" i="14"/>
  <c r="N326" i="14"/>
  <c r="N325" i="14"/>
  <c r="N323" i="14"/>
  <c r="N321" i="14"/>
  <c r="N317" i="14"/>
  <c r="N314" i="14"/>
  <c r="N310" i="14"/>
  <c r="N309" i="14"/>
  <c r="N303" i="14"/>
  <c r="N305" i="14"/>
  <c r="N306" i="14"/>
  <c r="N307" i="14"/>
  <c r="N308" i="14"/>
  <c r="N302" i="14"/>
  <c r="N297" i="14"/>
  <c r="N293" i="14"/>
  <c r="N291" i="14"/>
  <c r="N287" i="14"/>
  <c r="N286" i="14"/>
  <c r="N288" i="14"/>
  <c r="N284" i="14"/>
  <c r="N279" i="14"/>
  <c r="N277" i="14"/>
  <c r="N275" i="14"/>
  <c r="N264" i="14"/>
  <c r="N265" i="14"/>
  <c r="N263" i="14"/>
  <c r="N259" i="14"/>
  <c r="N257" i="14"/>
  <c r="N254" i="14"/>
  <c r="N248" i="14"/>
  <c r="N246" i="14"/>
  <c r="N243" i="14"/>
  <c r="N240" i="14"/>
  <c r="N237" i="14"/>
  <c r="N236" i="14"/>
  <c r="N233" i="14"/>
  <c r="N219" i="14" l="1"/>
  <c r="N217" i="14"/>
  <c r="N218" i="14"/>
  <c r="N221" i="14"/>
  <c r="N228" i="14"/>
  <c r="N229" i="14"/>
  <c r="N230" i="14"/>
  <c r="N231" i="14"/>
  <c r="N216" i="14"/>
  <c r="N210" i="14"/>
  <c r="N199" i="14"/>
  <c r="N197" i="14"/>
  <c r="N194" i="14"/>
  <c r="N195" i="14"/>
  <c r="N193" i="14"/>
  <c r="N192" i="14"/>
  <c r="N190" i="14"/>
  <c r="N186" i="14"/>
  <c r="N187" i="14"/>
  <c r="N185" i="14"/>
  <c r="N178" i="14"/>
  <c r="N179" i="14"/>
  <c r="N180" i="14"/>
  <c r="N182" i="14"/>
  <c r="N183" i="14"/>
  <c r="N177" i="14"/>
  <c r="N171" i="14"/>
  <c r="N172" i="14"/>
  <c r="N169" i="14"/>
  <c r="N160" i="14"/>
  <c r="N156" i="14"/>
  <c r="N153" i="14"/>
  <c r="N152" i="14"/>
  <c r="N142" i="14"/>
  <c r="N141" i="14"/>
  <c r="N161" i="14"/>
  <c r="N163" i="14"/>
  <c r="N164" i="14"/>
  <c r="N139" i="14"/>
  <c r="N140" i="14"/>
  <c r="N145" i="14"/>
  <c r="N146" i="14"/>
  <c r="N148" i="14"/>
  <c r="N149" i="14"/>
  <c r="N138" i="14"/>
  <c r="N136" i="14"/>
  <c r="O136" i="14" s="1"/>
  <c r="P136" i="14" s="1"/>
  <c r="N132" i="14"/>
  <c r="N133" i="14"/>
  <c r="N134" i="14"/>
  <c r="N131" i="14"/>
  <c r="N124" i="14"/>
  <c r="N126" i="14"/>
  <c r="N127" i="14"/>
  <c r="N123" i="14"/>
  <c r="N122" i="14"/>
  <c r="N121" i="14"/>
  <c r="N116" i="14"/>
  <c r="N115" i="14"/>
  <c r="N113" i="14"/>
  <c r="N109" i="14"/>
  <c r="N94" i="14"/>
  <c r="N107" i="14"/>
  <c r="N104" i="14"/>
  <c r="N101" i="14"/>
  <c r="N93" i="14"/>
  <c r="N92" i="14"/>
  <c r="N86" i="14"/>
  <c r="N87" i="14"/>
  <c r="N85" i="14"/>
  <c r="N57" i="14"/>
  <c r="N58" i="14"/>
  <c r="N59" i="14"/>
  <c r="N60" i="14"/>
  <c r="N61" i="14"/>
  <c r="N64" i="14"/>
  <c r="N66" i="14"/>
  <c r="N56" i="14"/>
  <c r="N49" i="14" l="1"/>
  <c r="N50" i="14"/>
  <c r="N48" i="14"/>
  <c r="O48" i="14" s="1"/>
  <c r="N46" i="14"/>
  <c r="N45" i="14"/>
  <c r="N38" i="14"/>
  <c r="N37" i="14"/>
  <c r="N34" i="14"/>
  <c r="N33" i="14"/>
  <c r="N26" i="14"/>
  <c r="N27" i="14"/>
  <c r="N29" i="14"/>
  <c r="N21" i="14"/>
  <c r="N10" i="14"/>
  <c r="N7" i="14"/>
  <c r="N6" i="14"/>
  <c r="N22" i="14"/>
  <c r="N3" i="14"/>
  <c r="O127" i="14" l="1"/>
  <c r="O416" i="14" l="1"/>
  <c r="P416" i="14" s="1"/>
  <c r="O415" i="14"/>
  <c r="P415" i="14" s="1"/>
  <c r="O413" i="14"/>
  <c r="P413" i="14" s="1"/>
  <c r="O412" i="14"/>
  <c r="P412" i="14" s="1"/>
  <c r="O411" i="14"/>
  <c r="P411" i="14" s="1"/>
  <c r="O410" i="14"/>
  <c r="P410" i="14" s="1"/>
  <c r="O409" i="14"/>
  <c r="P409" i="14" s="1"/>
  <c r="O408" i="14"/>
  <c r="P408" i="14" s="1"/>
  <c r="O407" i="14"/>
  <c r="P407" i="14" s="1"/>
  <c r="O406" i="14"/>
  <c r="P406" i="14" s="1"/>
  <c r="O405" i="14"/>
  <c r="P405" i="14" s="1"/>
  <c r="O404" i="14"/>
  <c r="P404" i="14" s="1"/>
  <c r="O403" i="14"/>
  <c r="P403" i="14" s="1"/>
  <c r="O402" i="14"/>
  <c r="P402" i="14" s="1"/>
  <c r="O401" i="14"/>
  <c r="P401" i="14" s="1"/>
  <c r="O400" i="14"/>
  <c r="P400" i="14" s="1"/>
  <c r="O399" i="14"/>
  <c r="P399" i="14" s="1"/>
  <c r="O398" i="14"/>
  <c r="P398" i="14" s="1"/>
  <c r="O397" i="14"/>
  <c r="P397" i="14" s="1"/>
  <c r="O395" i="14"/>
  <c r="P395" i="14" s="1"/>
  <c r="O394" i="14"/>
  <c r="P394" i="14" s="1"/>
  <c r="O393" i="14"/>
  <c r="P393" i="14" s="1"/>
  <c r="O392" i="14"/>
  <c r="P392" i="14" s="1"/>
  <c r="O391" i="14"/>
  <c r="P391" i="14" s="1"/>
  <c r="O390" i="14"/>
  <c r="P390" i="14" s="1"/>
  <c r="O389" i="14"/>
  <c r="P389" i="14" s="1"/>
  <c r="O388" i="14"/>
  <c r="P388" i="14" s="1"/>
  <c r="O387" i="14"/>
  <c r="P387" i="14" s="1"/>
  <c r="O386" i="14"/>
  <c r="P386" i="14" s="1"/>
  <c r="O385" i="14"/>
  <c r="P385" i="14" s="1"/>
  <c r="O384" i="14"/>
  <c r="P384" i="14" s="1"/>
  <c r="O383" i="14"/>
  <c r="P383" i="14" s="1"/>
  <c r="O381" i="14"/>
  <c r="P381" i="14" s="1"/>
  <c r="O380" i="14"/>
  <c r="P380" i="14" s="1"/>
  <c r="O379" i="14"/>
  <c r="P379" i="14" s="1"/>
  <c r="O378" i="14"/>
  <c r="P378" i="14" s="1"/>
  <c r="O377" i="14"/>
  <c r="P377" i="14" s="1"/>
  <c r="O376" i="14"/>
  <c r="P376" i="14" s="1"/>
  <c r="O375" i="14"/>
  <c r="P375" i="14" s="1"/>
  <c r="O374" i="14"/>
  <c r="P374" i="14" s="1"/>
  <c r="O373" i="14"/>
  <c r="P373" i="14" s="1"/>
  <c r="O372" i="14"/>
  <c r="P372" i="14" s="1"/>
  <c r="O371" i="14"/>
  <c r="P371" i="14" s="1"/>
  <c r="O370" i="14"/>
  <c r="P370" i="14" s="1"/>
  <c r="O369" i="14"/>
  <c r="P369" i="14" s="1"/>
  <c r="O368" i="14"/>
  <c r="P368" i="14" s="1"/>
  <c r="O367" i="14"/>
  <c r="P367" i="14" s="1"/>
  <c r="O366" i="14"/>
  <c r="P366" i="14" s="1"/>
  <c r="O365" i="14"/>
  <c r="P365" i="14" s="1"/>
  <c r="O364" i="14"/>
  <c r="P364" i="14" s="1"/>
  <c r="O363" i="14"/>
  <c r="P363" i="14" s="1"/>
  <c r="O362" i="14"/>
  <c r="P362" i="14" s="1"/>
  <c r="O361" i="14"/>
  <c r="P361" i="14" s="1"/>
  <c r="O360" i="14"/>
  <c r="P360" i="14" s="1"/>
  <c r="O359" i="14"/>
  <c r="P359" i="14" s="1"/>
  <c r="O358" i="14"/>
  <c r="P358" i="14" s="1"/>
  <c r="O356" i="14"/>
  <c r="P356" i="14" s="1"/>
  <c r="O355" i="14"/>
  <c r="P355" i="14" s="1"/>
  <c r="O354" i="14"/>
  <c r="P354" i="14" s="1"/>
  <c r="O353" i="14"/>
  <c r="P353" i="14" s="1"/>
  <c r="O352" i="14"/>
  <c r="P352" i="14" s="1"/>
  <c r="O351" i="14"/>
  <c r="P351" i="14" s="1"/>
  <c r="O350" i="14"/>
  <c r="P350" i="14" s="1"/>
  <c r="O349" i="14"/>
  <c r="P349" i="14" s="1"/>
  <c r="O348" i="14"/>
  <c r="P348" i="14" s="1"/>
  <c r="O347" i="14"/>
  <c r="P347" i="14" s="1"/>
  <c r="O346" i="14"/>
  <c r="P346" i="14" s="1"/>
  <c r="O345" i="14"/>
  <c r="P345" i="14" s="1"/>
  <c r="O344" i="14"/>
  <c r="P344" i="14" s="1"/>
  <c r="O343" i="14"/>
  <c r="P343" i="14" s="1"/>
  <c r="O342" i="14"/>
  <c r="P342" i="14" s="1"/>
  <c r="O341" i="14"/>
  <c r="P341" i="14" s="1"/>
  <c r="O340" i="14"/>
  <c r="P340" i="14" s="1"/>
  <c r="O339" i="14"/>
  <c r="P339" i="14" s="1"/>
  <c r="O337" i="14"/>
  <c r="P337" i="14" s="1"/>
  <c r="O336" i="14"/>
  <c r="P336" i="14" s="1"/>
  <c r="O335" i="14"/>
  <c r="P335" i="14" s="1"/>
  <c r="O334" i="14"/>
  <c r="P334" i="14" s="1"/>
  <c r="O333" i="14"/>
  <c r="P333" i="14" s="1"/>
  <c r="O332" i="14"/>
  <c r="P332" i="14" s="1"/>
  <c r="O331" i="14"/>
  <c r="P331" i="14" s="1"/>
  <c r="O330" i="14"/>
  <c r="P330" i="14" s="1"/>
  <c r="O329" i="14"/>
  <c r="P329" i="14" s="1"/>
  <c r="O328" i="14"/>
  <c r="P328" i="14" s="1"/>
  <c r="O327" i="14"/>
  <c r="P327" i="14" s="1"/>
  <c r="O326" i="14"/>
  <c r="P326" i="14" s="1"/>
  <c r="O325" i="14"/>
  <c r="P325" i="14" s="1"/>
  <c r="O324" i="14"/>
  <c r="P324" i="14" s="1"/>
  <c r="O323" i="14"/>
  <c r="P323" i="14" s="1"/>
  <c r="O322" i="14"/>
  <c r="P322" i="14" s="1"/>
  <c r="O321" i="14"/>
  <c r="P321" i="14" s="1"/>
  <c r="O320" i="14"/>
  <c r="P320" i="14" s="1"/>
  <c r="O318" i="14"/>
  <c r="P318" i="14" s="1"/>
  <c r="O317" i="14"/>
  <c r="P317" i="14" s="1"/>
  <c r="O316" i="14"/>
  <c r="P316" i="14" s="1"/>
  <c r="O315" i="14"/>
  <c r="P315" i="14" s="1"/>
  <c r="O314" i="14"/>
  <c r="P314" i="14" s="1"/>
  <c r="O313" i="14"/>
  <c r="P313" i="14" s="1"/>
  <c r="O312" i="14"/>
  <c r="P312" i="14" s="1"/>
  <c r="O311" i="14"/>
  <c r="P311" i="14" s="1"/>
  <c r="O310" i="14"/>
  <c r="P310" i="14" s="1"/>
  <c r="O309" i="14"/>
  <c r="P309" i="14" s="1"/>
  <c r="O308" i="14"/>
  <c r="P308" i="14" s="1"/>
  <c r="O307" i="14"/>
  <c r="P307" i="14" s="1"/>
  <c r="O306" i="14"/>
  <c r="P306" i="14" s="1"/>
  <c r="O305" i="14"/>
  <c r="P305" i="14" s="1"/>
  <c r="O304" i="14"/>
  <c r="P304" i="14" s="1"/>
  <c r="O303" i="14"/>
  <c r="P303" i="14" s="1"/>
  <c r="O302" i="14"/>
  <c r="P302" i="14" s="1"/>
  <c r="O301" i="14"/>
  <c r="P301" i="14" s="1"/>
  <c r="O300" i="14"/>
  <c r="P300" i="14" s="1"/>
  <c r="O299" i="14"/>
  <c r="P299" i="14" s="1"/>
  <c r="O298" i="14"/>
  <c r="P298" i="14" s="1"/>
  <c r="O297" i="14"/>
  <c r="P297" i="14" s="1"/>
  <c r="O296" i="14"/>
  <c r="P296" i="14" s="1"/>
  <c r="O295" i="14"/>
  <c r="P295" i="14" s="1"/>
  <c r="O294" i="14"/>
  <c r="P294" i="14" s="1"/>
  <c r="O293" i="14"/>
  <c r="P293" i="14" s="1"/>
  <c r="O292" i="14"/>
  <c r="P292" i="14" s="1"/>
  <c r="O291" i="14"/>
  <c r="P291" i="14" s="1"/>
  <c r="O290" i="14"/>
  <c r="P290" i="14" s="1"/>
  <c r="O289" i="14"/>
  <c r="P289" i="14" s="1"/>
  <c r="O288" i="14"/>
  <c r="P288" i="14" s="1"/>
  <c r="O287" i="14"/>
  <c r="P287" i="14" s="1"/>
  <c r="O286" i="14"/>
  <c r="P286" i="14" s="1"/>
  <c r="O285" i="14"/>
  <c r="P285" i="14" s="1"/>
  <c r="O284" i="14"/>
  <c r="P284" i="14" s="1"/>
  <c r="O283" i="14"/>
  <c r="P283" i="14" s="1"/>
  <c r="O282" i="14"/>
  <c r="P282" i="14" s="1"/>
  <c r="O281" i="14"/>
  <c r="P281" i="14" s="1"/>
  <c r="O280" i="14"/>
  <c r="P280" i="14" s="1"/>
  <c r="O279" i="14"/>
  <c r="P279" i="14" s="1"/>
  <c r="O278" i="14"/>
  <c r="P278" i="14" s="1"/>
  <c r="O277" i="14"/>
  <c r="P277" i="14" s="1"/>
  <c r="O276" i="14"/>
  <c r="P276" i="14" s="1"/>
  <c r="O275" i="14"/>
  <c r="P275" i="14" s="1"/>
  <c r="O274" i="14"/>
  <c r="P274" i="14" s="1"/>
  <c r="O273" i="14"/>
  <c r="P273" i="14" s="1"/>
  <c r="O272" i="14"/>
  <c r="P272" i="14" s="1"/>
  <c r="O270" i="14"/>
  <c r="P270" i="14" s="1"/>
  <c r="O269" i="14"/>
  <c r="P269" i="14" s="1"/>
  <c r="O267" i="14"/>
  <c r="P267" i="14" s="1"/>
  <c r="O266" i="14"/>
  <c r="P266" i="14" s="1"/>
  <c r="O265" i="14"/>
  <c r="P265" i="14" s="1"/>
  <c r="O264" i="14"/>
  <c r="P264" i="14" s="1"/>
  <c r="O263" i="14"/>
  <c r="P263" i="14" s="1"/>
  <c r="O262" i="14"/>
  <c r="P262" i="14" s="1"/>
  <c r="O261" i="14"/>
  <c r="P261" i="14" s="1"/>
  <c r="O260" i="14"/>
  <c r="P260" i="14" s="1"/>
  <c r="O259" i="14"/>
  <c r="P259" i="14" s="1"/>
  <c r="O258" i="14"/>
  <c r="P258" i="14" s="1"/>
  <c r="O257" i="14"/>
  <c r="P257" i="14" s="1"/>
  <c r="O256" i="14"/>
  <c r="P256" i="14" s="1"/>
  <c r="O255" i="14"/>
  <c r="P255" i="14" s="1"/>
  <c r="O254" i="14"/>
  <c r="P254" i="14" s="1"/>
  <c r="O253" i="14"/>
  <c r="P253" i="14" s="1"/>
  <c r="O252" i="14"/>
  <c r="P252" i="14" s="1"/>
  <c r="O251" i="14"/>
  <c r="P251" i="14" s="1"/>
  <c r="O250" i="14"/>
  <c r="P250" i="14" s="1"/>
  <c r="O249" i="14"/>
  <c r="P249" i="14" s="1"/>
  <c r="O248" i="14"/>
  <c r="P248" i="14" s="1"/>
  <c r="O247" i="14"/>
  <c r="P247" i="14" s="1"/>
  <c r="O246" i="14"/>
  <c r="P246" i="14" s="1"/>
  <c r="O245" i="14"/>
  <c r="P245" i="14" s="1"/>
  <c r="O244" i="14"/>
  <c r="P244" i="14" s="1"/>
  <c r="O243" i="14"/>
  <c r="P243" i="14" s="1"/>
  <c r="O242" i="14"/>
  <c r="P242" i="14" s="1"/>
  <c r="O241" i="14"/>
  <c r="P241" i="14" s="1"/>
  <c r="O240" i="14"/>
  <c r="P240" i="14" s="1"/>
  <c r="O239" i="14"/>
  <c r="P239" i="14" s="1"/>
  <c r="O238" i="14"/>
  <c r="P238" i="14" s="1"/>
  <c r="O237" i="14"/>
  <c r="P237" i="14" s="1"/>
  <c r="O236" i="14"/>
  <c r="P236" i="14" s="1"/>
  <c r="O235" i="14"/>
  <c r="P235" i="14" s="1"/>
  <c r="O234" i="14"/>
  <c r="P234" i="14" s="1"/>
  <c r="O233" i="14"/>
  <c r="P233" i="14" s="1"/>
  <c r="O231" i="14"/>
  <c r="P231" i="14" s="1"/>
  <c r="O230" i="14"/>
  <c r="P230" i="14" s="1"/>
  <c r="O229" i="14"/>
  <c r="P229" i="14" s="1"/>
  <c r="O228" i="14"/>
  <c r="P228" i="14" s="1"/>
  <c r="O227" i="14"/>
  <c r="P227" i="14" s="1"/>
  <c r="O226" i="14"/>
  <c r="P226" i="14" s="1"/>
  <c r="O225" i="14"/>
  <c r="P225" i="14" s="1"/>
  <c r="O224" i="14"/>
  <c r="P224" i="14" s="1"/>
  <c r="O223" i="14"/>
  <c r="P223" i="14" s="1"/>
  <c r="O222" i="14"/>
  <c r="P222" i="14" s="1"/>
  <c r="O221" i="14"/>
  <c r="P221" i="14" s="1"/>
  <c r="O220" i="14"/>
  <c r="P220" i="14" s="1"/>
  <c r="O219" i="14"/>
  <c r="P219" i="14" s="1"/>
  <c r="O218" i="14"/>
  <c r="P218" i="14" s="1"/>
  <c r="O217" i="14"/>
  <c r="P217" i="14" s="1"/>
  <c r="O216" i="14"/>
  <c r="P216" i="14" s="1"/>
  <c r="O215" i="14"/>
  <c r="P215" i="14" s="1"/>
  <c r="O214" i="14"/>
  <c r="P214" i="14" s="1"/>
  <c r="O213" i="14"/>
  <c r="P213" i="14" s="1"/>
  <c r="O212" i="14"/>
  <c r="P212" i="14" s="1"/>
  <c r="O211" i="14"/>
  <c r="P211" i="14" s="1"/>
  <c r="O210" i="14"/>
  <c r="P210" i="14" s="1"/>
  <c r="O209" i="14"/>
  <c r="P209" i="14" s="1"/>
  <c r="O208" i="14"/>
  <c r="P208" i="14" s="1"/>
  <c r="O207" i="14"/>
  <c r="P207" i="14" s="1"/>
  <c r="O205" i="14"/>
  <c r="P205" i="14" s="1"/>
  <c r="O204" i="14"/>
  <c r="P204" i="14" s="1"/>
  <c r="O203" i="14"/>
  <c r="P203" i="14" s="1"/>
  <c r="O202" i="14"/>
  <c r="P202" i="14" s="1"/>
  <c r="O201" i="14"/>
  <c r="P201" i="14" s="1"/>
  <c r="O200" i="14"/>
  <c r="P200" i="14" s="1"/>
  <c r="O199" i="14"/>
  <c r="P199" i="14" s="1"/>
  <c r="O197" i="14"/>
  <c r="P197" i="14" s="1"/>
  <c r="O196" i="14"/>
  <c r="P196" i="14" s="1"/>
  <c r="O195" i="14"/>
  <c r="P195" i="14" s="1"/>
  <c r="O194" i="14"/>
  <c r="P194" i="14" s="1"/>
  <c r="O193" i="14"/>
  <c r="P193" i="14" s="1"/>
  <c r="O192" i="14"/>
  <c r="P192" i="14" s="1"/>
  <c r="O191" i="14"/>
  <c r="P191" i="14" s="1"/>
  <c r="O190" i="14"/>
  <c r="P190" i="14" s="1"/>
  <c r="O189" i="14"/>
  <c r="P189" i="14" s="1"/>
  <c r="O188" i="14"/>
  <c r="P188" i="14" s="1"/>
  <c r="O187" i="14"/>
  <c r="P187" i="14" s="1"/>
  <c r="O186" i="14"/>
  <c r="P186" i="14" s="1"/>
  <c r="O185" i="14"/>
  <c r="P185" i="14" s="1"/>
  <c r="O184" i="14"/>
  <c r="P184" i="14" s="1"/>
  <c r="O183" i="14"/>
  <c r="P183" i="14" s="1"/>
  <c r="O182" i="14"/>
  <c r="P182" i="14" s="1"/>
  <c r="O180" i="14"/>
  <c r="P180" i="14" s="1"/>
  <c r="O179" i="14"/>
  <c r="P179" i="14" s="1"/>
  <c r="O178" i="14"/>
  <c r="P178" i="14" s="1"/>
  <c r="O177" i="14"/>
  <c r="P177" i="14" s="1"/>
  <c r="O176" i="14"/>
  <c r="P176" i="14" s="1"/>
  <c r="O175" i="14"/>
  <c r="P175" i="14" s="1"/>
  <c r="O174" i="14"/>
  <c r="P174" i="14" s="1"/>
  <c r="O173" i="14"/>
  <c r="P173" i="14" s="1"/>
  <c r="O172" i="14"/>
  <c r="P172" i="14" s="1"/>
  <c r="O171" i="14"/>
  <c r="P171" i="14" s="1"/>
  <c r="O170" i="14"/>
  <c r="P170" i="14" s="1"/>
  <c r="O169" i="14"/>
  <c r="P169" i="14" s="1"/>
  <c r="O168" i="14"/>
  <c r="P168" i="14" s="1"/>
  <c r="O167" i="14"/>
  <c r="P167" i="14" s="1"/>
  <c r="O166" i="14"/>
  <c r="P166" i="14" s="1"/>
  <c r="O165" i="14"/>
  <c r="P165" i="14" s="1"/>
  <c r="O164" i="14"/>
  <c r="P164" i="14" s="1"/>
  <c r="O163" i="14"/>
  <c r="P163" i="14" s="1"/>
  <c r="O162" i="14"/>
  <c r="P162" i="14" s="1"/>
  <c r="O161" i="14"/>
  <c r="P161" i="14" s="1"/>
  <c r="O160" i="14"/>
  <c r="P160" i="14" s="1"/>
  <c r="O159" i="14"/>
  <c r="P159" i="14" s="1"/>
  <c r="O158" i="14"/>
  <c r="P158" i="14" s="1"/>
  <c r="O157" i="14"/>
  <c r="P157" i="14" s="1"/>
  <c r="O156" i="14"/>
  <c r="P156" i="14" s="1"/>
  <c r="O155" i="14"/>
  <c r="P155" i="14" s="1"/>
  <c r="O154" i="14"/>
  <c r="P154" i="14" s="1"/>
  <c r="O153" i="14"/>
  <c r="P153" i="14" s="1"/>
  <c r="O152" i="14"/>
  <c r="P152" i="14" s="1"/>
  <c r="O151" i="14"/>
  <c r="P151" i="14" s="1"/>
  <c r="O150" i="14"/>
  <c r="P150" i="14" s="1"/>
  <c r="O149" i="14"/>
  <c r="P149" i="14" s="1"/>
  <c r="O148" i="14"/>
  <c r="P148" i="14" s="1"/>
  <c r="O147" i="14"/>
  <c r="P147" i="14" s="1"/>
  <c r="O146" i="14"/>
  <c r="P146" i="14" s="1"/>
  <c r="O145" i="14"/>
  <c r="P145" i="14" s="1"/>
  <c r="O144" i="14"/>
  <c r="P144" i="14" s="1"/>
  <c r="O143" i="14"/>
  <c r="P143" i="14" s="1"/>
  <c r="O142" i="14"/>
  <c r="P142" i="14" s="1"/>
  <c r="O141" i="14"/>
  <c r="P141" i="14" s="1"/>
  <c r="O140" i="14"/>
  <c r="O139" i="14"/>
  <c r="P139" i="14" s="1"/>
  <c r="O138" i="14"/>
  <c r="P138" i="14" s="1"/>
  <c r="O137" i="14"/>
  <c r="P137" i="14" s="1"/>
  <c r="O134" i="14"/>
  <c r="P134" i="14" s="1"/>
  <c r="O133" i="14"/>
  <c r="P133" i="14" s="1"/>
  <c r="O132" i="14"/>
  <c r="P132" i="14" s="1"/>
  <c r="O131" i="14"/>
  <c r="P131" i="14" s="1"/>
  <c r="O130" i="14"/>
  <c r="P130" i="14" s="1"/>
  <c r="O129" i="14"/>
  <c r="P129" i="14" s="1"/>
  <c r="O128" i="14"/>
  <c r="P128" i="14" s="1"/>
  <c r="P127" i="14"/>
  <c r="O126" i="14"/>
  <c r="P126" i="14" s="1"/>
  <c r="O124" i="14"/>
  <c r="P124" i="14" s="1"/>
  <c r="O123" i="14"/>
  <c r="P123" i="14" s="1"/>
  <c r="O122" i="14"/>
  <c r="P122" i="14" s="1"/>
  <c r="O121" i="14"/>
  <c r="P121" i="14" s="1"/>
  <c r="O120" i="14"/>
  <c r="P120" i="14" s="1"/>
  <c r="O119" i="14"/>
  <c r="P119" i="14" s="1"/>
  <c r="O118" i="14"/>
  <c r="P118" i="14" s="1"/>
  <c r="O117" i="14"/>
  <c r="P117" i="14" s="1"/>
  <c r="O116" i="14"/>
  <c r="P116" i="14" s="1"/>
  <c r="O115" i="14"/>
  <c r="P115" i="14" s="1"/>
  <c r="O114" i="14"/>
  <c r="P114" i="14" s="1"/>
  <c r="O113" i="14"/>
  <c r="P113" i="14" s="1"/>
  <c r="O112" i="14"/>
  <c r="P112" i="14" s="1"/>
  <c r="O111" i="14"/>
  <c r="P111" i="14" s="1"/>
  <c r="O110" i="14"/>
  <c r="P110" i="14" s="1"/>
  <c r="O109" i="14"/>
  <c r="P109" i="14" s="1"/>
  <c r="O108" i="14"/>
  <c r="P108" i="14" s="1"/>
  <c r="O107" i="14"/>
  <c r="P107" i="14" s="1"/>
  <c r="O106" i="14"/>
  <c r="P106" i="14" s="1"/>
  <c r="O105" i="14"/>
  <c r="P105" i="14" s="1"/>
  <c r="O104" i="14"/>
  <c r="P104" i="14" s="1"/>
  <c r="O103" i="14"/>
  <c r="P103" i="14" s="1"/>
  <c r="O102" i="14"/>
  <c r="P102" i="14" s="1"/>
  <c r="O101" i="14"/>
  <c r="P101" i="14" s="1"/>
  <c r="O100" i="14"/>
  <c r="P100" i="14" s="1"/>
  <c r="O99" i="14"/>
  <c r="P99" i="14" s="1"/>
  <c r="O98" i="14"/>
  <c r="P98" i="14" s="1"/>
  <c r="O97" i="14"/>
  <c r="P97" i="14" s="1"/>
  <c r="O96" i="14"/>
  <c r="P96" i="14" s="1"/>
  <c r="O95" i="14"/>
  <c r="P95" i="14" s="1"/>
  <c r="O94" i="14"/>
  <c r="P94" i="14" s="1"/>
  <c r="O93" i="14"/>
  <c r="P93" i="14" s="1"/>
  <c r="O92" i="14"/>
  <c r="P92" i="14" s="1"/>
  <c r="O91" i="14"/>
  <c r="P91" i="14" s="1"/>
  <c r="O90" i="14"/>
  <c r="P90" i="14" s="1"/>
  <c r="O89" i="14"/>
  <c r="P89" i="14" s="1"/>
  <c r="O88" i="14"/>
  <c r="P88" i="14" s="1"/>
  <c r="O87" i="14"/>
  <c r="P87" i="14" s="1"/>
  <c r="O86" i="14"/>
  <c r="P86" i="14" s="1"/>
  <c r="O85" i="14"/>
  <c r="P85" i="14" s="1"/>
  <c r="O83" i="14"/>
  <c r="P83" i="14" s="1"/>
  <c r="O82" i="14"/>
  <c r="P82" i="14" s="1"/>
  <c r="O81" i="14"/>
  <c r="P81" i="14" s="1"/>
  <c r="O80" i="14"/>
  <c r="P80" i="14" s="1"/>
  <c r="O79" i="14"/>
  <c r="P79" i="14" s="1"/>
  <c r="O78" i="14"/>
  <c r="P78" i="14" s="1"/>
  <c r="O77" i="14"/>
  <c r="P77" i="14" s="1"/>
  <c r="O76" i="14"/>
  <c r="P76" i="14" s="1"/>
  <c r="O75" i="14"/>
  <c r="P75" i="14" s="1"/>
  <c r="O74" i="14"/>
  <c r="P74" i="14" s="1"/>
  <c r="O73" i="14"/>
  <c r="P73" i="14" s="1"/>
  <c r="O72" i="14"/>
  <c r="P72" i="14" s="1"/>
  <c r="O71" i="14"/>
  <c r="P71" i="14" s="1"/>
  <c r="O70" i="14"/>
  <c r="P70" i="14" s="1"/>
  <c r="O69" i="14"/>
  <c r="P69" i="14" s="1"/>
  <c r="O68" i="14"/>
  <c r="P68" i="14" s="1"/>
  <c r="O67" i="14"/>
  <c r="P67" i="14" s="1"/>
  <c r="O66" i="14"/>
  <c r="P66" i="14" s="1"/>
  <c r="O65" i="14"/>
  <c r="P65" i="14" s="1"/>
  <c r="O64" i="14"/>
  <c r="P64" i="14" s="1"/>
  <c r="O63" i="14"/>
  <c r="P63" i="14" s="1"/>
  <c r="O62" i="14"/>
  <c r="P62" i="14" s="1"/>
  <c r="O61" i="14"/>
  <c r="P61" i="14" s="1"/>
  <c r="O60" i="14"/>
  <c r="P60" i="14" s="1"/>
  <c r="O59" i="14"/>
  <c r="P59" i="14" s="1"/>
  <c r="O58" i="14"/>
  <c r="P58" i="14" s="1"/>
  <c r="O57" i="14"/>
  <c r="P57" i="14" s="1"/>
  <c r="O56" i="14"/>
  <c r="P56" i="14" s="1"/>
  <c r="O55" i="14"/>
  <c r="P55" i="14" s="1"/>
  <c r="O54" i="14"/>
  <c r="P54" i="14" s="1"/>
  <c r="O53" i="14"/>
  <c r="P53" i="14" s="1"/>
  <c r="O52" i="14"/>
  <c r="P52" i="14" s="1"/>
  <c r="O51" i="14"/>
  <c r="P51" i="14" s="1"/>
  <c r="O50" i="14"/>
  <c r="P50" i="14" s="1"/>
  <c r="O49" i="14"/>
  <c r="P49" i="14" s="1"/>
  <c r="P48" i="14"/>
  <c r="O47" i="14"/>
  <c r="P47" i="14" s="1"/>
  <c r="O46" i="14"/>
  <c r="P46" i="14" s="1"/>
  <c r="O45" i="14"/>
  <c r="P45" i="14" s="1"/>
  <c r="O44" i="14"/>
  <c r="P44" i="14" s="1"/>
  <c r="O43" i="14"/>
  <c r="P43" i="14" s="1"/>
  <c r="O42" i="14"/>
  <c r="P42" i="14" s="1"/>
  <c r="O41" i="14"/>
  <c r="P41" i="14" s="1"/>
  <c r="O39" i="14"/>
  <c r="P39" i="14" s="1"/>
  <c r="O38" i="14"/>
  <c r="P38" i="14" s="1"/>
  <c r="O37" i="14"/>
  <c r="P37" i="14" s="1"/>
  <c r="O36" i="14"/>
  <c r="P36" i="14" s="1"/>
  <c r="O35" i="14"/>
  <c r="P35" i="14" s="1"/>
  <c r="O34" i="14"/>
  <c r="P34" i="14" s="1"/>
  <c r="O33" i="14"/>
  <c r="P33" i="14" s="1"/>
  <c r="O32" i="14"/>
  <c r="P32" i="14" s="1"/>
  <c r="O31" i="14"/>
  <c r="P31" i="14" s="1"/>
  <c r="O30" i="14"/>
  <c r="P30" i="14" s="1"/>
  <c r="O29" i="14"/>
  <c r="P29" i="14" s="1"/>
  <c r="O28" i="14"/>
  <c r="P28" i="14" s="1"/>
  <c r="O27" i="14"/>
  <c r="P27" i="14" s="1"/>
  <c r="O26" i="14"/>
  <c r="P26" i="14" s="1"/>
  <c r="O25" i="14"/>
  <c r="P25" i="14" s="1"/>
  <c r="O23" i="14"/>
  <c r="P23" i="14" s="1"/>
  <c r="O22" i="14"/>
  <c r="P22" i="14" s="1"/>
  <c r="O21" i="14"/>
  <c r="P21" i="14" s="1"/>
  <c r="O20" i="14"/>
  <c r="P20" i="14" s="1"/>
  <c r="O19" i="14"/>
  <c r="P19" i="14" s="1"/>
  <c r="O18" i="14"/>
  <c r="P18" i="14" s="1"/>
  <c r="O17" i="14"/>
  <c r="P17" i="14" s="1"/>
  <c r="O16" i="14"/>
  <c r="P16" i="14" s="1"/>
  <c r="O15" i="14"/>
  <c r="P15" i="14" s="1"/>
  <c r="O14" i="14"/>
  <c r="P14" i="14" s="1"/>
  <c r="O13" i="14"/>
  <c r="P13" i="14" s="1"/>
  <c r="O12" i="14"/>
  <c r="P12" i="14" s="1"/>
  <c r="O11" i="14"/>
  <c r="P11" i="14" s="1"/>
  <c r="O10" i="14"/>
  <c r="P10" i="14" s="1"/>
  <c r="O9" i="14"/>
  <c r="P9" i="14" s="1"/>
  <c r="O8" i="14"/>
  <c r="P8" i="14" s="1"/>
  <c r="O7" i="14"/>
  <c r="P7" i="14" s="1"/>
  <c r="O6" i="14"/>
  <c r="P6" i="14" s="1"/>
  <c r="O5" i="14"/>
  <c r="P5" i="14" s="1"/>
  <c r="O4" i="14"/>
  <c r="P4" i="14" s="1"/>
  <c r="O3" i="14"/>
  <c r="P3" i="14" s="1"/>
  <c r="N374" i="4"/>
  <c r="N372" i="4"/>
  <c r="N379" i="4"/>
  <c r="O379" i="4" s="1"/>
  <c r="P379" i="4" s="1"/>
  <c r="N348" i="4"/>
  <c r="N344" i="4"/>
  <c r="N363" i="4"/>
  <c r="O363" i="4" s="1"/>
  <c r="P363" i="4" s="1"/>
  <c r="N364" i="4"/>
  <c r="O364" i="4" s="1"/>
  <c r="P364" i="4" s="1"/>
  <c r="N365" i="4"/>
  <c r="O365" i="4" s="1"/>
  <c r="P365" i="4" s="1"/>
  <c r="N366" i="4"/>
  <c r="O366" i="4" s="1"/>
  <c r="P366" i="4" s="1"/>
  <c r="N341" i="4"/>
  <c r="O341" i="4" s="1"/>
  <c r="P341" i="4" s="1"/>
  <c r="N342" i="4"/>
  <c r="O342" i="4" s="1"/>
  <c r="P342" i="4" s="1"/>
  <c r="N398" i="4"/>
  <c r="O398" i="4" s="1"/>
  <c r="P398" i="4" s="1"/>
  <c r="N399" i="4"/>
  <c r="O399" i="4" s="1"/>
  <c r="P399" i="4" s="1"/>
  <c r="N396" i="4"/>
  <c r="N391" i="4"/>
  <c r="O391" i="4" s="1"/>
  <c r="P391" i="4" s="1"/>
  <c r="N388" i="4"/>
  <c r="O388" i="4" s="1"/>
  <c r="P388" i="4" s="1"/>
  <c r="O382" i="4"/>
  <c r="P382" i="4" s="1"/>
  <c r="N381" i="4"/>
  <c r="O381" i="4" s="1"/>
  <c r="P381" i="4" s="1"/>
  <c r="N383" i="4"/>
  <c r="O383" i="4" s="1"/>
  <c r="P383" i="4" s="1"/>
  <c r="N384" i="4"/>
  <c r="O384" i="4" s="1"/>
  <c r="P384" i="4" s="1"/>
  <c r="N385" i="4"/>
  <c r="O385" i="4" s="1"/>
  <c r="P385" i="4" s="1"/>
  <c r="N386" i="4"/>
  <c r="O386" i="4" s="1"/>
  <c r="P386" i="4" s="1"/>
  <c r="N387" i="4"/>
  <c r="O387" i="4" s="1"/>
  <c r="P387" i="4" s="1"/>
  <c r="O389" i="4"/>
  <c r="P389" i="4" s="1"/>
  <c r="N390" i="4"/>
  <c r="O390" i="4" s="1"/>
  <c r="P390" i="4" s="1"/>
  <c r="N392" i="4"/>
  <c r="O392" i="4" s="1"/>
  <c r="P392" i="4" s="1"/>
  <c r="N393" i="4"/>
  <c r="O393" i="4" s="1"/>
  <c r="P393" i="4" s="1"/>
  <c r="N394" i="4"/>
  <c r="O394" i="4" s="1"/>
  <c r="P394" i="4" s="1"/>
  <c r="O395" i="4"/>
  <c r="P395" i="4" s="1"/>
  <c r="O396" i="4"/>
  <c r="P396" i="4" s="1"/>
  <c r="N397" i="4"/>
  <c r="O397" i="4" s="1"/>
  <c r="P397" i="4" s="1"/>
  <c r="N259" i="4"/>
  <c r="N256" i="4"/>
  <c r="O256" i="4" s="1"/>
  <c r="P256" i="4" s="1"/>
  <c r="O250" i="4"/>
  <c r="P250" i="4" s="1"/>
  <c r="N252" i="4"/>
  <c r="O252" i="4" s="1"/>
  <c r="P252" i="4" s="1"/>
  <c r="N253" i="4"/>
  <c r="O253" i="4" s="1"/>
  <c r="P253" i="4" s="1"/>
  <c r="N254" i="4"/>
  <c r="O254" i="4" s="1"/>
  <c r="P254" i="4" s="1"/>
  <c r="N255" i="4"/>
  <c r="O255" i="4" s="1"/>
  <c r="P255" i="4" s="1"/>
  <c r="N257" i="4"/>
  <c r="O257" i="4" s="1"/>
  <c r="P257" i="4" s="1"/>
  <c r="N258" i="4"/>
  <c r="O258" i="4" s="1"/>
  <c r="P258" i="4" s="1"/>
  <c r="N249" i="4"/>
  <c r="O249" i="4" s="1"/>
  <c r="P249" i="4" s="1"/>
  <c r="N227" i="4"/>
  <c r="N226" i="4"/>
  <c r="O251" i="4"/>
  <c r="P251" i="4" s="1"/>
  <c r="N216" i="4"/>
  <c r="N210" i="4"/>
  <c r="N206" i="4"/>
  <c r="N198" i="4"/>
  <c r="N217" i="4"/>
  <c r="O217" i="4" s="1"/>
  <c r="P217" i="4" s="1"/>
  <c r="N218" i="4"/>
  <c r="O218" i="4" s="1"/>
  <c r="P218" i="4" s="1"/>
  <c r="N219" i="4"/>
  <c r="O219" i="4" s="1"/>
  <c r="P219" i="4" s="1"/>
  <c r="N220" i="4"/>
  <c r="O220" i="4" s="1"/>
  <c r="P220" i="4" s="1"/>
  <c r="N221" i="4"/>
  <c r="O221" i="4" s="1"/>
  <c r="P221" i="4" s="1"/>
  <c r="N193" i="4"/>
  <c r="O193" i="4" s="1"/>
  <c r="P193" i="4" s="1"/>
  <c r="N194" i="4"/>
  <c r="O194" i="4" s="1"/>
  <c r="P194" i="4" s="1"/>
  <c r="N195" i="4"/>
  <c r="O195" i="4" s="1"/>
  <c r="P195" i="4" s="1"/>
  <c r="N196" i="4"/>
  <c r="O196" i="4" s="1"/>
  <c r="P196" i="4" s="1"/>
  <c r="N169" i="4"/>
  <c r="N147" i="4"/>
  <c r="N146" i="4"/>
  <c r="N137" i="4"/>
  <c r="N161" i="4"/>
  <c r="O161" i="4" s="1"/>
  <c r="P161" i="4" s="1"/>
  <c r="N157" i="4"/>
  <c r="O157" i="4" s="1"/>
  <c r="P157" i="4" s="1"/>
  <c r="N158" i="4"/>
  <c r="O158" i="4" s="1"/>
  <c r="P158" i="4" s="1"/>
  <c r="N159" i="4"/>
  <c r="O159" i="4" s="1"/>
  <c r="P159" i="4" s="1"/>
  <c r="N160" i="4"/>
  <c r="O160" i="4" s="1"/>
  <c r="P160" i="4" s="1"/>
  <c r="N162" i="4"/>
  <c r="O162" i="4" s="1"/>
  <c r="P162" i="4" s="1"/>
  <c r="N163" i="4"/>
  <c r="O163" i="4" s="1"/>
  <c r="P163" i="4" s="1"/>
  <c r="N164" i="4"/>
  <c r="O164" i="4" s="1"/>
  <c r="P164" i="4" s="1"/>
  <c r="N165" i="4"/>
  <c r="O165" i="4" s="1"/>
  <c r="P165" i="4" s="1"/>
  <c r="N166" i="4"/>
  <c r="O166" i="4" s="1"/>
  <c r="P166" i="4" s="1"/>
  <c r="N167" i="4"/>
  <c r="O167" i="4" s="1"/>
  <c r="P167" i="4" s="1"/>
  <c r="N168" i="4"/>
  <c r="O168" i="4" s="1"/>
  <c r="P168" i="4" s="1"/>
  <c r="O169" i="4"/>
  <c r="P169" i="4" s="1"/>
  <c r="N170" i="4"/>
  <c r="O170" i="4" s="1"/>
  <c r="P170" i="4" s="1"/>
  <c r="N171" i="4"/>
  <c r="O171" i="4" s="1"/>
  <c r="P171" i="4" s="1"/>
  <c r="N172" i="4"/>
  <c r="O172" i="4" s="1"/>
  <c r="P172" i="4" s="1"/>
  <c r="N173" i="4"/>
  <c r="O173" i="4" s="1"/>
  <c r="P173" i="4" s="1"/>
  <c r="N174" i="4"/>
  <c r="O174" i="4" s="1"/>
  <c r="P174" i="4" s="1"/>
  <c r="N324" i="4"/>
  <c r="O324" i="4" s="1"/>
  <c r="P324" i="4" s="1"/>
  <c r="N323" i="4"/>
  <c r="O323" i="4" s="1"/>
  <c r="P323" i="4" s="1"/>
  <c r="N322" i="4"/>
  <c r="O322" i="4" s="1"/>
  <c r="P322" i="4" s="1"/>
  <c r="N321" i="4"/>
  <c r="O321" i="4" s="1"/>
  <c r="P321" i="4" s="1"/>
  <c r="N304" i="4"/>
  <c r="N292" i="4"/>
  <c r="N291" i="4"/>
  <c r="N278" i="4"/>
  <c r="N115" i="4"/>
  <c r="N114" i="4"/>
  <c r="N56" i="4"/>
  <c r="N55" i="4"/>
  <c r="N53" i="4"/>
  <c r="N49" i="4"/>
  <c r="N42" i="4"/>
  <c r="N6" i="4"/>
  <c r="N4" i="4"/>
  <c r="N5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3" i="4"/>
  <c r="N44" i="4"/>
  <c r="N45" i="4"/>
  <c r="N46" i="4"/>
  <c r="N47" i="4"/>
  <c r="N48" i="4"/>
  <c r="N50" i="4"/>
  <c r="N51" i="4"/>
  <c r="N52" i="4"/>
  <c r="N54" i="4"/>
  <c r="N57" i="4"/>
  <c r="N58" i="4"/>
  <c r="N59" i="4"/>
  <c r="N60" i="4"/>
  <c r="N61" i="4"/>
  <c r="N62" i="4"/>
  <c r="N63" i="4"/>
  <c r="N64" i="4"/>
  <c r="N65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O82" i="4" s="1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6" i="4"/>
  <c r="N117" i="4"/>
  <c r="N119" i="4"/>
  <c r="N120" i="4"/>
  <c r="N121" i="4"/>
  <c r="N122" i="4"/>
  <c r="N123" i="4"/>
  <c r="N124" i="4"/>
  <c r="N125" i="4"/>
  <c r="O125" i="4" s="1"/>
  <c r="P125" i="4" s="1"/>
  <c r="N126" i="4"/>
  <c r="N127" i="4"/>
  <c r="O127" i="4" s="1"/>
  <c r="P127" i="4" s="1"/>
  <c r="N128" i="4"/>
  <c r="O128" i="4" s="1"/>
  <c r="P128" i="4" s="1"/>
  <c r="N129" i="4"/>
  <c r="O129" i="4" s="1"/>
  <c r="P129" i="4" s="1"/>
  <c r="N130" i="4"/>
  <c r="O130" i="4" s="1"/>
  <c r="P130" i="4" s="1"/>
  <c r="N131" i="4"/>
  <c r="N132" i="4"/>
  <c r="N133" i="4"/>
  <c r="N134" i="4"/>
  <c r="N136" i="4"/>
  <c r="N138" i="4"/>
  <c r="N139" i="4"/>
  <c r="N140" i="4"/>
  <c r="N141" i="4"/>
  <c r="N142" i="4"/>
  <c r="N143" i="4"/>
  <c r="N144" i="4"/>
  <c r="N145" i="4"/>
  <c r="N148" i="4"/>
  <c r="N149" i="4"/>
  <c r="N150" i="4"/>
  <c r="N151" i="4"/>
  <c r="N152" i="4"/>
  <c r="N153" i="4"/>
  <c r="N154" i="4"/>
  <c r="N155" i="4"/>
  <c r="N156" i="4"/>
  <c r="N175" i="4"/>
  <c r="N176" i="4"/>
  <c r="N177" i="4"/>
  <c r="N178" i="4"/>
  <c r="N179" i="4"/>
  <c r="N180" i="4"/>
  <c r="N181" i="4"/>
  <c r="N182" i="4"/>
  <c r="N183" i="4"/>
  <c r="N185" i="4"/>
  <c r="N186" i="4"/>
  <c r="N187" i="4"/>
  <c r="N188" i="4"/>
  <c r="N189" i="4"/>
  <c r="N190" i="4"/>
  <c r="N191" i="4"/>
  <c r="N192" i="4"/>
  <c r="N197" i="4"/>
  <c r="N199" i="4"/>
  <c r="N201" i="4"/>
  <c r="N202" i="4"/>
  <c r="N203" i="4"/>
  <c r="N204" i="4"/>
  <c r="N205" i="4"/>
  <c r="N207" i="4"/>
  <c r="N208" i="4"/>
  <c r="N209" i="4"/>
  <c r="N211" i="4"/>
  <c r="N212" i="4"/>
  <c r="N213" i="4"/>
  <c r="N214" i="4"/>
  <c r="N215" i="4"/>
  <c r="N222" i="4"/>
  <c r="N223" i="4"/>
  <c r="N224" i="4"/>
  <c r="N225" i="4"/>
  <c r="N228" i="4"/>
  <c r="N229" i="4"/>
  <c r="N230" i="4"/>
  <c r="N232" i="4"/>
  <c r="N233" i="4"/>
  <c r="N234" i="4"/>
  <c r="N235" i="4"/>
  <c r="N236" i="4"/>
  <c r="N237" i="4"/>
  <c r="N238" i="4"/>
  <c r="N239" i="4"/>
  <c r="N240" i="4"/>
  <c r="N242" i="4"/>
  <c r="N243" i="4"/>
  <c r="N244" i="4"/>
  <c r="N245" i="4"/>
  <c r="N246" i="4"/>
  <c r="N247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4" i="4"/>
  <c r="N295" i="4"/>
  <c r="N296" i="4"/>
  <c r="N297" i="4"/>
  <c r="N299" i="4"/>
  <c r="N300" i="4"/>
  <c r="N301" i="4"/>
  <c r="N302" i="4"/>
  <c r="N303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8" i="4"/>
  <c r="N339" i="4"/>
  <c r="N340" i="4"/>
  <c r="N343" i="4"/>
  <c r="N345" i="4"/>
  <c r="N346" i="4"/>
  <c r="N350" i="4"/>
  <c r="N351" i="4"/>
  <c r="N352" i="4"/>
  <c r="N353" i="4"/>
  <c r="N354" i="4"/>
  <c r="N355" i="4"/>
  <c r="N357" i="4"/>
  <c r="N358" i="4"/>
  <c r="N359" i="4"/>
  <c r="N360" i="4"/>
  <c r="N362" i="4"/>
  <c r="N367" i="4"/>
  <c r="N368" i="4"/>
  <c r="N369" i="4"/>
  <c r="N370" i="4"/>
  <c r="N371" i="4"/>
  <c r="N373" i="4"/>
  <c r="N375" i="4"/>
  <c r="N376" i="4"/>
  <c r="N377" i="4"/>
  <c r="N378" i="4"/>
  <c r="S276" i="13" l="1"/>
  <c r="S246" i="13"/>
  <c r="S180" i="13"/>
  <c r="S38" i="13"/>
  <c r="T33" i="13" l="1"/>
  <c r="S306" i="13" l="1"/>
  <c r="S437" i="13" l="1"/>
  <c r="S423" i="13"/>
  <c r="S401" i="13" l="1"/>
  <c r="S362" i="13"/>
  <c r="S380" i="13"/>
  <c r="S254" i="13"/>
  <c r="N3" i="4"/>
  <c r="N365" i="13" l="1"/>
  <c r="N350" i="13"/>
  <c r="N340" i="13"/>
  <c r="N315" i="13"/>
  <c r="N259" i="13"/>
  <c r="N181" i="13" l="1"/>
  <c r="N166" i="13"/>
  <c r="N124" i="13"/>
  <c r="N120" i="13"/>
  <c r="O120" i="13" s="1"/>
  <c r="P120" i="13" s="1"/>
  <c r="N72" i="13"/>
  <c r="N56" i="13"/>
  <c r="O56" i="13" s="1"/>
  <c r="P56" i="13" s="1"/>
  <c r="O47" i="13"/>
  <c r="P47" i="13" s="1"/>
  <c r="O83" i="13"/>
  <c r="P83" i="13" s="1"/>
  <c r="O94" i="13"/>
  <c r="P94" i="13" s="1"/>
  <c r="O118" i="13"/>
  <c r="P118" i="13" s="1"/>
  <c r="O119" i="13"/>
  <c r="P119" i="13" s="1"/>
  <c r="O126" i="13"/>
  <c r="P126" i="13" s="1"/>
  <c r="O127" i="13"/>
  <c r="P127" i="13" s="1"/>
  <c r="O128" i="13"/>
  <c r="P128" i="13" s="1"/>
  <c r="O139" i="13"/>
  <c r="P139" i="13" s="1"/>
  <c r="O145" i="13"/>
  <c r="P145" i="13" s="1"/>
  <c r="O148" i="13"/>
  <c r="P148" i="13" s="1"/>
  <c r="O153" i="13"/>
  <c r="P153" i="13" s="1"/>
  <c r="O168" i="13"/>
  <c r="P168" i="13" s="1"/>
  <c r="O172" i="13"/>
  <c r="P172" i="13" s="1"/>
  <c r="O174" i="13"/>
  <c r="P174" i="13" s="1"/>
  <c r="O184" i="13"/>
  <c r="P184" i="13" s="1"/>
  <c r="O197" i="13"/>
  <c r="P197" i="13" s="1"/>
  <c r="O210" i="13"/>
  <c r="P210" i="13" s="1"/>
  <c r="O218" i="13"/>
  <c r="P218" i="13" s="1"/>
  <c r="O221" i="13"/>
  <c r="P221" i="13" s="1"/>
  <c r="O250" i="13"/>
  <c r="P250" i="13" s="1"/>
  <c r="O277" i="13"/>
  <c r="P277" i="13" s="1"/>
  <c r="O282" i="13"/>
  <c r="P282" i="13" s="1"/>
  <c r="O290" i="13"/>
  <c r="P290" i="13" s="1"/>
  <c r="O295" i="13"/>
  <c r="P295" i="13" s="1"/>
  <c r="O308" i="13"/>
  <c r="P308" i="13" s="1"/>
  <c r="O309" i="13"/>
  <c r="P309" i="13" s="1"/>
  <c r="O310" i="13"/>
  <c r="P310" i="13" s="1"/>
  <c r="O318" i="13"/>
  <c r="P318" i="13" s="1"/>
  <c r="O334" i="13"/>
  <c r="P334" i="13" s="1"/>
  <c r="O335" i="13"/>
  <c r="P335" i="13" s="1"/>
  <c r="O345" i="13"/>
  <c r="P345" i="13" s="1"/>
  <c r="O352" i="13"/>
  <c r="P352" i="13" s="1"/>
  <c r="O353" i="13"/>
  <c r="P353" i="13" s="1"/>
  <c r="O358" i="13"/>
  <c r="P358" i="13" s="1"/>
  <c r="O359" i="13"/>
  <c r="P359" i="13" s="1"/>
  <c r="O366" i="13"/>
  <c r="P366" i="13" s="1"/>
  <c r="O369" i="13"/>
  <c r="P369" i="13" s="1"/>
  <c r="O372" i="13"/>
  <c r="P372" i="13" s="1"/>
  <c r="O373" i="13"/>
  <c r="P373" i="13" s="1"/>
  <c r="O389" i="13"/>
  <c r="P389" i="13" s="1"/>
  <c r="O395" i="13"/>
  <c r="P395" i="13" s="1"/>
  <c r="O396" i="13"/>
  <c r="P396" i="13" s="1"/>
  <c r="O399" i="13"/>
  <c r="P399" i="13" s="1"/>
  <c r="O402" i="13"/>
  <c r="P402" i="13" s="1"/>
  <c r="O408" i="13"/>
  <c r="P408" i="13" s="1"/>
  <c r="O409" i="13"/>
  <c r="P409" i="13" s="1"/>
  <c r="O413" i="13"/>
  <c r="P413" i="13" s="1"/>
  <c r="O442" i="13"/>
  <c r="P442" i="13" s="1"/>
  <c r="O443" i="13"/>
  <c r="P443" i="13" s="1"/>
  <c r="N40" i="13"/>
  <c r="O40" i="13" s="1"/>
  <c r="P40" i="13" s="1"/>
  <c r="N41" i="13"/>
  <c r="O41" i="13" s="1"/>
  <c r="P41" i="13" s="1"/>
  <c r="N42" i="13"/>
  <c r="O42" i="13" s="1"/>
  <c r="P42" i="13" s="1"/>
  <c r="N43" i="13"/>
  <c r="O43" i="13" s="1"/>
  <c r="P43" i="13" s="1"/>
  <c r="O44" i="13"/>
  <c r="P44" i="13" s="1"/>
  <c r="O45" i="13"/>
  <c r="P45" i="13" s="1"/>
  <c r="N46" i="13"/>
  <c r="O46" i="13" s="1"/>
  <c r="P46" i="13" s="1"/>
  <c r="N48" i="13"/>
  <c r="O48" i="13" s="1"/>
  <c r="P48" i="13" s="1"/>
  <c r="N51" i="13"/>
  <c r="O51" i="13" s="1"/>
  <c r="P51" i="13" s="1"/>
  <c r="O53" i="13"/>
  <c r="P53" i="13" s="1"/>
  <c r="N54" i="13"/>
  <c r="O54" i="13" s="1"/>
  <c r="P54" i="13" s="1"/>
  <c r="N58" i="13"/>
  <c r="O58" i="13" s="1"/>
  <c r="P58" i="13" s="1"/>
  <c r="N62" i="13"/>
  <c r="O62" i="13" s="1"/>
  <c r="P62" i="13" s="1"/>
  <c r="N64" i="13"/>
  <c r="O64" i="13" s="1"/>
  <c r="P64" i="13" s="1"/>
  <c r="N70" i="13"/>
  <c r="O70" i="13" s="1"/>
  <c r="P70" i="13" s="1"/>
  <c r="N71" i="13"/>
  <c r="O71" i="13" s="1"/>
  <c r="P71" i="13" s="1"/>
  <c r="O72" i="13"/>
  <c r="P72" i="13" s="1"/>
  <c r="N73" i="13"/>
  <c r="O73" i="13" s="1"/>
  <c r="P73" i="13" s="1"/>
  <c r="O76" i="13"/>
  <c r="P76" i="13" s="1"/>
  <c r="N77" i="13"/>
  <c r="O77" i="13" s="1"/>
  <c r="P77" i="13" s="1"/>
  <c r="N78" i="13"/>
  <c r="O78" i="13" s="1"/>
  <c r="P78" i="13" s="1"/>
  <c r="N79" i="13"/>
  <c r="O79" i="13" s="1"/>
  <c r="P79" i="13" s="1"/>
  <c r="N80" i="13"/>
  <c r="O81" i="13"/>
  <c r="P81" i="13" s="1"/>
  <c r="O82" i="13"/>
  <c r="P82" i="13" s="1"/>
  <c r="N84" i="13"/>
  <c r="O84" i="13" s="1"/>
  <c r="P84" i="13" s="1"/>
  <c r="O85" i="13"/>
  <c r="P85" i="13" s="1"/>
  <c r="N88" i="13"/>
  <c r="O88" i="13" s="1"/>
  <c r="P88" i="13" s="1"/>
  <c r="N90" i="13"/>
  <c r="O90" i="13" s="1"/>
  <c r="P90" i="13" s="1"/>
  <c r="N92" i="13"/>
  <c r="O92" i="13" s="1"/>
  <c r="P92" i="13" s="1"/>
  <c r="O93" i="13"/>
  <c r="P93" i="13" s="1"/>
  <c r="O95" i="13"/>
  <c r="P95" i="13" s="1"/>
  <c r="N99" i="13"/>
  <c r="O99" i="13" s="1"/>
  <c r="P99" i="13" s="1"/>
  <c r="O100" i="13"/>
  <c r="P100" i="13" s="1"/>
  <c r="O102" i="13"/>
  <c r="P102" i="13" s="1"/>
  <c r="N103" i="13"/>
  <c r="O103" i="13" s="1"/>
  <c r="P103" i="13" s="1"/>
  <c r="N105" i="13"/>
  <c r="O105" i="13" s="1"/>
  <c r="P105" i="13" s="1"/>
  <c r="N111" i="13"/>
  <c r="O111" i="13" s="1"/>
  <c r="P111" i="13" s="1"/>
  <c r="O112" i="13"/>
  <c r="P112" i="13" s="1"/>
  <c r="O114" i="13"/>
  <c r="P114" i="13" s="1"/>
  <c r="O122" i="13"/>
  <c r="P122" i="13" s="1"/>
  <c r="O123" i="13"/>
  <c r="P123" i="13" s="1"/>
  <c r="O124" i="13"/>
  <c r="P124" i="13" s="1"/>
  <c r="O125" i="13"/>
  <c r="P125" i="13" s="1"/>
  <c r="O129" i="13"/>
  <c r="P129" i="13" s="1"/>
  <c r="O131" i="13"/>
  <c r="P131" i="13" s="1"/>
  <c r="N133" i="13"/>
  <c r="O133" i="13" s="1"/>
  <c r="P133" i="13" s="1"/>
  <c r="N134" i="13"/>
  <c r="O134" i="13" s="1"/>
  <c r="P134" i="13" s="1"/>
  <c r="N135" i="13"/>
  <c r="O135" i="13" s="1"/>
  <c r="P135" i="13" s="1"/>
  <c r="O136" i="13"/>
  <c r="P136" i="13" s="1"/>
  <c r="N140" i="13"/>
  <c r="O140" i="13" s="1"/>
  <c r="P140" i="13" s="1"/>
  <c r="N141" i="13"/>
  <c r="O141" i="13" s="1"/>
  <c r="P141" i="13" s="1"/>
  <c r="O157" i="13"/>
  <c r="P157" i="13" s="1"/>
  <c r="N158" i="13"/>
  <c r="O158" i="13" s="1"/>
  <c r="P158" i="13" s="1"/>
  <c r="N160" i="13"/>
  <c r="O160" i="13" s="1"/>
  <c r="P160" i="13" s="1"/>
  <c r="O161" i="13"/>
  <c r="P161" i="13" s="1"/>
  <c r="N162" i="13"/>
  <c r="O162" i="13" s="1"/>
  <c r="P162" i="13" s="1"/>
  <c r="N163" i="13"/>
  <c r="O163" i="13" s="1"/>
  <c r="P163" i="13" s="1"/>
  <c r="O166" i="13"/>
  <c r="P166" i="13" s="1"/>
  <c r="O169" i="13"/>
  <c r="P169" i="13" s="1"/>
  <c r="O170" i="13"/>
  <c r="P170" i="13" s="1"/>
  <c r="N173" i="13"/>
  <c r="O173" i="13" s="1"/>
  <c r="P173" i="13" s="1"/>
  <c r="O176" i="13"/>
  <c r="P176" i="13" s="1"/>
  <c r="N177" i="13"/>
  <c r="O177" i="13" s="1"/>
  <c r="P177" i="13" s="1"/>
  <c r="N178" i="13"/>
  <c r="O178" i="13" s="1"/>
  <c r="P178" i="13" s="1"/>
  <c r="O181" i="13"/>
  <c r="P181" i="13" s="1"/>
  <c r="O182" i="13"/>
  <c r="P182" i="13" s="1"/>
  <c r="O183" i="13"/>
  <c r="P183" i="13" s="1"/>
  <c r="O185" i="13"/>
  <c r="P185" i="13" s="1"/>
  <c r="O186" i="13"/>
  <c r="P186" i="13" s="1"/>
  <c r="O187" i="13"/>
  <c r="P187" i="13" s="1"/>
  <c r="O188" i="13"/>
  <c r="P188" i="13" s="1"/>
  <c r="O189" i="13"/>
  <c r="P189" i="13" s="1"/>
  <c r="N190" i="13"/>
  <c r="O190" i="13" s="1"/>
  <c r="P190" i="13" s="1"/>
  <c r="O192" i="13"/>
  <c r="P192" i="13" s="1"/>
  <c r="N195" i="13"/>
  <c r="O195" i="13" s="1"/>
  <c r="P195" i="13" s="1"/>
  <c r="N198" i="13"/>
  <c r="O198" i="13" s="1"/>
  <c r="P198" i="13" s="1"/>
  <c r="N201" i="13"/>
  <c r="O201" i="13" s="1"/>
  <c r="P201" i="13" s="1"/>
  <c r="O202" i="13"/>
  <c r="P202" i="13" s="1"/>
  <c r="N204" i="13"/>
  <c r="O204" i="13" s="1"/>
  <c r="P204" i="13" s="1"/>
  <c r="N205" i="13"/>
  <c r="O205" i="13" s="1"/>
  <c r="P205" i="13" s="1"/>
  <c r="N209" i="13"/>
  <c r="O209" i="13" s="1"/>
  <c r="P209" i="13" s="1"/>
  <c r="O211" i="13"/>
  <c r="P211" i="13" s="1"/>
  <c r="N212" i="13"/>
  <c r="O212" i="13" s="1"/>
  <c r="P212" i="13" s="1"/>
  <c r="O217" i="13"/>
  <c r="P217" i="13" s="1"/>
  <c r="O219" i="13"/>
  <c r="P219" i="13" s="1"/>
  <c r="O222" i="13"/>
  <c r="P222" i="13" s="1"/>
  <c r="N225" i="13"/>
  <c r="O225" i="13" s="1"/>
  <c r="P225" i="13" s="1"/>
  <c r="O247" i="13"/>
  <c r="P247" i="13" s="1"/>
  <c r="N248" i="13"/>
  <c r="O248" i="13" s="1"/>
  <c r="P248" i="13" s="1"/>
  <c r="N249" i="13"/>
  <c r="O249" i="13" s="1"/>
  <c r="P249" i="13" s="1"/>
  <c r="O251" i="13"/>
  <c r="P251" i="13" s="1"/>
  <c r="O252" i="13"/>
  <c r="P252" i="13" s="1"/>
  <c r="O255" i="13"/>
  <c r="P255" i="13" s="1"/>
  <c r="N257" i="13"/>
  <c r="O257" i="13" s="1"/>
  <c r="P257" i="13" s="1"/>
  <c r="O259" i="13"/>
  <c r="P259" i="13" s="1"/>
  <c r="O261" i="13"/>
  <c r="P261" i="13" s="1"/>
  <c r="O263" i="13"/>
  <c r="P263" i="13" s="1"/>
  <c r="N269" i="13"/>
  <c r="O269" i="13" s="1"/>
  <c r="P269" i="13" s="1"/>
  <c r="O271" i="13"/>
  <c r="P271" i="13" s="1"/>
  <c r="O272" i="13"/>
  <c r="P272" i="13" s="1"/>
  <c r="O273" i="13"/>
  <c r="P273" i="13" s="1"/>
  <c r="N274" i="13"/>
  <c r="O274" i="13" s="1"/>
  <c r="P274" i="13" s="1"/>
  <c r="O275" i="13"/>
  <c r="P275" i="13" s="1"/>
  <c r="N279" i="13"/>
  <c r="O279" i="13" s="1"/>
  <c r="P279" i="13" s="1"/>
  <c r="N285" i="13"/>
  <c r="O285" i="13" s="1"/>
  <c r="P285" i="13" s="1"/>
  <c r="O288" i="13"/>
  <c r="P288" i="13" s="1"/>
  <c r="N289" i="13"/>
  <c r="O289" i="13" s="1"/>
  <c r="P289" i="13" s="1"/>
  <c r="N291" i="13"/>
  <c r="O291" i="13" s="1"/>
  <c r="P291" i="13" s="1"/>
  <c r="O292" i="13"/>
  <c r="P292" i="13" s="1"/>
  <c r="N296" i="13"/>
  <c r="O296" i="13" s="1"/>
  <c r="P296" i="13" s="1"/>
  <c r="O298" i="13"/>
  <c r="P298" i="13" s="1"/>
  <c r="O299" i="13"/>
  <c r="P299" i="13" s="1"/>
  <c r="O300" i="13"/>
  <c r="P300" i="13" s="1"/>
  <c r="O301" i="13"/>
  <c r="P301" i="13" s="1"/>
  <c r="O302" i="13"/>
  <c r="P302" i="13" s="1"/>
  <c r="O303" i="13"/>
  <c r="P303" i="13" s="1"/>
  <c r="O304" i="13"/>
  <c r="P304" i="13" s="1"/>
  <c r="O307" i="13"/>
  <c r="P307" i="13" s="1"/>
  <c r="N311" i="13"/>
  <c r="O311" i="13" s="1"/>
  <c r="P311" i="13" s="1"/>
  <c r="O315" i="13"/>
  <c r="P315" i="13" s="1"/>
  <c r="O337" i="13"/>
  <c r="P337" i="13" s="1"/>
  <c r="O340" i="13"/>
  <c r="P340" i="13" s="1"/>
  <c r="O344" i="13"/>
  <c r="P344" i="13" s="1"/>
  <c r="N348" i="13"/>
  <c r="O348" i="13" s="1"/>
  <c r="P348" i="13" s="1"/>
  <c r="N349" i="13"/>
  <c r="O349" i="13" s="1"/>
  <c r="P349" i="13" s="1"/>
  <c r="O350" i="13"/>
  <c r="P350" i="13" s="1"/>
  <c r="N351" i="13"/>
  <c r="O351" i="13" s="1"/>
  <c r="P351" i="13" s="1"/>
  <c r="N354" i="13"/>
  <c r="O354" i="13" s="1"/>
  <c r="P354" i="13" s="1"/>
  <c r="N360" i="13"/>
  <c r="O360" i="13" s="1"/>
  <c r="P360" i="13" s="1"/>
  <c r="O361" i="13"/>
  <c r="P361" i="13" s="1"/>
  <c r="N363" i="13"/>
  <c r="O363" i="13" s="1"/>
  <c r="P363" i="13" s="1"/>
  <c r="O364" i="13"/>
  <c r="P364" i="13" s="1"/>
  <c r="O365" i="13"/>
  <c r="P365" i="13" s="1"/>
  <c r="N377" i="13"/>
  <c r="O377" i="13" s="1"/>
  <c r="P377" i="13" s="1"/>
  <c r="N381" i="13"/>
  <c r="O381" i="13" s="1"/>
  <c r="P381" i="13" s="1"/>
  <c r="N382" i="13"/>
  <c r="O382" i="13" s="1"/>
  <c r="P382" i="13" s="1"/>
  <c r="N383" i="13"/>
  <c r="O383" i="13" s="1"/>
  <c r="P383" i="13" s="1"/>
  <c r="N384" i="13"/>
  <c r="O384" i="13" s="1"/>
  <c r="P384" i="13" s="1"/>
  <c r="O385" i="13"/>
  <c r="P385" i="13" s="1"/>
  <c r="N390" i="13"/>
  <c r="O390" i="13" s="1"/>
  <c r="P390" i="13" s="1"/>
  <c r="N397" i="13"/>
  <c r="O397" i="13" s="1"/>
  <c r="P397" i="13" s="1"/>
  <c r="N403" i="13"/>
  <c r="O403" i="13" s="1"/>
  <c r="P403" i="13" s="1"/>
  <c r="N406" i="13"/>
  <c r="O406" i="13" s="1"/>
  <c r="P406" i="13" s="1"/>
  <c r="N410" i="13"/>
  <c r="O410" i="13" s="1"/>
  <c r="P410" i="13" s="1"/>
  <c r="N415" i="13"/>
  <c r="O415" i="13" s="1"/>
  <c r="P415" i="13" s="1"/>
  <c r="O416" i="13"/>
  <c r="P416" i="13" s="1"/>
  <c r="N418" i="13"/>
  <c r="O418" i="13" s="1"/>
  <c r="P418" i="13" s="1"/>
  <c r="N422" i="13"/>
  <c r="O422" i="13" s="1"/>
  <c r="P422" i="13" s="1"/>
  <c r="N424" i="13"/>
  <c r="O424" i="13" s="1"/>
  <c r="P424" i="13" s="1"/>
  <c r="N429" i="13"/>
  <c r="O429" i="13" s="1"/>
  <c r="P429" i="13" s="1"/>
  <c r="N430" i="13"/>
  <c r="O430" i="13" s="1"/>
  <c r="P430" i="13" s="1"/>
  <c r="N434" i="13"/>
  <c r="O434" i="13" s="1"/>
  <c r="P434" i="13" s="1"/>
  <c r="N438" i="13"/>
  <c r="O438" i="13" s="1"/>
  <c r="P438" i="13" s="1"/>
  <c r="O439" i="13"/>
  <c r="P439" i="13" s="1"/>
  <c r="O440" i="13"/>
  <c r="P440" i="13" s="1"/>
  <c r="N441" i="13"/>
  <c r="O441" i="13" s="1"/>
  <c r="P441" i="13" s="1"/>
  <c r="N444" i="13"/>
  <c r="O444" i="13" s="1"/>
  <c r="P444" i="13" s="1"/>
  <c r="N445" i="13"/>
  <c r="O445" i="13" s="1"/>
  <c r="P445" i="13" s="1"/>
  <c r="N446" i="13"/>
  <c r="O446" i="13" s="1"/>
  <c r="P446" i="13" s="1"/>
  <c r="N447" i="13"/>
  <c r="O447" i="13" s="1"/>
  <c r="P447" i="13" s="1"/>
  <c r="N448" i="13"/>
  <c r="O448" i="13" s="1"/>
  <c r="P448" i="13" s="1"/>
  <c r="N449" i="13"/>
  <c r="O449" i="13" s="1"/>
  <c r="P449" i="13" s="1"/>
  <c r="N450" i="13"/>
  <c r="O450" i="13" s="1"/>
  <c r="P450" i="13" s="1"/>
  <c r="N451" i="13"/>
  <c r="O451" i="13" s="1"/>
  <c r="P451" i="13" s="1"/>
  <c r="N452" i="13"/>
  <c r="O452" i="13" s="1"/>
  <c r="P452" i="13" s="1"/>
  <c r="N453" i="13"/>
  <c r="O453" i="13" s="1"/>
  <c r="P453" i="13" s="1"/>
  <c r="N454" i="13"/>
  <c r="O454" i="13" s="1"/>
  <c r="P454" i="13" s="1"/>
  <c r="N39" i="13"/>
  <c r="O39" i="13" s="1"/>
  <c r="P39" i="13" s="1"/>
  <c r="O37" i="13"/>
  <c r="P37" i="13" s="1"/>
  <c r="N32" i="13"/>
  <c r="O32" i="13"/>
  <c r="P32" i="13" s="1"/>
  <c r="O27" i="13"/>
  <c r="P27" i="13" s="1"/>
  <c r="O29" i="13"/>
  <c r="P29" i="13" s="1"/>
  <c r="O30" i="13"/>
  <c r="P30" i="13" s="1"/>
  <c r="O31" i="13"/>
  <c r="P31" i="13" s="1"/>
  <c r="N26" i="13"/>
  <c r="O26" i="13" s="1"/>
  <c r="P26" i="13" s="1"/>
  <c r="N15" i="13"/>
  <c r="O15" i="13" s="1"/>
  <c r="P15" i="13" s="1"/>
  <c r="O14" i="13"/>
  <c r="P14" i="13" s="1"/>
  <c r="O17" i="13"/>
  <c r="P17" i="13" s="1"/>
  <c r="O13" i="13"/>
  <c r="P13" i="13" s="1"/>
  <c r="O6" i="13"/>
  <c r="P6" i="13" s="1"/>
  <c r="O5" i="13"/>
  <c r="P5" i="13" s="1"/>
  <c r="O374" i="4" l="1"/>
  <c r="P374" i="4" s="1"/>
  <c r="O375" i="4"/>
  <c r="P375" i="4" s="1"/>
  <c r="O376" i="4"/>
  <c r="P376" i="4" s="1"/>
  <c r="O377" i="4"/>
  <c r="P377" i="4" s="1"/>
  <c r="O378" i="4"/>
  <c r="P378" i="4" s="1"/>
  <c r="O380" i="4"/>
  <c r="P380" i="4" s="1"/>
  <c r="O370" i="4"/>
  <c r="P370" i="4" s="1"/>
  <c r="O371" i="4"/>
  <c r="P371" i="4" s="1"/>
  <c r="O372" i="4"/>
  <c r="P372" i="4" s="1"/>
  <c r="O368" i="4"/>
  <c r="P368" i="4" s="1"/>
  <c r="O373" i="4"/>
  <c r="P373" i="4" s="1"/>
  <c r="O369" i="4"/>
  <c r="P369" i="4" s="1"/>
  <c r="O344" i="4"/>
  <c r="P344" i="4" s="1"/>
  <c r="O329" i="4"/>
  <c r="P329" i="4" s="1"/>
  <c r="O295" i="4"/>
  <c r="P295" i="4" s="1"/>
  <c r="O290" i="4"/>
  <c r="P290" i="4" s="1"/>
  <c r="O286" i="4"/>
  <c r="P286" i="4" s="1"/>
  <c r="O282" i="4"/>
  <c r="P282" i="4" s="1"/>
  <c r="O260" i="4"/>
  <c r="P260" i="4" s="1"/>
  <c r="O206" i="4"/>
  <c r="P206" i="4" s="1"/>
  <c r="O190" i="4"/>
  <c r="P190" i="4" s="1"/>
  <c r="O124" i="4"/>
  <c r="P124" i="4" s="1"/>
  <c r="O185" i="4"/>
  <c r="P185" i="4" s="1"/>
  <c r="O274" i="4"/>
  <c r="P274" i="4" s="1"/>
  <c r="O293" i="4"/>
  <c r="P293" i="4" s="1"/>
  <c r="O358" i="4"/>
  <c r="P358" i="4" s="1"/>
  <c r="O361" i="4"/>
  <c r="P361" i="4" s="1"/>
  <c r="O131" i="4"/>
  <c r="P131" i="4" s="1"/>
  <c r="O132" i="4"/>
  <c r="P132" i="4" s="1"/>
  <c r="O133" i="4"/>
  <c r="P133" i="4" s="1"/>
  <c r="O134" i="4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75" i="4"/>
  <c r="P175" i="4" s="1"/>
  <c r="O176" i="4"/>
  <c r="P176" i="4" s="1"/>
  <c r="O177" i="4"/>
  <c r="P177" i="4" s="1"/>
  <c r="O178" i="4"/>
  <c r="P178" i="4" s="1"/>
  <c r="O179" i="4"/>
  <c r="P179" i="4" s="1"/>
  <c r="O180" i="4"/>
  <c r="P180" i="4" s="1"/>
  <c r="O181" i="4"/>
  <c r="P181" i="4" s="1"/>
  <c r="O182" i="4"/>
  <c r="P182" i="4" s="1"/>
  <c r="O183" i="4"/>
  <c r="P183" i="4" s="1"/>
  <c r="O184" i="4"/>
  <c r="P184" i="4" s="1"/>
  <c r="O186" i="4"/>
  <c r="P186" i="4" s="1"/>
  <c r="O187" i="4"/>
  <c r="P187" i="4" s="1"/>
  <c r="O188" i="4"/>
  <c r="P188" i="4" s="1"/>
  <c r="O189" i="4"/>
  <c r="P189" i="4" s="1"/>
  <c r="O191" i="4"/>
  <c r="P191" i="4" s="1"/>
  <c r="O192" i="4"/>
  <c r="P192" i="4" s="1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203" i="4"/>
  <c r="P203" i="4" s="1"/>
  <c r="O204" i="4"/>
  <c r="P204" i="4" s="1"/>
  <c r="O205" i="4"/>
  <c r="P205" i="4" s="1"/>
  <c r="O207" i="4"/>
  <c r="P207" i="4" s="1"/>
  <c r="O208" i="4"/>
  <c r="P208" i="4" s="1"/>
  <c r="O209" i="4"/>
  <c r="P209" i="4" s="1"/>
  <c r="O210" i="4"/>
  <c r="P210" i="4" s="1"/>
  <c r="O211" i="4"/>
  <c r="P211" i="4" s="1"/>
  <c r="O212" i="4"/>
  <c r="P212" i="4" s="1"/>
  <c r="O213" i="4"/>
  <c r="P213" i="4" s="1"/>
  <c r="O214" i="4"/>
  <c r="P214" i="4" s="1"/>
  <c r="O215" i="4"/>
  <c r="P215" i="4" s="1"/>
  <c r="O216" i="4"/>
  <c r="P216" i="4" s="1"/>
  <c r="O222" i="4"/>
  <c r="P222" i="4" s="1"/>
  <c r="O223" i="4"/>
  <c r="P223" i="4" s="1"/>
  <c r="O224" i="4"/>
  <c r="P224" i="4" s="1"/>
  <c r="O225" i="4"/>
  <c r="P225" i="4" s="1"/>
  <c r="O226" i="4"/>
  <c r="P226" i="4" s="1"/>
  <c r="O227" i="4"/>
  <c r="P227" i="4" s="1"/>
  <c r="O228" i="4"/>
  <c r="P228" i="4" s="1"/>
  <c r="O229" i="4"/>
  <c r="P229" i="4" s="1"/>
  <c r="O230" i="4"/>
  <c r="P230" i="4" s="1"/>
  <c r="O231" i="4"/>
  <c r="P231" i="4" s="1"/>
  <c r="O232" i="4"/>
  <c r="P232" i="4" s="1"/>
  <c r="O233" i="4"/>
  <c r="P233" i="4" s="1"/>
  <c r="O234" i="4"/>
  <c r="P234" i="4" s="1"/>
  <c r="O235" i="4"/>
  <c r="P235" i="4" s="1"/>
  <c r="O236" i="4"/>
  <c r="P236" i="4" s="1"/>
  <c r="O237" i="4"/>
  <c r="P237" i="4" s="1"/>
  <c r="O238" i="4"/>
  <c r="P238" i="4" s="1"/>
  <c r="O239" i="4"/>
  <c r="P239" i="4" s="1"/>
  <c r="O240" i="4"/>
  <c r="P240" i="4" s="1"/>
  <c r="O241" i="4"/>
  <c r="P241" i="4" s="1"/>
  <c r="O242" i="4"/>
  <c r="P242" i="4" s="1"/>
  <c r="O243" i="4"/>
  <c r="P243" i="4" s="1"/>
  <c r="O244" i="4"/>
  <c r="P244" i="4" s="1"/>
  <c r="O245" i="4"/>
  <c r="P245" i="4" s="1"/>
  <c r="O246" i="4"/>
  <c r="P246" i="4" s="1"/>
  <c r="O247" i="4"/>
  <c r="P247" i="4" s="1"/>
  <c r="O248" i="4"/>
  <c r="P248" i="4" s="1"/>
  <c r="O259" i="4"/>
  <c r="P259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P266" i="4" s="1"/>
  <c r="O267" i="4"/>
  <c r="P267" i="4" s="1"/>
  <c r="O268" i="4"/>
  <c r="P268" i="4" s="1"/>
  <c r="O269" i="4"/>
  <c r="P269" i="4" s="1"/>
  <c r="O270" i="4"/>
  <c r="P270" i="4" s="1"/>
  <c r="O271" i="4"/>
  <c r="P271" i="4" s="1"/>
  <c r="O272" i="4"/>
  <c r="P272" i="4" s="1"/>
  <c r="O273" i="4"/>
  <c r="P273" i="4" s="1"/>
  <c r="O275" i="4"/>
  <c r="P275" i="4" s="1"/>
  <c r="O276" i="4"/>
  <c r="P276" i="4" s="1"/>
  <c r="O277" i="4"/>
  <c r="P277" i="4" s="1"/>
  <c r="O278" i="4"/>
  <c r="P278" i="4" s="1"/>
  <c r="O279" i="4"/>
  <c r="P279" i="4" s="1"/>
  <c r="O280" i="4"/>
  <c r="P280" i="4" s="1"/>
  <c r="O281" i="4"/>
  <c r="P281" i="4" s="1"/>
  <c r="O283" i="4"/>
  <c r="P283" i="4" s="1"/>
  <c r="O284" i="4"/>
  <c r="P284" i="4" s="1"/>
  <c r="O285" i="4"/>
  <c r="P285" i="4" s="1"/>
  <c r="O287" i="4"/>
  <c r="P287" i="4" s="1"/>
  <c r="O288" i="4"/>
  <c r="P288" i="4" s="1"/>
  <c r="O289" i="4"/>
  <c r="P289" i="4" s="1"/>
  <c r="O291" i="4"/>
  <c r="P291" i="4" s="1"/>
  <c r="O292" i="4"/>
  <c r="P292" i="4" s="1"/>
  <c r="O294" i="4"/>
  <c r="P294" i="4" s="1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P301" i="4" s="1"/>
  <c r="O302" i="4"/>
  <c r="P302" i="4" s="1"/>
  <c r="O303" i="4"/>
  <c r="P303" i="4" s="1"/>
  <c r="O304" i="4"/>
  <c r="P304" i="4" s="1"/>
  <c r="O305" i="4"/>
  <c r="P305" i="4" s="1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P315" i="4" s="1"/>
  <c r="O316" i="4"/>
  <c r="P316" i="4" s="1"/>
  <c r="O317" i="4"/>
  <c r="P317" i="4" s="1"/>
  <c r="O318" i="4"/>
  <c r="P318" i="4" s="1"/>
  <c r="O319" i="4"/>
  <c r="P319" i="4" s="1"/>
  <c r="O320" i="4"/>
  <c r="P320" i="4" s="1"/>
  <c r="O325" i="4"/>
  <c r="P325" i="4" s="1"/>
  <c r="O326" i="4"/>
  <c r="P326" i="4" s="1"/>
  <c r="O327" i="4"/>
  <c r="P327" i="4" s="1"/>
  <c r="O328" i="4"/>
  <c r="P328" i="4" s="1"/>
  <c r="O330" i="4"/>
  <c r="P330" i="4" s="1"/>
  <c r="O331" i="4"/>
  <c r="P331" i="4" s="1"/>
  <c r="O332" i="4"/>
  <c r="P332" i="4" s="1"/>
  <c r="O333" i="4"/>
  <c r="P333" i="4" s="1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P339" i="4" s="1"/>
  <c r="O340" i="4"/>
  <c r="P340" i="4" s="1"/>
  <c r="O343" i="4"/>
  <c r="P343" i="4" s="1"/>
  <c r="O345" i="4"/>
  <c r="P345" i="4" s="1"/>
  <c r="O346" i="4"/>
  <c r="P346" i="4" s="1"/>
  <c r="O347" i="4"/>
  <c r="P347" i="4" s="1"/>
  <c r="O348" i="4"/>
  <c r="P348" i="4" s="1"/>
  <c r="O349" i="4"/>
  <c r="P349" i="4" s="1"/>
  <c r="O350" i="4"/>
  <c r="P350" i="4" s="1"/>
  <c r="O351" i="4"/>
  <c r="P351" i="4" s="1"/>
  <c r="O352" i="4"/>
  <c r="P352" i="4" s="1"/>
  <c r="O353" i="4"/>
  <c r="P353" i="4" s="1"/>
  <c r="O354" i="4"/>
  <c r="P354" i="4" s="1"/>
  <c r="O355" i="4"/>
  <c r="P355" i="4" s="1"/>
  <c r="O356" i="4"/>
  <c r="P356" i="4" s="1"/>
  <c r="O357" i="4"/>
  <c r="P357" i="4" s="1"/>
  <c r="O359" i="4"/>
  <c r="P359" i="4" s="1"/>
  <c r="O360" i="4"/>
  <c r="P360" i="4" s="1"/>
  <c r="O362" i="4"/>
  <c r="P362" i="4" s="1"/>
  <c r="O367" i="4"/>
  <c r="P367" i="4" s="1"/>
  <c r="O63" i="4"/>
  <c r="P63" i="4" s="1"/>
  <c r="O66" i="4"/>
  <c r="P66" i="4" s="1"/>
  <c r="O71" i="4"/>
  <c r="P71" i="4" s="1"/>
  <c r="O73" i="4"/>
  <c r="P73" i="4" s="1"/>
  <c r="O74" i="4"/>
  <c r="P74" i="4" s="1"/>
  <c r="O79" i="4"/>
  <c r="P79" i="4" s="1"/>
  <c r="P82" i="4"/>
  <c r="O85" i="4"/>
  <c r="P85" i="4" s="1"/>
  <c r="O90" i="4"/>
  <c r="P90" i="4" s="1"/>
  <c r="O98" i="4"/>
  <c r="P98" i="4" s="1"/>
  <c r="O101" i="4"/>
  <c r="P101" i="4" s="1"/>
  <c r="O106" i="4"/>
  <c r="P106" i="4" s="1"/>
  <c r="O117" i="4"/>
  <c r="P117" i="4" s="1"/>
  <c r="O114" i="4"/>
  <c r="P114" i="4" s="1"/>
  <c r="O89" i="4"/>
  <c r="P89" i="4" s="1"/>
  <c r="O88" i="4"/>
  <c r="P88" i="4" s="1"/>
  <c r="O64" i="4"/>
  <c r="P64" i="4" s="1"/>
  <c r="O62" i="4"/>
  <c r="P62" i="4" s="1"/>
  <c r="O55" i="4"/>
  <c r="P55" i="4" s="1"/>
  <c r="O50" i="4"/>
  <c r="P50" i="4" s="1"/>
  <c r="O36" i="4"/>
  <c r="P36" i="4" s="1"/>
  <c r="O27" i="4"/>
  <c r="P27" i="4" s="1"/>
  <c r="O26" i="4"/>
  <c r="P26" i="4" s="1"/>
  <c r="O4" i="4"/>
  <c r="P4" i="4" s="1"/>
  <c r="O8" i="4"/>
  <c r="P8" i="4" s="1"/>
  <c r="O40" i="4"/>
  <c r="P40" i="4" s="1"/>
  <c r="O47" i="4"/>
  <c r="P47" i="4" s="1"/>
  <c r="O5" i="4"/>
  <c r="P5" i="4" s="1"/>
  <c r="O6" i="4"/>
  <c r="P6" i="4" s="1"/>
  <c r="O7" i="4"/>
  <c r="P7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7" i="4"/>
  <c r="P37" i="4" s="1"/>
  <c r="O38" i="4"/>
  <c r="P38" i="4" s="1"/>
  <c r="O39" i="4"/>
  <c r="P39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8" i="4"/>
  <c r="P48" i="4" s="1"/>
  <c r="O49" i="4"/>
  <c r="P49" i="4" s="1"/>
  <c r="O51" i="4"/>
  <c r="P51" i="4" s="1"/>
  <c r="O52" i="4"/>
  <c r="P52" i="4" s="1"/>
  <c r="O53" i="4"/>
  <c r="P53" i="4" s="1"/>
  <c r="O54" i="4"/>
  <c r="P54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5" i="4"/>
  <c r="P65" i="4" s="1"/>
  <c r="O67" i="4"/>
  <c r="P67" i="4" s="1"/>
  <c r="O68" i="4"/>
  <c r="P68" i="4" s="1"/>
  <c r="O69" i="4"/>
  <c r="P69" i="4" s="1"/>
  <c r="O70" i="4"/>
  <c r="P70" i="4" s="1"/>
  <c r="O72" i="4"/>
  <c r="P72" i="4" s="1"/>
  <c r="O75" i="4"/>
  <c r="P75" i="4" s="1"/>
  <c r="O76" i="4"/>
  <c r="P76" i="4" s="1"/>
  <c r="O77" i="4"/>
  <c r="P77" i="4" s="1"/>
  <c r="O78" i="4"/>
  <c r="P78" i="4" s="1"/>
  <c r="O80" i="4"/>
  <c r="P80" i="4" s="1"/>
  <c r="O81" i="4"/>
  <c r="P81" i="4" s="1"/>
  <c r="O83" i="4"/>
  <c r="P83" i="4" s="1"/>
  <c r="O84" i="4"/>
  <c r="P84" i="4" s="1"/>
  <c r="O86" i="4"/>
  <c r="P86" i="4" s="1"/>
  <c r="O87" i="4"/>
  <c r="P87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9" i="4"/>
  <c r="P99" i="4" s="1"/>
  <c r="O100" i="4"/>
  <c r="P100" i="4" s="1"/>
  <c r="O102" i="4"/>
  <c r="P102" i="4" s="1"/>
  <c r="O103" i="4"/>
  <c r="P103" i="4" s="1"/>
  <c r="O104" i="4"/>
  <c r="P104" i="4" s="1"/>
  <c r="O105" i="4"/>
  <c r="P105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P113" i="4" s="1"/>
  <c r="O115" i="4"/>
  <c r="P115" i="4" s="1"/>
  <c r="O116" i="4"/>
  <c r="P116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6" i="4"/>
  <c r="P126" i="4" s="1"/>
  <c r="O3" i="4"/>
  <c r="P3" i="4" s="1"/>
  <c r="S132" i="13" l="1"/>
</calcChain>
</file>

<file path=xl/sharedStrings.xml><?xml version="1.0" encoding="utf-8"?>
<sst xmlns="http://schemas.openxmlformats.org/spreadsheetml/2006/main" count="10742" uniqueCount="896">
  <si>
    <t>ID гнезда</t>
  </si>
  <si>
    <t>Дата</t>
  </si>
  <si>
    <t>Место</t>
  </si>
  <si>
    <t>Число яиц</t>
  </si>
  <si>
    <t>накл</t>
  </si>
  <si>
    <t>Начало насиживания</t>
  </si>
  <si>
    <t>Вылупление</t>
  </si>
  <si>
    <t>Д1</t>
  </si>
  <si>
    <t>Д2</t>
  </si>
  <si>
    <t>Д3</t>
  </si>
  <si>
    <t>У1</t>
  </si>
  <si>
    <t>У2</t>
  </si>
  <si>
    <t>У3</t>
  </si>
  <si>
    <t>Срок насиж гнездо, дни</t>
  </si>
  <si>
    <t>Срок1</t>
  </si>
  <si>
    <t>Срок2</t>
  </si>
  <si>
    <t>Срок3</t>
  </si>
  <si>
    <t>?</t>
  </si>
  <si>
    <t>Казематы</t>
  </si>
  <si>
    <t>Без сбора пуха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</si>
  <si>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</si>
  <si>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</si>
  <si>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</si>
  <si>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</si>
  <si>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</si>
  <si>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</si>
  <si>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</si>
  <si>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</si>
  <si>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</si>
  <si>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</t>
  </si>
  <si>
    <t>А11</t>
  </si>
  <si>
    <t>А12</t>
  </si>
  <si>
    <t>А13</t>
  </si>
  <si>
    <t>А14</t>
  </si>
  <si>
    <t>А15</t>
  </si>
  <si>
    <t>А16</t>
  </si>
  <si>
    <t>А17</t>
  </si>
  <si>
    <t>А18</t>
  </si>
  <si>
    <t>А19</t>
  </si>
  <si>
    <t>А20</t>
  </si>
  <si>
    <t>А21</t>
  </si>
  <si>
    <t>А22</t>
  </si>
  <si>
    <t>А23</t>
  </si>
  <si>
    <t>А24</t>
  </si>
  <si>
    <t>А25</t>
  </si>
  <si>
    <t>А26</t>
  </si>
  <si>
    <t>А27</t>
  </si>
  <si>
    <t>А28</t>
  </si>
  <si>
    <t>А29</t>
  </si>
  <si>
    <t>А30</t>
  </si>
  <si>
    <t>А31</t>
  </si>
  <si>
    <t>А32</t>
  </si>
  <si>
    <t>А33</t>
  </si>
  <si>
    <t>А34</t>
  </si>
  <si>
    <t>А35</t>
  </si>
  <si>
    <t>А36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</si>
  <si>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</si>
  <si>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</si>
  <si>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</si>
  <si>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</si>
  <si>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</si>
  <si>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</si>
  <si>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</si>
  <si>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</si>
  <si>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</si>
  <si>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</si>
  <si>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</si>
  <si>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</si>
  <si>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</si>
  <si>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</si>
  <si>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</si>
  <si>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Тюлень -сбор пуха</t>
  </si>
  <si>
    <t>прокл</t>
  </si>
  <si>
    <t>C1</t>
  </si>
  <si>
    <t>ТервонецЮж - сбор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</si>
  <si>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</si>
  <si>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</si>
  <si>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</si>
  <si>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</si>
  <si>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</si>
  <si>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</si>
  <si>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</si>
  <si>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</si>
  <si>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</si>
  <si>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</si>
  <si>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</si>
  <si>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</si>
  <si>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</si>
  <si>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</si>
  <si>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</si>
  <si>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</si>
  <si>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</si>
  <si>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</si>
  <si>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</si>
  <si>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</si>
  <si>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</si>
  <si>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</si>
  <si>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</si>
  <si>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</si>
  <si>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</si>
  <si>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</si>
  <si>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</si>
  <si>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</si>
  <si>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</si>
  <si>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</si>
  <si>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</si>
  <si>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</si>
  <si>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</si>
  <si>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</si>
  <si>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</si>
  <si>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</si>
  <si>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</si>
  <si>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</si>
  <si>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</si>
  <si>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</si>
  <si>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</si>
  <si>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</si>
  <si>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Тервонец Сев - без сбора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</si>
  <si>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</si>
  <si>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</si>
  <si>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</si>
  <si>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</si>
  <si>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</si>
  <si>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</si>
  <si>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</si>
  <si>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</si>
  <si>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</si>
  <si>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</si>
  <si>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</si>
  <si>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</si>
  <si>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</si>
  <si>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</si>
  <si>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</si>
  <si>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</si>
  <si>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</si>
  <si>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</si>
  <si>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</si>
  <si>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</si>
  <si>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</si>
  <si>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</si>
  <si>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</si>
  <si>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</si>
  <si>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</si>
  <si>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</si>
  <si>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</si>
  <si>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</si>
  <si>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</si>
  <si>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</si>
  <si>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</si>
  <si>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</si>
  <si>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</si>
  <si>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</si>
  <si>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</si>
  <si>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</si>
  <si>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</si>
  <si>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</si>
  <si>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</si>
  <si>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</si>
  <si>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</si>
  <si>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</si>
  <si>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</si>
  <si>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E1</t>
  </si>
  <si>
    <t>E2</t>
  </si>
  <si>
    <t>E3</t>
  </si>
  <si>
    <t>E4</t>
  </si>
  <si>
    <t>Гага сбор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</si>
  <si>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</si>
  <si>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</si>
  <si>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</si>
  <si>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</si>
  <si>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</si>
  <si>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</si>
  <si>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</si>
  <si>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</si>
  <si>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</si>
  <si>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</si>
  <si>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</si>
  <si>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</si>
  <si>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</si>
  <si>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</si>
  <si>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</si>
  <si>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</si>
  <si>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</si>
  <si>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</si>
  <si>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</si>
  <si>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</si>
  <si>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</si>
  <si>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</si>
  <si>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</si>
  <si>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</si>
  <si>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</si>
  <si>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</si>
  <si>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Хахатаненка без сбора</t>
  </si>
  <si>
    <t>взв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</si>
  <si>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</si>
  <si>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</si>
  <si>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</si>
  <si>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</si>
  <si>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</si>
  <si>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</si>
  <si>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</si>
  <si>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</si>
  <si>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</si>
  <si>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</si>
  <si>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</si>
  <si>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</si>
  <si>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</si>
  <si>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</si>
  <si>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</si>
  <si>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</si>
  <si>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</si>
  <si>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</si>
  <si>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</si>
  <si>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</si>
  <si>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</si>
  <si>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</si>
  <si>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</si>
  <si>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Горелый сев сбор</t>
  </si>
  <si>
    <t>I1</t>
  </si>
  <si>
    <t>I2</t>
  </si>
  <si>
    <t>I3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</si>
  <si>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</si>
  <si>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</si>
  <si>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</si>
  <si>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</si>
  <si>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</si>
  <si>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</si>
  <si>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</si>
  <si>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</si>
  <si>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</si>
  <si>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</si>
  <si>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</si>
  <si>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</si>
  <si>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</si>
  <si>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</si>
  <si>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</si>
  <si>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</si>
  <si>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</si>
  <si>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</si>
  <si>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</si>
  <si>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</si>
  <si>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Горелый мал сбор</t>
  </si>
  <si>
    <t>Горелый плоск без сбора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</si>
  <si>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</si>
  <si>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</si>
  <si>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</si>
  <si>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</si>
  <si>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</si>
  <si>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</si>
  <si>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</si>
  <si>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</si>
  <si>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</si>
  <si>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</si>
  <si>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</si>
  <si>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</si>
  <si>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</si>
  <si>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</si>
  <si>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</si>
  <si>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</si>
  <si>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</si>
  <si>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</si>
  <si>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</si>
  <si>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</si>
  <si>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</si>
  <si>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</si>
  <si>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</si>
  <si>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</si>
  <si>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</si>
  <si>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</si>
  <si>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</si>
  <si>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</si>
  <si>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</si>
  <si>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</si>
  <si>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</si>
  <si>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</si>
  <si>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</si>
  <si>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</si>
  <si>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</si>
  <si>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</si>
  <si>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</si>
  <si>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</si>
  <si>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</si>
  <si>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</si>
  <si>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</si>
  <si>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</si>
  <si>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</si>
  <si>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</si>
  <si>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</si>
  <si>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</si>
  <si>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</si>
  <si>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</si>
  <si>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</si>
  <si>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</si>
  <si>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</si>
  <si>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</si>
  <si>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</si>
  <si>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</si>
  <si>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</si>
  <si>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</si>
  <si>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</si>
  <si>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</si>
  <si>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</si>
  <si>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</si>
  <si>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</si>
  <si>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</si>
  <si>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</si>
  <si>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</si>
  <si>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</si>
  <si>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</si>
  <si>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</si>
  <si>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</si>
  <si>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</si>
  <si>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</si>
  <si>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</si>
  <si>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</si>
  <si>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</si>
  <si>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</si>
  <si>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</si>
  <si>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</si>
  <si>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</si>
  <si>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</si>
  <si>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</si>
  <si>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Ромбак мал сбор</t>
  </si>
  <si>
    <t>Ромбак сев без сбора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</si>
  <si>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</si>
  <si>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</si>
  <si>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</si>
  <si>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</si>
  <si>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</si>
  <si>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</si>
  <si>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</si>
  <si>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</si>
  <si>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</si>
  <si>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</si>
  <si>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</si>
  <si>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</si>
  <si>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</si>
  <si>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</si>
  <si>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Плоская Скала без сбора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</si>
  <si>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</si>
  <si>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</si>
  <si>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</si>
  <si>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</si>
  <si>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</si>
  <si>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</si>
  <si>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</si>
  <si>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</si>
  <si>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</si>
  <si>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</si>
  <si>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</si>
  <si>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</si>
  <si>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</si>
  <si>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</si>
  <si>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</si>
  <si>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</si>
  <si>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</si>
  <si>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</si>
  <si>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</si>
  <si>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</si>
  <si>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</si>
  <si>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</si>
  <si>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</si>
  <si>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</si>
  <si>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</si>
  <si>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</si>
  <si>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</si>
  <si>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</si>
  <si>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</si>
  <si>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</si>
  <si>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</si>
  <si>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</si>
  <si>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</si>
  <si>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</si>
  <si>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</si>
  <si>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</si>
  <si>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Ряволуда мал Сбор пуха</t>
  </si>
  <si>
    <t>Ряволуда Большая. Без сбора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</si>
  <si>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</si>
  <si>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</si>
  <si>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</si>
  <si>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</si>
  <si>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</si>
  <si>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</si>
  <si>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</si>
  <si>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</si>
  <si>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</si>
  <si>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Р10</t>
  </si>
  <si>
    <t>Р11</t>
  </si>
  <si>
    <t>Р12</t>
  </si>
  <si>
    <t>проклев</t>
  </si>
  <si>
    <t>разорено</t>
  </si>
  <si>
    <t>Выведено или разорено</t>
  </si>
  <si>
    <t>разорено, рядом 2 расклева</t>
  </si>
  <si>
    <t>4 пл</t>
  </si>
  <si>
    <t>3 пл</t>
  </si>
  <si>
    <t>5я</t>
  </si>
  <si>
    <t>4я</t>
  </si>
  <si>
    <t>не найдено</t>
  </si>
  <si>
    <t>2пл и 1 я</t>
  </si>
  <si>
    <t>4 пл и 1 мертвый птенец</t>
  </si>
  <si>
    <t>3 пл и 1 птенец, погибший при вылуплении</t>
  </si>
  <si>
    <t>3я</t>
  </si>
  <si>
    <t>5 пл</t>
  </si>
  <si>
    <t>разорено, 2 расклева</t>
  </si>
  <si>
    <t>разорено, 3 расклева</t>
  </si>
  <si>
    <t>разорено, 6 расклевов</t>
  </si>
  <si>
    <t>2я</t>
  </si>
  <si>
    <t>1 птенец+1 наклев</t>
  </si>
  <si>
    <t>разорено, 2 яйца</t>
  </si>
  <si>
    <t>Примечания</t>
  </si>
  <si>
    <t>при 1 проверке у60. Самка слетела</t>
  </si>
  <si>
    <t>Тюлень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</si>
  <si>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</si>
  <si>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</si>
  <si>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</si>
  <si>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</si>
  <si>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</si>
  <si>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</si>
  <si>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</si>
  <si>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</si>
  <si>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</si>
  <si>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</si>
  <si>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</si>
  <si>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</si>
  <si>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</si>
  <si>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</si>
  <si>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</si>
  <si>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</si>
  <si>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</si>
  <si>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</si>
  <si>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</si>
  <si>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</si>
  <si>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</si>
  <si>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</si>
  <si>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</si>
  <si>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В24</t>
  </si>
  <si>
    <t>В25</t>
  </si>
  <si>
    <t>В26</t>
  </si>
  <si>
    <t>В27</t>
  </si>
  <si>
    <t>В28</t>
  </si>
  <si>
    <t>2 пл</t>
  </si>
  <si>
    <t>2 птенца</t>
  </si>
  <si>
    <t>разорено, 4 расклева</t>
  </si>
  <si>
    <t>брошено</t>
  </si>
  <si>
    <t>при первой проверке углы 45</t>
  </si>
  <si>
    <t>Тервонец Южный</t>
  </si>
  <si>
    <t>С1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</si>
  <si>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</si>
  <si>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</si>
  <si>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</si>
  <si>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</si>
  <si>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</si>
  <si>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</si>
  <si>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</si>
  <si>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</si>
  <si>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</si>
  <si>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</si>
  <si>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</si>
  <si>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</si>
  <si>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</si>
  <si>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</si>
  <si>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</si>
  <si>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</si>
  <si>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</si>
  <si>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</si>
  <si>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</si>
  <si>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</si>
  <si>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</si>
  <si>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</si>
  <si>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</si>
  <si>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</si>
  <si>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</si>
  <si>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</si>
  <si>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</si>
  <si>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</si>
  <si>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</si>
  <si>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</si>
  <si>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</si>
  <si>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</si>
  <si>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</si>
  <si>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</si>
  <si>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</si>
  <si>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</si>
  <si>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</si>
  <si>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</si>
  <si>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</si>
  <si>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</si>
  <si>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</si>
  <si>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</si>
  <si>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</si>
  <si>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</si>
  <si>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</si>
  <si>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</si>
  <si>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</si>
  <si>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2 пл+1 мертвое яйцо</t>
  </si>
  <si>
    <t>3 пленки</t>
  </si>
  <si>
    <t>3 птенца+1 проклев</t>
  </si>
  <si>
    <t>1я</t>
  </si>
  <si>
    <t>4 птенца</t>
  </si>
  <si>
    <t>2 пл+1 задохлик+1 я</t>
  </si>
  <si>
    <t>1 пл</t>
  </si>
  <si>
    <t>самка на гнезде, не спугивалась</t>
  </si>
  <si>
    <t>при первой проверке д25, вероятно, на момент второй проверки - вылупление</t>
  </si>
  <si>
    <t>3 птенца</t>
  </si>
  <si>
    <t>Тервонец Северный</t>
  </si>
  <si>
    <t>1 птенец+1 пленка??</t>
  </si>
  <si>
    <t>при первой проверке было 2 я, д42</t>
  </si>
  <si>
    <t>разорено, рядом 3 расклева и взятая хищником самка</t>
  </si>
  <si>
    <t>3я, рядом 1 расклев</t>
  </si>
  <si>
    <t>Гага</t>
  </si>
  <si>
    <t>Е1</t>
  </si>
  <si>
    <t>Е2</t>
  </si>
  <si>
    <t>Е3</t>
  </si>
  <si>
    <t>Е4</t>
  </si>
  <si>
    <t>4я, пух</t>
  </si>
  <si>
    <t>Хахатаненка</t>
  </si>
  <si>
    <t>3 пл+2 я - болтун</t>
  </si>
  <si>
    <t>Горелый, южный мыс</t>
  </si>
  <si>
    <t>3 пл + 1я</t>
  </si>
  <si>
    <t xml:space="preserve">3 пл </t>
  </si>
  <si>
    <t>4 пл + 1я</t>
  </si>
  <si>
    <t>Горелый Северный</t>
  </si>
  <si>
    <t>3 пл +1 яйцо-болтун</t>
  </si>
  <si>
    <t>Горелый Малый</t>
  </si>
  <si>
    <t>Горелый Плоский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</si>
  <si>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</si>
  <si>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</si>
  <si>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</si>
  <si>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</si>
  <si>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</si>
  <si>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</si>
  <si>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</si>
  <si>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</si>
  <si>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</si>
  <si>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</si>
  <si>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</si>
  <si>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</si>
  <si>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</si>
  <si>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</si>
  <si>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</si>
  <si>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К16</t>
  </si>
  <si>
    <t>К17</t>
  </si>
  <si>
    <t>К18</t>
  </si>
  <si>
    <t>К19</t>
  </si>
  <si>
    <t>К20</t>
  </si>
  <si>
    <t>К21</t>
  </si>
  <si>
    <t>К22</t>
  </si>
  <si>
    <t>К23</t>
  </si>
  <si>
    <t>К24</t>
  </si>
  <si>
    <t>К25</t>
  </si>
  <si>
    <t>К26</t>
  </si>
  <si>
    <t>К27</t>
  </si>
  <si>
    <t>К28</t>
  </si>
  <si>
    <t>2 птенца+1 накл</t>
  </si>
  <si>
    <t>?я</t>
  </si>
  <si>
    <t>1 пл+1 мертв.птенец+1 задохлик</t>
  </si>
  <si>
    <t>5 пл + 2 мертвых птенца</t>
  </si>
  <si>
    <t>9я</t>
  </si>
  <si>
    <t>при первой проверке д28</t>
  </si>
  <si>
    <t>7 пл + 1 мертвый птенец</t>
  </si>
  <si>
    <t>Ромбак Малый</t>
  </si>
  <si>
    <t>1 пл+1 мертвое яйцо</t>
  </si>
  <si>
    <t>вылупление</t>
  </si>
  <si>
    <t>6я</t>
  </si>
  <si>
    <t>Ромбак Северный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</si>
  <si>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</si>
  <si>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</si>
  <si>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</si>
  <si>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</si>
  <si>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</si>
  <si>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</si>
  <si>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</si>
  <si>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</si>
  <si>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</si>
  <si>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</si>
  <si>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</si>
  <si>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М12</t>
  </si>
  <si>
    <t>М13</t>
  </si>
  <si>
    <t>М14</t>
  </si>
  <si>
    <t>разорено, рядом останки самки</t>
  </si>
  <si>
    <t>2я+2расклева</t>
  </si>
  <si>
    <t>Плоская скала</t>
  </si>
  <si>
    <t>О1</t>
  </si>
  <si>
    <t>О2</t>
  </si>
  <si>
    <t>О3</t>
  </si>
  <si>
    <t>О4</t>
  </si>
  <si>
    <t>О5</t>
  </si>
  <si>
    <t>О6</t>
  </si>
  <si>
    <t>О7</t>
  </si>
  <si>
    <t>О8</t>
  </si>
  <si>
    <t>О9</t>
  </si>
  <si>
    <t>О10</t>
  </si>
  <si>
    <t>О11</t>
  </si>
  <si>
    <t>О12</t>
  </si>
  <si>
    <t>О13</t>
  </si>
  <si>
    <t>О14</t>
  </si>
  <si>
    <t>О15</t>
  </si>
  <si>
    <t>О16</t>
  </si>
  <si>
    <t>О17</t>
  </si>
  <si>
    <t>О18</t>
  </si>
  <si>
    <t>О19</t>
  </si>
  <si>
    <t>О20</t>
  </si>
  <si>
    <t>Ряволуда Малая</t>
  </si>
  <si>
    <t>разорено, 1 разжев</t>
  </si>
  <si>
    <t>пленок не нашли, вид выведеного гнезда (мелкая скорлупа)</t>
  </si>
  <si>
    <t>4 пл + 1 мертвый птенец</t>
  </si>
  <si>
    <t>Ряволуда Большая</t>
  </si>
  <si>
    <t>1 пл+1я</t>
  </si>
  <si>
    <t>3 пл+3я</t>
  </si>
  <si>
    <t>2 пл+1 расклев</t>
  </si>
  <si>
    <t>птенец</t>
  </si>
  <si>
    <t>птенцы</t>
  </si>
  <si>
    <t>2птенцы+3яйца</t>
  </si>
  <si>
    <t>2 птенца+2задохлика</t>
  </si>
  <si>
    <t>Горшки</t>
  </si>
  <si>
    <t>Половинные</t>
  </si>
  <si>
    <t>Разница!</t>
  </si>
  <si>
    <t>Тюлень - сбор пуха</t>
  </si>
  <si>
    <t>Казематы-без сбора</t>
  </si>
  <si>
    <t>Дни экспозиции</t>
  </si>
  <si>
    <t>Итого дней экспозиции:</t>
  </si>
  <si>
    <t>разница с первой проверкой</t>
  </si>
  <si>
    <t>несоответствие</t>
  </si>
  <si>
    <t>Разница 1 и 2, дни</t>
  </si>
  <si>
    <t>E5</t>
  </si>
  <si>
    <t>E6</t>
  </si>
  <si>
    <t>E7</t>
  </si>
  <si>
    <t>E8</t>
  </si>
  <si>
    <t>E9</t>
  </si>
  <si>
    <t>Биотоп</t>
  </si>
  <si>
    <t>Степень укрытости</t>
  </si>
  <si>
    <t>бревно</t>
  </si>
  <si>
    <t>c</t>
  </si>
  <si>
    <t>с-укрытое, o - открытое, h-наполовину, все буквы латиницей</t>
  </si>
  <si>
    <t>мж</t>
  </si>
  <si>
    <t>мж-можжевельник</t>
  </si>
  <si>
    <t>мж, камни</t>
  </si>
  <si>
    <t>скала, луг</t>
  </si>
  <si>
    <t>скала, тундра</t>
  </si>
  <si>
    <t>мж, скала</t>
  </si>
  <si>
    <t>бревно, камни</t>
  </si>
  <si>
    <t>скала</t>
  </si>
  <si>
    <t>скала, мж</t>
  </si>
  <si>
    <t>скала, бревно, мж</t>
  </si>
  <si>
    <t>родиола, камни</t>
  </si>
  <si>
    <t>скала, бревно</t>
  </si>
  <si>
    <t>ск, бр</t>
  </si>
  <si>
    <t>камни, бр</t>
  </si>
  <si>
    <t>мж, бр</t>
  </si>
  <si>
    <t>камни</t>
  </si>
  <si>
    <t>бр</t>
  </si>
  <si>
    <t>скала, щавель</t>
  </si>
  <si>
    <t>тундра, скала</t>
  </si>
  <si>
    <t>ск, мж</t>
  </si>
  <si>
    <t>тундра, бр</t>
  </si>
  <si>
    <t>куст березы</t>
  </si>
  <si>
    <t>камень, рябина</t>
  </si>
  <si>
    <t>родиола, скала</t>
  </si>
  <si>
    <t>h</t>
  </si>
  <si>
    <t>o</t>
  </si>
  <si>
    <t>скала, родиола</t>
  </si>
  <si>
    <t>скала, сух мж</t>
  </si>
  <si>
    <t>сух мж</t>
  </si>
  <si>
    <t>скала, дягиль</t>
  </si>
  <si>
    <t>тундра, дягиль</t>
  </si>
  <si>
    <t>скала, сух мж, ива</t>
  </si>
  <si>
    <t>ива</t>
  </si>
  <si>
    <t>ск, бревно</t>
  </si>
  <si>
    <t>скала, камни</t>
  </si>
  <si>
    <t>бревна</t>
  </si>
  <si>
    <t>луг</t>
  </si>
  <si>
    <t>щавель, камни</t>
  </si>
  <si>
    <t>камни, коряга</t>
  </si>
  <si>
    <t>тундра</t>
  </si>
  <si>
    <t>тундра, камни</t>
  </si>
  <si>
    <t>ив чай</t>
  </si>
  <si>
    <t>камни, тундра</t>
  </si>
  <si>
    <t>бр, тундра</t>
  </si>
  <si>
    <t>луг, бревно</t>
  </si>
  <si>
    <t>мж, бревно</t>
  </si>
  <si>
    <t>тундра, бревно</t>
  </si>
  <si>
    <t>бревно, луг</t>
  </si>
  <si>
    <t>камни, мж</t>
  </si>
  <si>
    <t>сух мж, скала</t>
  </si>
  <si>
    <t>большие камни</t>
  </si>
  <si>
    <t>М15</t>
  </si>
  <si>
    <t>М16</t>
  </si>
  <si>
    <t>М17</t>
  </si>
  <si>
    <t>М18</t>
  </si>
  <si>
    <t>куст ивы</t>
  </si>
  <si>
    <t>бревно, родиола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</si>
  <si>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</si>
  <si>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</si>
  <si>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</si>
  <si>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</si>
  <si>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</si>
  <si>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</si>
  <si>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</si>
  <si>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</si>
  <si>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</si>
  <si>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</si>
  <si>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</si>
  <si>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</si>
  <si>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</si>
  <si>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</si>
  <si>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</si>
  <si>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</si>
  <si>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</si>
  <si>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</si>
  <si>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родиола, бревно</t>
  </si>
  <si>
    <t>луг, родиола</t>
  </si>
  <si>
    <t>луг, скала</t>
  </si>
  <si>
    <t>луг, бревно, родиола</t>
  </si>
  <si>
    <t>скала, бревно, родиола</t>
  </si>
  <si>
    <t>родиола, бревно, скала</t>
  </si>
  <si>
    <t>тундра, скала, мж</t>
  </si>
  <si>
    <t>бревно, скала, родиола</t>
  </si>
  <si>
    <t>луг, бревно, камень</t>
  </si>
  <si>
    <t>тундра, куст ивы</t>
  </si>
  <si>
    <t>береза</t>
  </si>
  <si>
    <t>береза, мж</t>
  </si>
  <si>
    <t>береза, камень</t>
  </si>
  <si>
    <t>Горелый большой сбор</t>
  </si>
  <si>
    <t>камни, луг</t>
  </si>
  <si>
    <t>скала, береза</t>
  </si>
  <si>
    <t>I4</t>
  </si>
  <si>
    <t>I5</t>
  </si>
  <si>
    <t>I6</t>
  </si>
  <si>
    <t>I7</t>
  </si>
  <si>
    <t>J21</t>
  </si>
  <si>
    <t>J22</t>
  </si>
  <si>
    <t>J23</t>
  </si>
  <si>
    <t>J24</t>
  </si>
  <si>
    <t>J25</t>
  </si>
  <si>
    <t>сухой куст</t>
  </si>
  <si>
    <t>родиола, скала, бревна</t>
  </si>
  <si>
    <t>луг, бревна</t>
  </si>
  <si>
    <t>скала, доски</t>
  </si>
  <si>
    <t>камни, выбросы</t>
  </si>
  <si>
    <t>луг, камни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</si>
  <si>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</si>
  <si>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</si>
  <si>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</si>
  <si>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</si>
  <si>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</si>
  <si>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</si>
  <si>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</si>
  <si>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</si>
  <si>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</si>
  <si>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</si>
  <si>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не ставили</t>
  </si>
  <si>
    <t>без кола, в 1 м от гнезда вороны</t>
  </si>
  <si>
    <t>скала, бревна</t>
  </si>
  <si>
    <t>луг, дягиль</t>
  </si>
  <si>
    <t>дягиль</t>
  </si>
  <si>
    <t>родиола</t>
  </si>
  <si>
    <t>камни, щавель</t>
  </si>
  <si>
    <t>камень, ива</t>
  </si>
  <si>
    <t>Половинные  сбор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</si>
  <si>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</si>
  <si>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</si>
  <si>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</si>
  <si>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</si>
  <si>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</si>
  <si>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</si>
  <si>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</si>
  <si>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</si>
  <si>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</si>
  <si>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</si>
  <si>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</si>
  <si>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</si>
  <si>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</si>
  <si>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</si>
  <si>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</si>
  <si>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</si>
  <si>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</si>
  <si>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3 мертвых</t>
  </si>
  <si>
    <t>пуха нет, сено</t>
  </si>
  <si>
    <t>скала, крапива</t>
  </si>
  <si>
    <t>родиола, луг, скала</t>
  </si>
  <si>
    <t xml:space="preserve">родиола, луг </t>
  </si>
  <si>
    <t>S1</t>
  </si>
  <si>
    <t>S2</t>
  </si>
  <si>
    <t>Горшки сбор</t>
  </si>
  <si>
    <t>N17</t>
  </si>
  <si>
    <t>N18</t>
  </si>
  <si>
    <t>40 накл</t>
  </si>
  <si>
    <t>скала, луг, бревно</t>
  </si>
  <si>
    <t>O21</t>
  </si>
  <si>
    <t>O22</t>
  </si>
  <si>
    <t>O23</t>
  </si>
  <si>
    <t>O24</t>
  </si>
  <si>
    <t>камни, бревна</t>
  </si>
  <si>
    <t>луг, камни, бревна</t>
  </si>
  <si>
    <t>луг, бревна, камни</t>
  </si>
  <si>
    <t>бревна, луг</t>
  </si>
  <si>
    <t>Р13</t>
  </si>
  <si>
    <t xml:space="preserve">2 вылупл </t>
  </si>
  <si>
    <t>3 накл</t>
  </si>
  <si>
    <t>бревна, скала</t>
  </si>
  <si>
    <t>2 пт</t>
  </si>
  <si>
    <t>5 пленок</t>
  </si>
  <si>
    <t>4 пленки</t>
  </si>
  <si>
    <t>пленки</t>
  </si>
  <si>
    <t>2 пленки</t>
  </si>
  <si>
    <t>разор</t>
  </si>
  <si>
    <t>8 пл</t>
  </si>
  <si>
    <t>разор (2R)</t>
  </si>
  <si>
    <t>5 пл 1 мерт я</t>
  </si>
  <si>
    <t>разор 4R</t>
  </si>
  <si>
    <t xml:space="preserve">5 пл </t>
  </si>
  <si>
    <t>камни, бревна, мж</t>
  </si>
  <si>
    <t>камни, крапива</t>
  </si>
  <si>
    <t>под бревном</t>
  </si>
  <si>
    <t>? Пустая лунка</t>
  </si>
  <si>
    <t>!!!</t>
  </si>
  <si>
    <t>2 пт 1 прокл</t>
  </si>
  <si>
    <t>???</t>
  </si>
  <si>
    <t>камни, родиола</t>
  </si>
  <si>
    <t>скала,родиола</t>
  </si>
  <si>
    <t>7 пл</t>
  </si>
  <si>
    <t>5пл</t>
  </si>
  <si>
    <t xml:space="preserve"> взв</t>
  </si>
  <si>
    <t>4 пт</t>
  </si>
  <si>
    <t>2пл</t>
  </si>
  <si>
    <t>замыто</t>
  </si>
  <si>
    <t>выл-е</t>
  </si>
  <si>
    <t>нет данных</t>
  </si>
  <si>
    <t>мертвые</t>
  </si>
  <si>
    <t>5 птенцов</t>
  </si>
  <si>
    <t>срок</t>
  </si>
  <si>
    <t>6-10 дн</t>
  </si>
  <si>
    <t>0-5 дн</t>
  </si>
  <si>
    <t>11-15 дн</t>
  </si>
  <si>
    <t>16-20 дн</t>
  </si>
  <si>
    <t>21-26 дн</t>
  </si>
  <si>
    <t>всего гнезд</t>
  </si>
  <si>
    <t>неудач</t>
  </si>
  <si>
    <t>неудач, %</t>
  </si>
  <si>
    <t>Все острова</t>
  </si>
  <si>
    <t>без сбора: Казематы, Тервонец сев, Хахатаненка, Горелый плоский, Ромбак сев, плоская скала, Ряволуда большая</t>
  </si>
  <si>
    <t>закрытые</t>
  </si>
  <si>
    <t>открытые</t>
  </si>
  <si>
    <t>успешные</t>
  </si>
  <si>
    <t>всего</t>
  </si>
  <si>
    <t>полузакрытые</t>
  </si>
  <si>
    <t xml:space="preserve">всего </t>
  </si>
  <si>
    <t xml:space="preserve">гнезд на </t>
  </si>
  <si>
    <t>15 островах</t>
  </si>
  <si>
    <t>доля разор</t>
  </si>
  <si>
    <t>разоренные</t>
  </si>
  <si>
    <t>15-20 мая</t>
  </si>
  <si>
    <t>21-25 мая</t>
  </si>
  <si>
    <t>26-31 мая</t>
  </si>
  <si>
    <t>1-5 июня</t>
  </si>
  <si>
    <t>6-10 июня</t>
  </si>
  <si>
    <t>11-15 июня</t>
  </si>
  <si>
    <t>16-20 июня</t>
  </si>
  <si>
    <t>21-25 июня</t>
  </si>
  <si>
    <t>к-во гнезд</t>
  </si>
  <si>
    <t>сроки вылупления</t>
  </si>
  <si>
    <t>26-30 июня</t>
  </si>
  <si>
    <t>1-5 июля</t>
  </si>
  <si>
    <t>6-10 июля</t>
  </si>
  <si>
    <t>11-15 июля</t>
  </si>
  <si>
    <t>Осинка Тонкая</t>
  </si>
  <si>
    <t>сено!</t>
  </si>
  <si>
    <t>Сено</t>
  </si>
  <si>
    <t>Осинка</t>
  </si>
  <si>
    <t>пт</t>
  </si>
  <si>
    <t>Салма-луда Б.</t>
  </si>
  <si>
    <t xml:space="preserve">прокл </t>
  </si>
  <si>
    <t>вылуп</t>
  </si>
  <si>
    <t xml:space="preserve">взв </t>
  </si>
  <si>
    <t>Салма-луда М.</t>
  </si>
  <si>
    <t>Начало насиживания: число гнезд в каждую пятидневку</t>
  </si>
  <si>
    <t>начало насиживания</t>
  </si>
  <si>
    <t>10-14 мая</t>
  </si>
  <si>
    <t>число гнезд Юг 2022</t>
  </si>
  <si>
    <t>число гнезд ЮГ 2022</t>
  </si>
  <si>
    <t>Север</t>
  </si>
  <si>
    <t>Зеленая луда</t>
  </si>
  <si>
    <t>Серебрянка</t>
  </si>
  <si>
    <t xml:space="preserve">пт </t>
  </si>
  <si>
    <t>Кислуха</t>
  </si>
  <si>
    <t>Высокий</t>
  </si>
  <si>
    <t>Робьяк Большой</t>
  </si>
  <si>
    <t>Робьяк Малый</t>
  </si>
  <si>
    <t>Бревна</t>
  </si>
  <si>
    <t>Скала, камни</t>
  </si>
  <si>
    <t>Луг</t>
  </si>
  <si>
    <t>Можжевельник</t>
  </si>
  <si>
    <t>Тундра</t>
  </si>
  <si>
    <t>Кустарник и деревья</t>
  </si>
  <si>
    <t>Скала и камни</t>
  </si>
  <si>
    <t>разор%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</si>
</sst>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2" borderId="1" xfId="0" applyFill="1" applyBorder="1"/>
    <xf numFmtId="0" fontId="0" fillId="2" borderId="0" xfId="0" applyFill="1"/>
    <xf numFmtId="1" fontId="0" fillId="3" borderId="1" xfId="0" applyNumberFormat="1" applyFill="1" applyBorder="1" applyAlignment="1">
      <alignment wrapText="1"/>
    </xf>
    <xf numFmtId="0" fontId="0" fillId="0" borderId="1" xfId="0" applyBorder="1" applyAlignment="1">
      <alignment horizontal="justify" shrinkToFi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justify" shrinkToFit="1"/>
    </xf>
    <xf numFmtId="0" fontId="0" fillId="0" borderId="5" xfId="0" applyBorder="1"/>
    <xf numFmtId="0" fontId="0" fillId="0" borderId="6" xfId="0" applyBorder="1" applyAlignment="1">
      <alignment horizontal="justify" shrinkToFit="1"/>
    </xf>
    <xf numFmtId="0" fontId="0" fillId="0" borderId="7" xfId="0" applyBorder="1"/>
    <xf numFmtId="0" fontId="0" fillId="0" borderId="8" xfId="0" applyBorder="1"/>
    <xf numFmtId="1" fontId="0" fillId="3" borderId="0" xfId="0" applyNumberFormat="1" applyFill="1"/>
    <xf numFmtId="14" fontId="0" fillId="2" borderId="0" xfId="0" applyNumberFormat="1" applyFill="1"/>
    <xf numFmtId="1" fontId="0" fillId="4" borderId="9" xfId="0" applyNumberFormat="1" applyFill="1" applyBorder="1" applyAlignment="1">
      <alignment wrapText="1"/>
    </xf>
    <xf numFmtId="14" fontId="0" fillId="4" borderId="10" xfId="0" applyNumberFormat="1" applyFill="1" applyBorder="1"/>
    <xf numFmtId="0" fontId="0" fillId="4" borderId="10" xfId="0" applyFill="1" applyBorder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0" borderId="1" xfId="0" applyBorder="1" applyAlignment="1">
      <alignment horizontal="justify" wrapText="1" shrinkToFit="1"/>
    </xf>
    <xf numFmtId="0" fontId="0" fillId="0" borderId="4" xfId="0" applyBorder="1" applyAlignment="1">
      <alignment horizontal="justify" wrapText="1" shrinkToFit="1"/>
    </xf>
    <xf numFmtId="0" fontId="0" fillId="0" borderId="8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0" xfId="0" applyBorder="1"/>
    <xf numFmtId="0" fontId="0" fillId="3" borderId="0" xfId="0" applyFill="1"/>
    <xf numFmtId="0" fontId="0" fillId="0" borderId="9" xfId="0" applyBorder="1" applyAlignment="1">
      <alignment wrapText="1"/>
    </xf>
    <xf numFmtId="0" fontId="0" fillId="6" borderId="0" xfId="0" applyFill="1" applyBorder="1" applyAlignment="1"/>
    <xf numFmtId="0" fontId="0" fillId="6" borderId="0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0" fillId="6" borderId="0" xfId="0" applyFill="1" applyBorder="1" applyAlignment="1">
      <alignment horizontal="justify" wrapText="1" shrinkToFit="1"/>
    </xf>
    <xf numFmtId="0" fontId="0" fillId="6" borderId="5" xfId="0" applyFill="1" applyBorder="1" applyAlignment="1">
      <alignment horizontal="justify" wrapText="1" shrinkToFit="1"/>
    </xf>
    <xf numFmtId="0" fontId="0" fillId="6" borderId="5" xfId="0" applyFill="1" applyBorder="1" applyAlignment="1">
      <alignment wrapText="1"/>
    </xf>
    <xf numFmtId="1" fontId="0" fillId="6" borderId="0" xfId="0" applyNumberFormat="1" applyFill="1" applyBorder="1" applyAlignment="1">
      <alignment wrapText="1"/>
    </xf>
    <xf numFmtId="1" fontId="0" fillId="6" borderId="10" xfId="0" applyNumberFormat="1" applyFill="1" applyBorder="1" applyAlignment="1">
      <alignment wrapText="1"/>
    </xf>
    <xf numFmtId="0" fontId="0" fillId="6" borderId="0" xfId="0" applyFill="1" applyBorder="1"/>
    <xf numFmtId="0" fontId="0" fillId="7" borderId="0" xfId="0" applyFill="1" applyBorder="1" applyAlignment="1">
      <alignment wrapText="1"/>
    </xf>
    <xf numFmtId="0" fontId="0" fillId="7" borderId="0" xfId="0" applyFill="1"/>
    <xf numFmtId="0" fontId="0" fillId="8" borderId="0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9" borderId="5" xfId="0" applyFill="1" applyBorder="1"/>
    <xf numFmtId="0" fontId="0" fillId="0" borderId="11" xfId="0" applyFill="1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10" borderId="0" xfId="0" applyFill="1"/>
    <xf numFmtId="14" fontId="0" fillId="10" borderId="0" xfId="0" applyNumberFormat="1" applyFill="1"/>
    <xf numFmtId="0" fontId="0" fillId="10" borderId="10" xfId="0" applyFill="1" applyBorder="1"/>
    <xf numFmtId="0" fontId="0" fillId="10" borderId="5" xfId="0" applyFill="1" applyBorder="1"/>
    <xf numFmtId="0" fontId="0" fillId="0" borderId="0" xfId="0" applyFill="1"/>
    <xf numFmtId="0" fontId="0" fillId="9" borderId="0" xfId="0" applyFill="1"/>
    <xf numFmtId="0" fontId="0" fillId="0" borderId="14" xfId="0" applyFill="1" applyBorder="1"/>
    <xf numFmtId="14" fontId="0" fillId="0" borderId="15" xfId="0" applyNumberFormat="1" applyBorder="1"/>
    <xf numFmtId="0" fontId="0" fillId="9" borderId="15" xfId="0" applyFill="1" applyBorder="1"/>
    <xf numFmtId="0" fontId="0" fillId="0" borderId="15" xfId="0" applyBorder="1"/>
    <xf numFmtId="0" fontId="0" fillId="0" borderId="17" xfId="0" applyBorder="1"/>
    <xf numFmtId="0" fontId="0" fillId="9" borderId="16" xfId="0" applyFill="1" applyBorder="1"/>
    <xf numFmtId="0" fontId="0" fillId="9" borderId="10" xfId="0" applyFill="1" applyBorder="1"/>
    <xf numFmtId="0" fontId="0" fillId="2" borderId="10" xfId="0" applyFill="1" applyBorder="1"/>
    <xf numFmtId="0" fontId="0" fillId="2" borderId="5" xfId="0" applyFill="1" applyBorder="1"/>
    <xf numFmtId="14" fontId="0" fillId="0" borderId="0" xfId="0" applyNumberFormat="1" applyFill="1"/>
    <xf numFmtId="0" fontId="0" fillId="0" borderId="10" xfId="0" applyFill="1" applyBorder="1"/>
    <xf numFmtId="0" fontId="0" fillId="0" borderId="5" xfId="0" applyFill="1" applyBorder="1"/>
    <xf numFmtId="14" fontId="0" fillId="9" borderId="0" xfId="0" applyNumberFormat="1" applyFill="1"/>
    <xf numFmtId="0" fontId="0" fillId="10" borderId="11" xfId="0" applyFill="1" applyBorder="1"/>
    <xf numFmtId="14" fontId="0" fillId="10" borderId="11" xfId="0" applyNumberFormat="1" applyFill="1" applyBorder="1"/>
    <xf numFmtId="0" fontId="0" fillId="10" borderId="12" xfId="0" applyFill="1" applyBorder="1"/>
    <xf numFmtId="0" fontId="0" fillId="10" borderId="13" xfId="0" applyFill="1" applyBorder="1"/>
    <xf numFmtId="0" fontId="0" fillId="0" borderId="10" xfId="0" applyBorder="1"/>
    <xf numFmtId="0" fontId="0" fillId="0" borderId="5" xfId="0" applyBorder="1"/>
    <xf numFmtId="0" fontId="0" fillId="0" borderId="5" xfId="0" applyBorder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14" fontId="0" fillId="0" borderId="11" xfId="0" applyNumberFormat="1" applyFill="1" applyBorder="1"/>
    <xf numFmtId="0" fontId="0" fillId="0" borderId="12" xfId="0" applyFill="1" applyBorder="1"/>
    <xf numFmtId="1" fontId="0" fillId="11" borderId="9" xfId="0" applyNumberFormat="1" applyFill="1" applyBorder="1" applyAlignment="1">
      <alignment wrapText="1"/>
    </xf>
    <xf numFmtId="0" fontId="0" fillId="11" borderId="10" xfId="0" applyFill="1" applyBorder="1"/>
    <xf numFmtId="0" fontId="0" fillId="11" borderId="16" xfId="0" applyFill="1" applyBorder="1"/>
    <xf numFmtId="1" fontId="0" fillId="13" borderId="1" xfId="0" applyNumberFormat="1" applyFill="1" applyBorder="1" applyAlignment="1">
      <alignment wrapText="1"/>
    </xf>
    <xf numFmtId="0" fontId="0" fillId="13" borderId="0" xfId="0" applyFill="1"/>
    <xf numFmtId="0" fontId="0" fillId="12" borderId="9" xfId="0" applyFill="1" applyBorder="1" applyAlignment="1">
      <alignment wrapText="1"/>
    </xf>
    <xf numFmtId="14" fontId="0" fillId="12" borderId="0" xfId="0" applyNumberFormat="1" applyFill="1"/>
    <xf numFmtId="0" fontId="0" fillId="12" borderId="10" xfId="0" applyFill="1" applyBorder="1"/>
    <xf numFmtId="14" fontId="0" fillId="13" borderId="5" xfId="0" applyNumberFormat="1" applyFill="1" applyBorder="1"/>
    <xf numFmtId="1" fontId="0" fillId="11" borderId="10" xfId="0" applyNumberFormat="1" applyFill="1" applyBorder="1"/>
    <xf numFmtId="0" fontId="0" fillId="14" borderId="10" xfId="0" applyFill="1" applyBorder="1"/>
    <xf numFmtId="0" fontId="0" fillId="14" borderId="12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6" borderId="5" xfId="0" applyFill="1" applyBorder="1"/>
    <xf numFmtId="0" fontId="0" fillId="16" borderId="13" xfId="0" applyFill="1" applyBorder="1"/>
    <xf numFmtId="0" fontId="0" fillId="17" borderId="0" xfId="0" applyFill="1"/>
    <xf numFmtId="14" fontId="0" fillId="17" borderId="0" xfId="0" applyNumberFormat="1" applyFill="1"/>
    <xf numFmtId="0" fontId="0" fillId="17" borderId="0" xfId="0" applyFill="1" applyBorder="1" applyAlignment="1">
      <alignment wrapText="1"/>
    </xf>
    <xf numFmtId="0" fontId="0" fillId="17" borderId="10" xfId="0" applyFill="1" applyBorder="1"/>
    <xf numFmtId="0" fontId="0" fillId="17" borderId="5" xfId="0" applyFill="1" applyBorder="1"/>
    <xf numFmtId="14" fontId="0" fillId="17" borderId="5" xfId="0" applyNumberFormat="1" applyFill="1" applyBorder="1"/>
    <xf numFmtId="0" fontId="0" fillId="0" borderId="6" xfId="0" applyBorder="1"/>
    <xf numFmtId="0" fontId="0" fillId="16" borderId="7" xfId="0" applyFill="1" applyBorder="1"/>
    <xf numFmtId="0" fontId="0" fillId="17" borderId="7" xfId="0" applyFill="1" applyBorder="1"/>
    <xf numFmtId="0" fontId="0" fillId="0" borderId="18" xfId="0" applyBorder="1"/>
    <xf numFmtId="0" fontId="0" fillId="0" borderId="19" xfId="0" applyBorder="1"/>
    <xf numFmtId="0" fontId="0" fillId="10" borderId="7" xfId="0" applyFill="1" applyBorder="1"/>
    <xf numFmtId="0" fontId="0" fillId="2" borderId="7" xfId="0" applyFill="1" applyBorder="1"/>
    <xf numFmtId="0" fontId="0" fillId="0" borderId="7" xfId="0" applyFill="1" applyBorder="1"/>
    <xf numFmtId="0" fontId="0" fillId="9" borderId="7" xfId="0" applyFill="1" applyBorder="1"/>
    <xf numFmtId="0" fontId="0" fillId="10" borderId="19" xfId="0" applyFill="1" applyBorder="1"/>
    <xf numFmtId="1" fontId="0" fillId="0" borderId="21" xfId="0" applyNumberFormat="1" applyBorder="1"/>
    <xf numFmtId="1" fontId="0" fillId="17" borderId="21" xfId="0" applyNumberFormat="1" applyFill="1" applyBorder="1"/>
    <xf numFmtId="14" fontId="0" fillId="17" borderId="11" xfId="0" applyNumberFormat="1" applyFill="1" applyBorder="1"/>
    <xf numFmtId="0" fontId="0" fillId="17" borderId="12" xfId="0" applyFill="1" applyBorder="1"/>
    <xf numFmtId="0" fontId="0" fillId="17" borderId="0" xfId="0" applyFill="1" applyBorder="1"/>
    <xf numFmtId="1" fontId="0" fillId="17" borderId="10" xfId="0" applyNumberFormat="1" applyFill="1" applyBorder="1"/>
    <xf numFmtId="1" fontId="0" fillId="0" borderId="20" xfId="0" applyNumberFormat="1" applyBorder="1" applyAlignment="1">
      <alignment wrapText="1"/>
    </xf>
    <xf numFmtId="1" fontId="0" fillId="0" borderId="22" xfId="0" applyNumberFormat="1" applyBorder="1"/>
    <xf numFmtId="1" fontId="0" fillId="10" borderId="21" xfId="0" applyNumberFormat="1" applyFill="1" applyBorder="1"/>
    <xf numFmtId="1" fontId="0" fillId="0" borderId="23" xfId="0" applyNumberFormat="1" applyBorder="1"/>
    <xf numFmtId="1" fontId="0" fillId="0" borderId="21" xfId="0" applyNumberFormat="1" applyFill="1" applyBorder="1"/>
    <xf numFmtId="1" fontId="0" fillId="10" borderId="23" xfId="0" applyNumberFormat="1" applyFill="1" applyBorder="1"/>
    <xf numFmtId="1" fontId="0" fillId="17" borderId="0" xfId="0" applyNumberFormat="1" applyFill="1"/>
    <xf numFmtId="14" fontId="0" fillId="17" borderId="0" xfId="0" applyNumberFormat="1" applyFill="1" applyBorder="1"/>
    <xf numFmtId="0" fontId="0" fillId="18" borderId="7" xfId="0" applyFill="1" applyBorder="1"/>
    <xf numFmtId="0" fontId="0" fillId="19" borderId="0" xfId="0" applyFill="1" applyBorder="1"/>
    <xf numFmtId="0" fontId="0" fillId="19" borderId="0" xfId="0" applyFill="1"/>
    <xf numFmtId="0" fontId="0" fillId="19" borderId="1" xfId="0" applyFill="1" applyBorder="1" applyAlignment="1">
      <alignment wrapText="1"/>
    </xf>
    <xf numFmtId="0" fontId="3" fillId="19" borderId="0" xfId="0" applyFont="1" applyFill="1"/>
    <xf numFmtId="0" fontId="0" fillId="20" borderId="1" xfId="0" applyFill="1" applyBorder="1"/>
    <xf numFmtId="0" fontId="0" fillId="20" borderId="0" xfId="0" applyFill="1" applyBorder="1"/>
    <xf numFmtId="0" fontId="0" fillId="20" borderId="0" xfId="0" applyFill="1"/>
    <xf numFmtId="0" fontId="3" fillId="20" borderId="0" xfId="0" applyFont="1" applyFill="1"/>
    <xf numFmtId="0" fontId="2" fillId="19" borderId="0" xfId="0" applyFont="1" applyFill="1"/>
    <xf numFmtId="0" fontId="0" fillId="21" borderId="0" xfId="0" applyFill="1"/>
    <xf numFmtId="0" fontId="2" fillId="0" borderId="0" xfId="0" applyFont="1" applyFill="1"/>
    <xf numFmtId="0" fontId="3" fillId="0" borderId="0" xfId="0" applyFont="1" applyFill="1"/>
    <xf numFmtId="0" fontId="0" fillId="22" borderId="1" xfId="0" applyFill="1" applyBorder="1" applyAlignment="1">
      <alignment wrapText="1"/>
    </xf>
    <xf numFmtId="0" fontId="0" fillId="22" borderId="0" xfId="0" applyFill="1" applyBorder="1"/>
    <xf numFmtId="0" fontId="0" fillId="22" borderId="0" xfId="0" applyFill="1"/>
    <xf numFmtId="0" fontId="3" fillId="22" borderId="0" xfId="0" applyFont="1" applyFill="1"/>
    <xf numFmtId="0" fontId="0" fillId="16" borderId="0" xfId="0" applyFill="1"/>
    <xf numFmtId="0" fontId="0" fillId="17" borderId="0" xfId="0" applyFill="1" applyAlignment="1">
      <alignment wrapText="1"/>
    </xf>
    <xf numFmtId="14" fontId="0" fillId="17" borderId="10" xfId="0" applyNumberFormat="1" applyFill="1" applyBorder="1"/>
    <xf numFmtId="0" fontId="0" fillId="16" borderId="1" xfId="0" applyFill="1" applyBorder="1" applyAlignment="1">
      <alignment wrapText="1"/>
    </xf>
    <xf numFmtId="0" fontId="0" fillId="20" borderId="0" xfId="0" applyFill="1" applyBorder="1" applyAlignment="1">
      <alignment wrapText="1"/>
    </xf>
    <xf numFmtId="0" fontId="0" fillId="21" borderId="5" xfId="0" applyFill="1" applyBorder="1"/>
    <xf numFmtId="14" fontId="0" fillId="21" borderId="0" xfId="0" applyNumberFormat="1" applyFill="1"/>
    <xf numFmtId="0" fontId="0" fillId="21" borderId="0" xfId="0" applyFill="1" applyAlignment="1">
      <alignment wrapText="1"/>
    </xf>
    <xf numFmtId="0" fontId="0" fillId="21" borderId="10" xfId="0" applyFill="1" applyBorder="1"/>
    <xf numFmtId="0" fontId="0" fillId="21" borderId="0" xfId="0" applyFill="1" applyBorder="1"/>
    <xf numFmtId="1" fontId="0" fillId="21" borderId="0" xfId="0" applyNumberFormat="1" applyFill="1"/>
    <xf numFmtId="14" fontId="0" fillId="21" borderId="10" xfId="0" applyNumberFormat="1" applyFill="1" applyBorder="1"/>
    <xf numFmtId="0" fontId="0" fillId="23" borderId="0" xfId="0" applyFill="1"/>
    <xf numFmtId="0" fontId="3" fillId="16" borderId="0" xfId="0" applyFont="1" applyFill="1"/>
    <xf numFmtId="0" fontId="0" fillId="0" borderId="0" xfId="0" applyNumberFormat="1"/>
    <xf numFmtId="0" fontId="0" fillId="22" borderId="1" xfId="0" applyFill="1" applyBorder="1"/>
    <xf numFmtId="0" fontId="0" fillId="16" borderId="0" xfId="0" applyFill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16" fontId="5" fillId="0" borderId="24" xfId="0" applyNumberFormat="1" applyFont="1" applyBorder="1" applyAlignment="1">
      <alignment horizontal="center" vertical="center" wrapText="1"/>
    </xf>
    <xf numFmtId="16" fontId="5" fillId="0" borderId="25" xfId="0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2022'!$V$19:$AB$20</c:f>
              <c:strCache>
                <c:ptCount val="7"/>
                <c:pt idx="0">
                  <c:v>15-20 мая</c:v>
                </c:pt>
                <c:pt idx="1">
                  <c:v>21-25 мая</c:v>
                </c:pt>
                <c:pt idx="2">
                  <c:v>26-31 мая</c:v>
                </c:pt>
                <c:pt idx="3">
                  <c:v>1-5 июня</c:v>
                </c:pt>
                <c:pt idx="4">
                  <c:v>6-10 июня</c:v>
                </c:pt>
                <c:pt idx="5">
                  <c:v>11-15 июня</c:v>
                </c:pt>
                <c:pt idx="6">
                  <c:v>16-20 июня</c:v>
                </c:pt>
              </c:strCache>
            </c:strRef>
          </c:cat>
          <c:val>
            <c:numRef>
              <c:f>'Беспок 2022'!$V$21:$AB$21</c:f>
              <c:numCache>
                <c:formatCode>General</c:formatCode>
                <c:ptCount val="7"/>
                <c:pt idx="0">
                  <c:v>2</c:v>
                </c:pt>
                <c:pt idx="1">
                  <c:v>104</c:v>
                </c:pt>
                <c:pt idx="2">
                  <c:v>60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499240"/>
        <c:axId val="499502376"/>
        <c:axId val="0"/>
      </c:bar3DChart>
      <c:catAx>
        <c:axId val="49949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02376"/>
        <c:crosses val="autoZero"/>
        <c:auto val="1"/>
        <c:lblAlgn val="ctr"/>
        <c:lblOffset val="100"/>
        <c:noMultiLvlLbl val="0"/>
      </c:catAx>
      <c:valAx>
        <c:axId val="4995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49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 вылупления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2022'!$V$37:$AB$37</c:f>
              <c:strCache>
                <c:ptCount val="7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  <c:pt idx="6">
                  <c:v>11-15 июля</c:v>
                </c:pt>
              </c:strCache>
            </c:strRef>
          </c:cat>
          <c:val>
            <c:numRef>
              <c:f>'Беспок 2022'!$V$38:$AB$38</c:f>
              <c:numCache>
                <c:formatCode>General</c:formatCode>
                <c:ptCount val="7"/>
                <c:pt idx="0">
                  <c:v>20</c:v>
                </c:pt>
                <c:pt idx="1">
                  <c:v>107</c:v>
                </c:pt>
                <c:pt idx="2">
                  <c:v>39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503944"/>
        <c:axId val="499509432"/>
        <c:axId val="0"/>
      </c:bar3DChart>
      <c:catAx>
        <c:axId val="4995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09432"/>
        <c:crosses val="autoZero"/>
        <c:auto val="1"/>
        <c:lblAlgn val="ctr"/>
        <c:lblOffset val="100"/>
        <c:noMultiLvlLbl val="0"/>
      </c:catAx>
      <c:valAx>
        <c:axId val="4995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0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гнезд для каждого</a:t>
            </a:r>
            <a:r>
              <a:rPr lang="ru-RU" baseline="0"/>
              <a:t> эдификатора</a:t>
            </a:r>
            <a:r>
              <a:rPr lang="ru-RU"/>
              <a:t>: 2022 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'Беспок 2022'!$V$55:$AA$55</c:f>
              <c:strCache>
                <c:ptCount val="6"/>
                <c:pt idx="0">
                  <c:v>Бревна</c:v>
                </c:pt>
                <c:pt idx="1">
                  <c:v>Скала,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'Беспок 2022'!$V$56:$AA$56</c:f>
              <c:numCache>
                <c:formatCode>General</c:formatCode>
                <c:ptCount val="6"/>
                <c:pt idx="0">
                  <c:v>103</c:v>
                </c:pt>
                <c:pt idx="1">
                  <c:v>183</c:v>
                </c:pt>
                <c:pt idx="2">
                  <c:v>116</c:v>
                </c:pt>
                <c:pt idx="3">
                  <c:v>90</c:v>
                </c:pt>
                <c:pt idx="4">
                  <c:v>44</c:v>
                </c:pt>
                <c:pt idx="5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разоренных гнезд для каждого</a:t>
            </a:r>
            <a:r>
              <a:rPr lang="ru-RU" baseline="0"/>
              <a:t> эдификатора</a:t>
            </a:r>
            <a:r>
              <a:rPr lang="ru-RU"/>
              <a:t>: 2022 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'Беспок 2022'!$V$58:$AA$58</c:f>
              <c:strCache>
                <c:ptCount val="6"/>
                <c:pt idx="0">
                  <c:v>Бревна</c:v>
                </c:pt>
                <c:pt idx="1">
                  <c:v>Скала и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'Беспок 2022'!$V$59:$AA$59</c:f>
              <c:numCache>
                <c:formatCode>0.00</c:formatCode>
                <c:ptCount val="6"/>
                <c:pt idx="0">
                  <c:v>17.475728155339805</c:v>
                </c:pt>
                <c:pt idx="1">
                  <c:v>19.672131147540984</c:v>
                </c:pt>
                <c:pt idx="2">
                  <c:v>21.551724137931032</c:v>
                </c:pt>
                <c:pt idx="3">
                  <c:v>12.222222222222221</c:v>
                </c:pt>
                <c:pt idx="4">
                  <c:v>29.545454545454547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2022 (2)'!$V$19:$AB$20</c:f>
              <c:strCache>
                <c:ptCount val="7"/>
                <c:pt idx="0">
                  <c:v>15-20 мая</c:v>
                </c:pt>
                <c:pt idx="1">
                  <c:v>21-25 мая</c:v>
                </c:pt>
                <c:pt idx="2">
                  <c:v>26-31 мая</c:v>
                </c:pt>
                <c:pt idx="3">
                  <c:v>1-5 июня</c:v>
                </c:pt>
                <c:pt idx="4">
                  <c:v>6-10 июня</c:v>
                </c:pt>
                <c:pt idx="5">
                  <c:v>11-15 июня</c:v>
                </c:pt>
                <c:pt idx="6">
                  <c:v>16-20 июня</c:v>
                </c:pt>
              </c:strCache>
            </c:strRef>
          </c:cat>
          <c:val>
            <c:numRef>
              <c:f>'Беспок 2022 (2)'!$V$21:$AB$21</c:f>
              <c:numCache>
                <c:formatCode>General</c:formatCode>
                <c:ptCount val="7"/>
                <c:pt idx="0">
                  <c:v>2</c:v>
                </c:pt>
                <c:pt idx="1">
                  <c:v>104</c:v>
                </c:pt>
                <c:pt idx="2">
                  <c:v>60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507080"/>
        <c:axId val="499513744"/>
        <c:axId val="0"/>
      </c:bar3DChart>
      <c:catAx>
        <c:axId val="4995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13744"/>
        <c:crosses val="autoZero"/>
        <c:auto val="1"/>
        <c:lblAlgn val="ctr"/>
        <c:lblOffset val="100"/>
        <c:noMultiLvlLbl val="0"/>
      </c:catAx>
      <c:valAx>
        <c:axId val="4995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 вылупления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2022 (2)'!$V$37:$AB$37</c:f>
              <c:strCache>
                <c:ptCount val="7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  <c:pt idx="6">
                  <c:v>11-15 июля</c:v>
                </c:pt>
              </c:strCache>
            </c:strRef>
          </c:cat>
          <c:val>
            <c:numRef>
              <c:f>'Беспок 2022 (2)'!$V$38:$AB$38</c:f>
              <c:numCache>
                <c:formatCode>General</c:formatCode>
                <c:ptCount val="7"/>
                <c:pt idx="0">
                  <c:v>20</c:v>
                </c:pt>
                <c:pt idx="1">
                  <c:v>107</c:v>
                </c:pt>
                <c:pt idx="2">
                  <c:v>39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515312"/>
        <c:axId val="499505512"/>
        <c:axId val="0"/>
      </c:bar3DChart>
      <c:catAx>
        <c:axId val="4995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05512"/>
        <c:crosses val="autoZero"/>
        <c:auto val="1"/>
        <c:lblAlgn val="ctr"/>
        <c:lblOffset val="100"/>
        <c:noMultiLvlLbl val="0"/>
      </c:catAx>
      <c:valAx>
        <c:axId val="4995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 открытости</a:t>
            </a:r>
            <a:r>
              <a:rPr lang="ru-RU" baseline="0"/>
              <a:t> гнезд на успешность гнездования: 2022 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'Укрытость проба'!$V$6</c:f>
              <c:strCache>
                <c:ptCount val="1"/>
                <c:pt idx="0">
                  <c:v>успешные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проба'!$W$4:$Y$4</c:f>
              <c:strCache>
                <c:ptCount val="3"/>
                <c:pt idx="0">
                  <c:v>закрытые</c:v>
                </c:pt>
                <c:pt idx="1">
                  <c:v>полузакрытые</c:v>
                </c:pt>
                <c:pt idx="2">
                  <c:v>открытые</c:v>
                </c:pt>
              </c:strCache>
            </c:strRef>
          </c:cat>
          <c:val>
            <c:numRef>
              <c:f>'Укрытость проба'!$W$6:$Y$6</c:f>
              <c:numCache>
                <c:formatCode>General</c:formatCode>
                <c:ptCount val="3"/>
                <c:pt idx="0">
                  <c:v>57</c:v>
                </c:pt>
                <c:pt idx="1">
                  <c:v>102</c:v>
                </c:pt>
                <c:pt idx="2">
                  <c:v>113</c:v>
                </c:pt>
              </c:numCache>
            </c:numRef>
          </c:val>
        </c:ser>
        <c:ser>
          <c:idx val="1"/>
          <c:order val="1"/>
          <c:tx>
            <c:strRef>
              <c:f>'Укрытость проба'!$V$7</c:f>
              <c:strCache>
                <c:ptCount val="1"/>
                <c:pt idx="0">
                  <c:v>разоренные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проба'!$W$4:$Y$4</c:f>
              <c:strCache>
                <c:ptCount val="3"/>
                <c:pt idx="0">
                  <c:v>закрытые</c:v>
                </c:pt>
                <c:pt idx="1">
                  <c:v>полузакрытые</c:v>
                </c:pt>
                <c:pt idx="2">
                  <c:v>открытые</c:v>
                </c:pt>
              </c:strCache>
            </c:strRef>
          </c:cat>
          <c:val>
            <c:numRef>
              <c:f>'Укрытость проба'!$W$7:$Y$7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503160"/>
        <c:axId val="499504728"/>
      </c:barChart>
      <c:catAx>
        <c:axId val="49950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04728"/>
        <c:crosses val="autoZero"/>
        <c:auto val="1"/>
        <c:lblAlgn val="ctr"/>
        <c:lblOffset val="100"/>
        <c:noMultiLvlLbl val="0"/>
      </c:catAx>
      <c:valAx>
        <c:axId val="4995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0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309562</xdr:colOff>
      <xdr:row>23</xdr:row>
      <xdr:rowOff>0</xdr:rowOff>
    </xdr:from>
    <xdr:to>
      <xdr:col>27</xdr:col>
      <xdr:colOff>404812</xdr:colOff>
      <xdr:row>32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71437</xdr:colOff>
      <xdr:row>39</xdr:row>
      <xdr:rowOff>76200</xdr:rowOff>
    </xdr:from>
    <xdr:to>
      <xdr:col>28</xdr:col>
      <xdr:colOff>328612</xdr:colOff>
      <xdr:row>51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27</xdr:col>
      <xdr:colOff>95250</xdr:colOff>
      <xdr:row>72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73</xdr:row>
      <xdr:rowOff>342900</xdr:rowOff>
    </xdr:from>
    <xdr:to>
      <xdr:col>27</xdr:col>
      <xdr:colOff>85725</xdr:colOff>
      <xdr:row>83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309562</xdr:colOff>
      <xdr:row>23</xdr:row>
      <xdr:rowOff>0</xdr:rowOff>
    </xdr:from>
    <xdr:to>
      <xdr:col>27</xdr:col>
      <xdr:colOff>404812</xdr:colOff>
      <xdr:row>32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71437</xdr:colOff>
      <xdr:row>39</xdr:row>
      <xdr:rowOff>76200</xdr:rowOff>
    </xdr:from>
    <xdr:to>
      <xdr:col>28</xdr:col>
      <xdr:colOff>328612</xdr:colOff>
      <xdr:row>51</xdr:row>
      <xdr:rowOff>152400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176212</xdr:colOff>
      <xdr:row>10</xdr:row>
      <xdr:rowOff>114300</xdr:rowOff>
    </xdr:from>
    <xdr:to>
      <xdr:col>28</xdr:col>
      <xdr:colOff>519112</xdr:colOff>
      <xdr:row>17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ocuments/MEGA/&#1043;&#1072;&#1075;&#1080;/2023/&#1044;&#1072;&#1085;&#1085;&#1099;&#1077;/&#1042;&#1086;&#1076;&#1085;&#1099;&#1081;%20&#1090;&#1077;&#1089;&#1090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г"/>
      <sheetName val="Север"/>
      <sheetName val="Мечение-1"/>
      <sheetName val="Мечение-2"/>
      <sheetName val="Беспок 2023"/>
      <sheetName val="Беспок 2023 без Ромб"/>
      <sheetName val="Укрытость"/>
      <sheetName val="Укрытость без Ромб"/>
      <sheetName val="Мечение-2 старо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AD44" t="str">
            <v>Бревна</v>
          </cell>
          <cell r="AE44" t="str">
            <v>Скала, камни</v>
          </cell>
          <cell r="AF44" t="str">
            <v>Луг</v>
          </cell>
          <cell r="AG44" t="str">
            <v>Можжевельник</v>
          </cell>
          <cell r="AH44" t="str">
            <v>Тундра</v>
          </cell>
          <cell r="AI44" t="str">
            <v>Кустарник и деревья</v>
          </cell>
        </row>
        <row r="45">
          <cell r="AD45">
            <v>79</v>
          </cell>
          <cell r="AE45">
            <v>197</v>
          </cell>
          <cell r="AF45">
            <v>95</v>
          </cell>
          <cell r="AG45">
            <v>95</v>
          </cell>
          <cell r="AH45">
            <v>54</v>
          </cell>
          <cell r="AI45">
            <v>49</v>
          </cell>
        </row>
        <row r="47">
          <cell r="AD47" t="str">
            <v>Бревна</v>
          </cell>
          <cell r="AE47" t="str">
            <v>Скала и камни</v>
          </cell>
          <cell r="AF47" t="str">
            <v>Луг</v>
          </cell>
          <cell r="AG47" t="str">
            <v>Можжевельник</v>
          </cell>
          <cell r="AH47" t="str">
            <v>Тундра</v>
          </cell>
          <cell r="AI47" t="str">
            <v>Кустарник и деревья</v>
          </cell>
        </row>
        <row r="48">
          <cell r="AD48">
            <v>7.59493670886076</v>
          </cell>
          <cell r="AE48">
            <v>7.6142131979695442</v>
          </cell>
          <cell r="AF48">
            <v>5.2631578947368416</v>
          </cell>
          <cell r="AG48">
            <v>7.3684210526315779</v>
          </cell>
          <cell r="AH48">
            <v>5.5555555555555554</v>
          </cell>
          <cell r="AI48">
            <v>14.285714285714285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workbookViewId="0">
      <selection activeCell="M113" sqref="M113"/>
    </sheetView>
  </sheetViews>
  <sheetFormatPr defaultRowHeight="15" x14ac:dyDescent="0.25"/>
  <cols>
    <col min="2" max="2" width="10.140625" bestFit="1" customWidth="1"/>
    <col min="3" max="3" width="15.140625" customWidth="1"/>
    <col min="4" max="4" width="8.7109375" style="12"/>
    <col min="5" max="5" width="3.85546875" style="16" customWidth="1"/>
    <col min="6" max="6" width="3.85546875" style="2" customWidth="1"/>
    <col min="7" max="7" width="4.28515625" style="14" customWidth="1"/>
    <col min="8" max="8" width="3.85546875" customWidth="1"/>
    <col min="9" max="9" width="4.140625" customWidth="1"/>
    <col min="10" max="10" width="4.140625" style="14" customWidth="1"/>
    <col min="11" max="11" width="5.85546875" customWidth="1"/>
    <col min="12" max="12" width="5.7109375" customWidth="1"/>
    <col min="13" max="13" width="5.42578125" style="14" customWidth="1"/>
    <col min="14" max="14" width="8.7109375" style="18"/>
    <col min="15" max="15" width="10.140625" style="22" bestFit="1" customWidth="1"/>
    <col min="16" max="16" width="10.140625" style="8" bestFit="1" customWidth="1"/>
  </cols>
  <sheetData>
    <row r="1" spans="1:16" s="4" customFormat="1" ht="60.75" thickBot="1" x14ac:dyDescent="0.3">
      <c r="A1" s="4" t="s">
        <v>0</v>
      </c>
      <c r="B1" s="4" t="s">
        <v>1</v>
      </c>
      <c r="C1" s="4" t="s">
        <v>2</v>
      </c>
      <c r="D1" s="11" t="s">
        <v>3</v>
      </c>
      <c r="E1" s="15" t="s">
        <v>10</v>
      </c>
      <c r="F1" s="10" t="s">
        <v>11</v>
      </c>
      <c r="G1" s="13" t="s">
        <v>12</v>
      </c>
      <c r="H1" s="4" t="s">
        <v>7</v>
      </c>
      <c r="I1" s="4" t="s">
        <v>8</v>
      </c>
      <c r="J1" s="17" t="s">
        <v>9</v>
      </c>
      <c r="K1" s="5" t="s">
        <v>14</v>
      </c>
      <c r="L1" s="4" t="s">
        <v>15</v>
      </c>
      <c r="M1" s="17" t="s">
        <v>16</v>
      </c>
      <c r="N1" s="9" t="s">
        <v>13</v>
      </c>
      <c r="O1" s="20" t="s">
        <v>5</v>
      </c>
      <c r="P1" s="7" t="s">
        <v>6</v>
      </c>
    </row>
    <row r="2" spans="1:16" ht="18" customHeight="1" thickTop="1" x14ac:dyDescent="0.25">
      <c r="A2">
        <v>1</v>
      </c>
      <c r="B2" s="1">
        <v>44727</v>
      </c>
      <c r="C2" t="s">
        <v>868</v>
      </c>
      <c r="D2" s="12">
        <v>5</v>
      </c>
      <c r="H2">
        <v>35</v>
      </c>
      <c r="I2">
        <v>34</v>
      </c>
      <c r="J2" s="14">
        <v>34</v>
      </c>
      <c r="K2" s="79">
        <v>21</v>
      </c>
      <c r="L2" s="79">
        <v>20</v>
      </c>
      <c r="M2" s="14">
        <v>20</v>
      </c>
      <c r="N2" s="18">
        <f>ROUND((K2+L2+M2)/3,0)</f>
        <v>20</v>
      </c>
      <c r="O2" s="21">
        <f>B2-N2+1</f>
        <v>44708</v>
      </c>
      <c r="P2" s="19">
        <f>O2+25</f>
        <v>44733</v>
      </c>
    </row>
    <row r="3" spans="1:16" x14ac:dyDescent="0.25">
      <c r="A3">
        <v>2</v>
      </c>
      <c r="B3" s="1">
        <v>44727</v>
      </c>
      <c r="C3" t="s">
        <v>868</v>
      </c>
      <c r="D3" s="12">
        <v>6</v>
      </c>
      <c r="E3" s="16">
        <v>90</v>
      </c>
      <c r="F3" s="79">
        <v>90</v>
      </c>
      <c r="G3" s="14">
        <v>90</v>
      </c>
      <c r="K3">
        <v>10</v>
      </c>
      <c r="L3">
        <v>10</v>
      </c>
      <c r="M3" s="14">
        <v>10</v>
      </c>
      <c r="N3" s="18">
        <f t="shared" ref="N3:N58" si="0">ROUND((K3+L3+M3)/3,0)</f>
        <v>10</v>
      </c>
      <c r="O3" s="21">
        <f t="shared" ref="O3:O58" si="1">B3-N3+1</f>
        <v>44718</v>
      </c>
      <c r="P3" s="19">
        <f t="shared" ref="P3:P58" si="2">O3+25</f>
        <v>44743</v>
      </c>
    </row>
    <row r="4" spans="1:16" x14ac:dyDescent="0.25">
      <c r="A4">
        <v>3</v>
      </c>
      <c r="B4" s="1">
        <v>44727</v>
      </c>
      <c r="C4" t="s">
        <v>868</v>
      </c>
      <c r="D4" s="12">
        <v>4</v>
      </c>
      <c r="E4" s="16">
        <v>30</v>
      </c>
      <c r="F4" s="79">
        <v>30</v>
      </c>
      <c r="G4" s="14">
        <v>30</v>
      </c>
      <c r="K4">
        <v>4</v>
      </c>
      <c r="L4">
        <v>4</v>
      </c>
      <c r="M4" s="14">
        <v>4</v>
      </c>
      <c r="N4" s="18">
        <f t="shared" si="0"/>
        <v>4</v>
      </c>
      <c r="O4" s="21">
        <f t="shared" si="1"/>
        <v>44724</v>
      </c>
      <c r="P4" s="19">
        <f t="shared" si="2"/>
        <v>44749</v>
      </c>
    </row>
    <row r="5" spans="1:16" x14ac:dyDescent="0.25">
      <c r="A5">
        <v>4</v>
      </c>
      <c r="B5" s="1">
        <v>44727</v>
      </c>
      <c r="C5" t="s">
        <v>868</v>
      </c>
      <c r="D5" s="12">
        <v>5</v>
      </c>
      <c r="H5">
        <v>20</v>
      </c>
      <c r="I5">
        <v>20</v>
      </c>
      <c r="J5" s="14" t="s">
        <v>193</v>
      </c>
      <c r="K5">
        <v>14</v>
      </c>
      <c r="L5">
        <v>14</v>
      </c>
      <c r="M5" s="14">
        <v>11</v>
      </c>
      <c r="N5" s="18">
        <f t="shared" si="0"/>
        <v>13</v>
      </c>
      <c r="O5" s="21">
        <f t="shared" si="1"/>
        <v>44715</v>
      </c>
      <c r="P5" s="19">
        <f t="shared" si="2"/>
        <v>44740</v>
      </c>
    </row>
    <row r="6" spans="1:16" x14ac:dyDescent="0.25">
      <c r="A6">
        <v>5</v>
      </c>
      <c r="B6" s="1">
        <v>44727</v>
      </c>
      <c r="C6" t="s">
        <v>868</v>
      </c>
      <c r="D6" s="12">
        <v>5</v>
      </c>
      <c r="H6">
        <v>28</v>
      </c>
      <c r="I6">
        <v>30</v>
      </c>
      <c r="J6" s="14">
        <v>32</v>
      </c>
      <c r="K6" s="79">
        <v>18</v>
      </c>
      <c r="L6" s="79">
        <v>19</v>
      </c>
      <c r="M6" s="14">
        <v>19</v>
      </c>
      <c r="N6" s="18">
        <f t="shared" si="0"/>
        <v>19</v>
      </c>
      <c r="O6" s="21">
        <f t="shared" si="1"/>
        <v>44709</v>
      </c>
      <c r="P6" s="19">
        <f t="shared" si="2"/>
        <v>44734</v>
      </c>
    </row>
    <row r="7" spans="1:16" x14ac:dyDescent="0.25">
      <c r="A7">
        <v>6</v>
      </c>
      <c r="B7" s="1">
        <v>44727</v>
      </c>
      <c r="C7" t="s">
        <v>868</v>
      </c>
      <c r="D7" s="12">
        <v>5</v>
      </c>
      <c r="I7" t="s">
        <v>869</v>
      </c>
      <c r="L7" s="79">
        <v>26</v>
      </c>
      <c r="N7" s="18">
        <v>26</v>
      </c>
      <c r="O7" s="21">
        <f t="shared" si="1"/>
        <v>44702</v>
      </c>
      <c r="P7" s="19">
        <f t="shared" si="2"/>
        <v>44727</v>
      </c>
    </row>
    <row r="8" spans="1:16" x14ac:dyDescent="0.25">
      <c r="A8">
        <v>7</v>
      </c>
      <c r="B8" s="1">
        <v>44727</v>
      </c>
      <c r="C8" t="s">
        <v>868</v>
      </c>
      <c r="D8" s="12">
        <v>4</v>
      </c>
      <c r="I8" t="s">
        <v>4</v>
      </c>
      <c r="L8" s="79">
        <v>24</v>
      </c>
      <c r="N8" s="18">
        <v>24</v>
      </c>
      <c r="O8" s="21">
        <f t="shared" si="1"/>
        <v>44704</v>
      </c>
      <c r="P8" s="19">
        <f t="shared" si="2"/>
        <v>44729</v>
      </c>
    </row>
    <row r="9" spans="1:16" x14ac:dyDescent="0.25">
      <c r="A9">
        <v>8</v>
      </c>
      <c r="B9" s="1">
        <v>44727</v>
      </c>
      <c r="C9" t="s">
        <v>868</v>
      </c>
      <c r="D9" s="12">
        <v>7</v>
      </c>
      <c r="H9">
        <v>40</v>
      </c>
      <c r="I9">
        <v>42</v>
      </c>
      <c r="J9" s="14">
        <v>37</v>
      </c>
      <c r="K9" s="79">
        <v>22</v>
      </c>
      <c r="L9" s="79">
        <v>23</v>
      </c>
      <c r="M9" s="14">
        <v>22</v>
      </c>
      <c r="N9" s="18">
        <f t="shared" si="0"/>
        <v>22</v>
      </c>
      <c r="O9" s="21">
        <f t="shared" si="1"/>
        <v>44706</v>
      </c>
      <c r="P9" s="19">
        <f t="shared" si="2"/>
        <v>44731</v>
      </c>
    </row>
    <row r="10" spans="1:16" x14ac:dyDescent="0.25">
      <c r="A10">
        <v>9</v>
      </c>
      <c r="B10" s="1">
        <v>44727</v>
      </c>
      <c r="C10" t="s">
        <v>868</v>
      </c>
      <c r="D10" s="12">
        <v>4</v>
      </c>
      <c r="I10" t="s">
        <v>869</v>
      </c>
      <c r="K10" s="79">
        <v>26</v>
      </c>
      <c r="N10" s="18">
        <f>ROUND((K10+L10+M10)/1,0)</f>
        <v>26</v>
      </c>
      <c r="O10" s="21">
        <f t="shared" si="1"/>
        <v>44702</v>
      </c>
      <c r="P10" s="19">
        <f t="shared" si="2"/>
        <v>44727</v>
      </c>
    </row>
    <row r="11" spans="1:16" x14ac:dyDescent="0.25">
      <c r="A11">
        <v>10</v>
      </c>
      <c r="B11" s="1">
        <v>44727</v>
      </c>
      <c r="C11" t="s">
        <v>868</v>
      </c>
      <c r="D11" s="12">
        <v>5</v>
      </c>
      <c r="H11">
        <v>40</v>
      </c>
      <c r="I11">
        <v>42</v>
      </c>
      <c r="J11" s="14">
        <v>44</v>
      </c>
      <c r="K11" s="79">
        <v>22</v>
      </c>
      <c r="L11" s="79">
        <v>23</v>
      </c>
      <c r="M11" s="14">
        <v>23</v>
      </c>
      <c r="N11" s="18">
        <f t="shared" si="0"/>
        <v>23</v>
      </c>
      <c r="O11" s="21">
        <f t="shared" si="1"/>
        <v>44705</v>
      </c>
      <c r="P11" s="19">
        <f t="shared" si="2"/>
        <v>44730</v>
      </c>
    </row>
    <row r="12" spans="1:16" x14ac:dyDescent="0.25">
      <c r="A12">
        <v>11</v>
      </c>
      <c r="B12" s="1">
        <v>44727</v>
      </c>
      <c r="C12" t="s">
        <v>868</v>
      </c>
      <c r="D12" s="12">
        <v>5</v>
      </c>
      <c r="H12">
        <v>35</v>
      </c>
      <c r="I12">
        <v>38</v>
      </c>
      <c r="J12" s="14">
        <v>32</v>
      </c>
      <c r="K12" s="79">
        <v>21</v>
      </c>
      <c r="L12" s="79">
        <v>22</v>
      </c>
      <c r="M12" s="14">
        <v>19</v>
      </c>
      <c r="N12" s="18">
        <f t="shared" si="0"/>
        <v>21</v>
      </c>
      <c r="O12" s="21">
        <f t="shared" si="1"/>
        <v>44707</v>
      </c>
      <c r="P12" s="19">
        <f t="shared" si="2"/>
        <v>44732</v>
      </c>
    </row>
    <row r="13" spans="1:16" x14ac:dyDescent="0.25">
      <c r="A13">
        <v>12</v>
      </c>
      <c r="B13" s="1">
        <v>44727</v>
      </c>
      <c r="C13" t="s">
        <v>868</v>
      </c>
      <c r="D13" s="12">
        <v>7</v>
      </c>
      <c r="H13">
        <v>30</v>
      </c>
      <c r="I13">
        <v>28</v>
      </c>
      <c r="J13" s="14">
        <v>25</v>
      </c>
      <c r="K13" s="79">
        <v>19</v>
      </c>
      <c r="L13" s="79">
        <v>18</v>
      </c>
      <c r="M13" s="14">
        <v>16</v>
      </c>
      <c r="N13" s="18">
        <f t="shared" si="0"/>
        <v>18</v>
      </c>
      <c r="O13" s="21">
        <f t="shared" si="1"/>
        <v>44710</v>
      </c>
      <c r="P13" s="19">
        <f t="shared" si="2"/>
        <v>44735</v>
      </c>
    </row>
    <row r="14" spans="1:16" x14ac:dyDescent="0.25">
      <c r="A14">
        <v>13</v>
      </c>
      <c r="B14" s="1">
        <v>44727</v>
      </c>
      <c r="C14" t="s">
        <v>868</v>
      </c>
      <c r="D14" s="12">
        <v>10</v>
      </c>
      <c r="H14">
        <v>28</v>
      </c>
      <c r="I14">
        <v>24</v>
      </c>
      <c r="J14" s="14">
        <v>25</v>
      </c>
      <c r="K14" s="79">
        <v>18</v>
      </c>
      <c r="L14" s="79">
        <v>16</v>
      </c>
      <c r="M14" s="14">
        <v>16</v>
      </c>
      <c r="N14" s="18">
        <f t="shared" si="0"/>
        <v>17</v>
      </c>
      <c r="O14" s="21">
        <f t="shared" si="1"/>
        <v>44711</v>
      </c>
      <c r="P14" s="19">
        <f t="shared" si="2"/>
        <v>44736</v>
      </c>
    </row>
    <row r="15" spans="1:16" x14ac:dyDescent="0.25">
      <c r="A15">
        <v>14</v>
      </c>
      <c r="B15" s="1">
        <v>44727</v>
      </c>
      <c r="C15" t="s">
        <v>868</v>
      </c>
      <c r="D15" s="12">
        <v>4</v>
      </c>
      <c r="H15">
        <v>40</v>
      </c>
      <c r="I15">
        <v>40</v>
      </c>
      <c r="J15" s="14">
        <v>43</v>
      </c>
      <c r="K15" s="79">
        <v>22</v>
      </c>
      <c r="L15" s="79">
        <v>22</v>
      </c>
      <c r="M15" s="14">
        <v>23</v>
      </c>
      <c r="N15" s="18">
        <f t="shared" si="0"/>
        <v>22</v>
      </c>
      <c r="O15" s="21">
        <f t="shared" si="1"/>
        <v>44706</v>
      </c>
      <c r="P15" s="19">
        <f t="shared" si="2"/>
        <v>44731</v>
      </c>
    </row>
    <row r="16" spans="1:16" x14ac:dyDescent="0.25">
      <c r="A16">
        <v>15</v>
      </c>
      <c r="B16" s="1">
        <v>44727</v>
      </c>
      <c r="C16" t="s">
        <v>868</v>
      </c>
      <c r="D16" s="12">
        <v>4</v>
      </c>
      <c r="H16">
        <v>32</v>
      </c>
      <c r="I16">
        <v>38</v>
      </c>
      <c r="J16" s="14">
        <v>39</v>
      </c>
      <c r="K16" s="79">
        <v>19</v>
      </c>
      <c r="L16" s="79">
        <v>22</v>
      </c>
      <c r="M16" s="14">
        <v>22</v>
      </c>
      <c r="N16" s="18">
        <f t="shared" si="0"/>
        <v>21</v>
      </c>
      <c r="O16" s="21">
        <f t="shared" si="1"/>
        <v>44707</v>
      </c>
      <c r="P16" s="19">
        <f t="shared" si="2"/>
        <v>44732</v>
      </c>
    </row>
    <row r="17" spans="1:16" x14ac:dyDescent="0.25">
      <c r="A17">
        <v>16</v>
      </c>
      <c r="B17" s="1">
        <v>44727</v>
      </c>
      <c r="C17" t="s">
        <v>868</v>
      </c>
      <c r="D17" s="12">
        <v>4</v>
      </c>
      <c r="H17">
        <v>38</v>
      </c>
      <c r="I17">
        <v>36</v>
      </c>
      <c r="J17" s="14">
        <v>36</v>
      </c>
      <c r="K17" s="79">
        <v>22</v>
      </c>
      <c r="L17" s="79">
        <v>21</v>
      </c>
      <c r="M17" s="14">
        <v>21</v>
      </c>
      <c r="N17" s="18">
        <f t="shared" si="0"/>
        <v>21</v>
      </c>
      <c r="O17" s="21">
        <f t="shared" si="1"/>
        <v>44707</v>
      </c>
      <c r="P17" s="19">
        <f t="shared" si="2"/>
        <v>44732</v>
      </c>
    </row>
    <row r="18" spans="1:16" x14ac:dyDescent="0.25">
      <c r="A18">
        <v>17</v>
      </c>
      <c r="B18" s="1">
        <v>44727</v>
      </c>
      <c r="C18" t="s">
        <v>868</v>
      </c>
      <c r="D18" s="12">
        <v>6</v>
      </c>
      <c r="I18" t="s">
        <v>869</v>
      </c>
      <c r="L18" s="79">
        <v>26</v>
      </c>
      <c r="N18" s="18">
        <v>26</v>
      </c>
      <c r="O18" s="21">
        <f t="shared" si="1"/>
        <v>44702</v>
      </c>
      <c r="P18" s="19">
        <f t="shared" si="2"/>
        <v>44727</v>
      </c>
    </row>
    <row r="19" spans="1:16" x14ac:dyDescent="0.25">
      <c r="A19">
        <v>18</v>
      </c>
      <c r="B19" s="1">
        <v>44727</v>
      </c>
      <c r="C19" t="s">
        <v>868</v>
      </c>
      <c r="D19" s="12">
        <v>5</v>
      </c>
      <c r="H19">
        <v>35</v>
      </c>
      <c r="I19">
        <v>40</v>
      </c>
      <c r="J19" s="14" t="s">
        <v>4</v>
      </c>
      <c r="K19">
        <v>21</v>
      </c>
      <c r="L19" s="79">
        <v>22</v>
      </c>
      <c r="M19" s="14">
        <v>24</v>
      </c>
      <c r="N19" s="18">
        <f t="shared" si="0"/>
        <v>22</v>
      </c>
      <c r="O19" s="21">
        <f t="shared" si="1"/>
        <v>44706</v>
      </c>
      <c r="P19" s="19">
        <f t="shared" si="2"/>
        <v>44731</v>
      </c>
    </row>
    <row r="20" spans="1:16" x14ac:dyDescent="0.25">
      <c r="A20">
        <v>19</v>
      </c>
      <c r="B20" s="1">
        <v>44727</v>
      </c>
      <c r="C20" t="s">
        <v>868</v>
      </c>
      <c r="D20" s="12">
        <v>3</v>
      </c>
      <c r="H20">
        <v>35</v>
      </c>
      <c r="I20">
        <v>37</v>
      </c>
      <c r="J20" s="14">
        <v>40</v>
      </c>
      <c r="K20" s="79">
        <v>21</v>
      </c>
      <c r="L20" s="79">
        <v>22</v>
      </c>
      <c r="M20" s="14">
        <v>22</v>
      </c>
      <c r="N20" s="18">
        <f t="shared" si="0"/>
        <v>22</v>
      </c>
      <c r="O20" s="21">
        <f t="shared" si="1"/>
        <v>44706</v>
      </c>
      <c r="P20" s="19">
        <f t="shared" si="2"/>
        <v>44731</v>
      </c>
    </row>
    <row r="21" spans="1:16" x14ac:dyDescent="0.25">
      <c r="A21">
        <v>20</v>
      </c>
      <c r="B21" s="1">
        <v>44727</v>
      </c>
      <c r="C21" t="s">
        <v>868</v>
      </c>
      <c r="D21" s="12">
        <v>5</v>
      </c>
      <c r="I21" t="s">
        <v>72</v>
      </c>
      <c r="L21" s="79">
        <v>25</v>
      </c>
      <c r="N21" s="18">
        <v>25</v>
      </c>
      <c r="O21" s="21">
        <f t="shared" si="1"/>
        <v>44703</v>
      </c>
      <c r="P21" s="19">
        <f t="shared" si="2"/>
        <v>44728</v>
      </c>
    </row>
    <row r="22" spans="1:16" x14ac:dyDescent="0.25">
      <c r="A22">
        <v>21</v>
      </c>
      <c r="B22" s="1">
        <v>44727</v>
      </c>
      <c r="C22" t="s">
        <v>868</v>
      </c>
      <c r="D22" s="12">
        <v>5</v>
      </c>
      <c r="H22">
        <v>28</v>
      </c>
      <c r="I22">
        <v>29</v>
      </c>
      <c r="J22" s="14">
        <v>32</v>
      </c>
      <c r="K22" s="79">
        <v>18</v>
      </c>
      <c r="L22" s="79">
        <v>18</v>
      </c>
      <c r="M22" s="14">
        <v>19</v>
      </c>
      <c r="N22" s="18">
        <f t="shared" si="0"/>
        <v>18</v>
      </c>
      <c r="O22" s="21">
        <f t="shared" si="1"/>
        <v>44710</v>
      </c>
      <c r="P22" s="19">
        <f t="shared" si="2"/>
        <v>44735</v>
      </c>
    </row>
    <row r="23" spans="1:16" x14ac:dyDescent="0.25">
      <c r="A23">
        <v>22</v>
      </c>
      <c r="B23" s="1">
        <v>44727</v>
      </c>
      <c r="C23" t="s">
        <v>868</v>
      </c>
      <c r="D23" s="12">
        <v>4</v>
      </c>
      <c r="H23">
        <v>34</v>
      </c>
      <c r="J23" s="14" t="s">
        <v>4</v>
      </c>
      <c r="K23" s="79"/>
      <c r="L23" s="79">
        <v>24</v>
      </c>
      <c r="N23" s="18">
        <v>24</v>
      </c>
      <c r="O23" s="21">
        <f t="shared" si="1"/>
        <v>44704</v>
      </c>
      <c r="P23" s="19">
        <f t="shared" si="2"/>
        <v>44729</v>
      </c>
    </row>
    <row r="24" spans="1:16" x14ac:dyDescent="0.25">
      <c r="A24">
        <v>23</v>
      </c>
      <c r="B24" s="1">
        <v>44727</v>
      </c>
      <c r="C24" t="s">
        <v>868</v>
      </c>
      <c r="D24" s="12">
        <v>5</v>
      </c>
      <c r="I24" t="s">
        <v>4</v>
      </c>
      <c r="L24" s="79">
        <v>24</v>
      </c>
      <c r="N24" s="18">
        <v>24</v>
      </c>
      <c r="O24" s="21">
        <f t="shared" si="1"/>
        <v>44704</v>
      </c>
      <c r="P24" s="19">
        <f t="shared" si="2"/>
        <v>44729</v>
      </c>
    </row>
    <row r="25" spans="1:16" x14ac:dyDescent="0.25">
      <c r="A25">
        <v>24</v>
      </c>
      <c r="B25" s="1">
        <v>44727</v>
      </c>
      <c r="C25" t="s">
        <v>868</v>
      </c>
      <c r="D25" s="12">
        <v>5</v>
      </c>
      <c r="I25" t="s">
        <v>4</v>
      </c>
      <c r="L25" s="79">
        <v>24</v>
      </c>
      <c r="N25" s="18">
        <v>24</v>
      </c>
      <c r="O25" s="21">
        <f t="shared" si="1"/>
        <v>44704</v>
      </c>
      <c r="P25" s="19">
        <f t="shared" si="2"/>
        <v>44729</v>
      </c>
    </row>
    <row r="26" spans="1:16" x14ac:dyDescent="0.25">
      <c r="A26">
        <v>25</v>
      </c>
      <c r="B26" s="1">
        <v>44727</v>
      </c>
      <c r="C26" t="s">
        <v>868</v>
      </c>
      <c r="D26" s="12">
        <v>5</v>
      </c>
      <c r="H26">
        <v>37</v>
      </c>
      <c r="I26" t="s">
        <v>4</v>
      </c>
      <c r="L26" s="79">
        <v>24</v>
      </c>
      <c r="N26" s="18">
        <v>24</v>
      </c>
      <c r="O26" s="21">
        <f t="shared" si="1"/>
        <v>44704</v>
      </c>
      <c r="P26" s="19">
        <f t="shared" si="2"/>
        <v>44729</v>
      </c>
    </row>
    <row r="27" spans="1:16" x14ac:dyDescent="0.25">
      <c r="A27">
        <v>26</v>
      </c>
      <c r="B27" s="1">
        <v>44727</v>
      </c>
      <c r="C27" t="s">
        <v>868</v>
      </c>
      <c r="D27" s="12">
        <v>5</v>
      </c>
      <c r="I27" t="s">
        <v>4</v>
      </c>
      <c r="L27" s="79">
        <v>24</v>
      </c>
      <c r="N27" s="18">
        <v>24</v>
      </c>
      <c r="O27" s="21">
        <f t="shared" si="1"/>
        <v>44704</v>
      </c>
      <c r="P27" s="19">
        <f t="shared" si="2"/>
        <v>44729</v>
      </c>
    </row>
    <row r="28" spans="1:16" x14ac:dyDescent="0.25">
      <c r="A28">
        <v>27</v>
      </c>
      <c r="B28" s="1">
        <v>44727</v>
      </c>
      <c r="C28" t="s">
        <v>868</v>
      </c>
      <c r="D28" s="12">
        <v>5</v>
      </c>
      <c r="H28">
        <v>35</v>
      </c>
      <c r="I28">
        <v>32</v>
      </c>
      <c r="J28" s="14">
        <v>31</v>
      </c>
      <c r="K28" s="79">
        <v>21</v>
      </c>
      <c r="L28" s="79">
        <v>19</v>
      </c>
      <c r="M28" s="14">
        <v>19</v>
      </c>
      <c r="N28" s="18">
        <f t="shared" si="0"/>
        <v>20</v>
      </c>
      <c r="O28" s="21">
        <f t="shared" si="1"/>
        <v>44708</v>
      </c>
      <c r="P28" s="19">
        <f t="shared" si="2"/>
        <v>44733</v>
      </c>
    </row>
    <row r="29" spans="1:16" x14ac:dyDescent="0.25">
      <c r="A29">
        <v>28</v>
      </c>
      <c r="B29" s="1">
        <v>44727</v>
      </c>
      <c r="C29" t="s">
        <v>868</v>
      </c>
      <c r="D29" s="12">
        <v>5</v>
      </c>
      <c r="I29" t="s">
        <v>4</v>
      </c>
      <c r="L29" s="79">
        <v>24</v>
      </c>
      <c r="N29" s="18">
        <v>24</v>
      </c>
      <c r="O29" s="21">
        <f t="shared" si="1"/>
        <v>44704</v>
      </c>
      <c r="P29" s="19">
        <f t="shared" si="2"/>
        <v>44729</v>
      </c>
    </row>
    <row r="30" spans="1:16" x14ac:dyDescent="0.25">
      <c r="A30">
        <v>29</v>
      </c>
      <c r="B30" s="1">
        <v>44727</v>
      </c>
      <c r="C30" t="s">
        <v>868</v>
      </c>
      <c r="D30" s="12">
        <v>5</v>
      </c>
      <c r="I30" t="s">
        <v>4</v>
      </c>
      <c r="L30" s="79">
        <v>24</v>
      </c>
      <c r="N30" s="18">
        <v>24</v>
      </c>
      <c r="O30" s="21">
        <f t="shared" si="1"/>
        <v>44704</v>
      </c>
      <c r="P30" s="19">
        <f t="shared" si="2"/>
        <v>44729</v>
      </c>
    </row>
    <row r="31" spans="1:16" x14ac:dyDescent="0.25">
      <c r="A31">
        <v>30</v>
      </c>
      <c r="B31" s="1">
        <v>44727</v>
      </c>
      <c r="C31" t="s">
        <v>868</v>
      </c>
      <c r="D31" s="12">
        <v>4</v>
      </c>
      <c r="I31" t="s">
        <v>4</v>
      </c>
      <c r="L31" s="79">
        <v>24</v>
      </c>
      <c r="N31" s="18">
        <v>24</v>
      </c>
      <c r="O31" s="21">
        <f t="shared" si="1"/>
        <v>44704</v>
      </c>
      <c r="P31" s="19">
        <f t="shared" si="2"/>
        <v>44729</v>
      </c>
    </row>
    <row r="32" spans="1:16" x14ac:dyDescent="0.25">
      <c r="A32">
        <v>31</v>
      </c>
      <c r="B32" s="1">
        <v>44727</v>
      </c>
      <c r="C32" t="s">
        <v>868</v>
      </c>
      <c r="D32" s="12">
        <v>4</v>
      </c>
      <c r="E32" s="16">
        <v>75</v>
      </c>
      <c r="F32" s="79">
        <v>75</v>
      </c>
      <c r="G32" s="14">
        <v>75</v>
      </c>
      <c r="K32">
        <v>8</v>
      </c>
      <c r="L32" s="79">
        <v>8</v>
      </c>
      <c r="M32" s="14">
        <v>8</v>
      </c>
      <c r="N32" s="18">
        <f t="shared" si="0"/>
        <v>8</v>
      </c>
      <c r="O32" s="21">
        <f t="shared" si="1"/>
        <v>44720</v>
      </c>
      <c r="P32" s="19">
        <f t="shared" si="2"/>
        <v>44745</v>
      </c>
    </row>
    <row r="33" spans="1:16" x14ac:dyDescent="0.25">
      <c r="A33">
        <v>32</v>
      </c>
      <c r="B33" s="1">
        <v>44727</v>
      </c>
      <c r="C33" t="s">
        <v>868</v>
      </c>
      <c r="D33" s="12">
        <v>4</v>
      </c>
      <c r="E33" s="16">
        <v>90</v>
      </c>
      <c r="F33" s="79">
        <v>90</v>
      </c>
      <c r="G33" s="14">
        <v>90</v>
      </c>
      <c r="K33">
        <v>10</v>
      </c>
      <c r="L33" s="79">
        <v>10</v>
      </c>
      <c r="M33" s="14">
        <v>10</v>
      </c>
      <c r="N33" s="18">
        <f t="shared" si="0"/>
        <v>10</v>
      </c>
      <c r="O33" s="21">
        <f t="shared" si="1"/>
        <v>44718</v>
      </c>
      <c r="P33" s="19">
        <f t="shared" si="2"/>
        <v>44743</v>
      </c>
    </row>
    <row r="34" spans="1:16" x14ac:dyDescent="0.25">
      <c r="A34">
        <v>33</v>
      </c>
      <c r="B34" s="1">
        <v>44727</v>
      </c>
      <c r="C34" t="s">
        <v>868</v>
      </c>
      <c r="D34" s="12">
        <v>7</v>
      </c>
      <c r="I34" t="s">
        <v>4</v>
      </c>
      <c r="L34" s="79">
        <v>24</v>
      </c>
      <c r="N34" s="18">
        <v>24</v>
      </c>
      <c r="O34" s="21">
        <f t="shared" si="1"/>
        <v>44704</v>
      </c>
      <c r="P34" s="19">
        <f t="shared" si="2"/>
        <v>44729</v>
      </c>
    </row>
    <row r="35" spans="1:16" x14ac:dyDescent="0.25">
      <c r="A35">
        <v>34</v>
      </c>
      <c r="B35" s="1">
        <v>44727</v>
      </c>
      <c r="C35" t="s">
        <v>868</v>
      </c>
      <c r="D35" s="12">
        <v>3</v>
      </c>
      <c r="H35">
        <v>29</v>
      </c>
      <c r="I35">
        <v>25</v>
      </c>
      <c r="J35" s="14">
        <v>27</v>
      </c>
      <c r="K35" s="79">
        <v>18</v>
      </c>
      <c r="L35" s="79">
        <v>16</v>
      </c>
      <c r="M35" s="14">
        <v>17</v>
      </c>
      <c r="N35" s="18">
        <f t="shared" si="0"/>
        <v>17</v>
      </c>
      <c r="O35" s="21">
        <f t="shared" si="1"/>
        <v>44711</v>
      </c>
      <c r="P35" s="19">
        <f t="shared" si="2"/>
        <v>44736</v>
      </c>
    </row>
    <row r="36" spans="1:16" x14ac:dyDescent="0.25">
      <c r="A36">
        <v>35</v>
      </c>
      <c r="B36" s="1">
        <v>44727</v>
      </c>
      <c r="C36" t="s">
        <v>868</v>
      </c>
      <c r="D36" s="12">
        <v>6</v>
      </c>
      <c r="I36" t="s">
        <v>4</v>
      </c>
      <c r="L36" s="79">
        <v>24</v>
      </c>
      <c r="N36" s="18">
        <v>24</v>
      </c>
      <c r="O36" s="21">
        <f t="shared" si="1"/>
        <v>44704</v>
      </c>
      <c r="P36" s="19">
        <f t="shared" si="2"/>
        <v>44729</v>
      </c>
    </row>
    <row r="37" spans="1:16" x14ac:dyDescent="0.25">
      <c r="A37">
        <v>36</v>
      </c>
      <c r="B37" s="1">
        <v>44727</v>
      </c>
      <c r="C37" t="s">
        <v>868</v>
      </c>
      <c r="D37" s="12">
        <v>4</v>
      </c>
      <c r="E37" s="16">
        <v>30</v>
      </c>
      <c r="F37" s="79">
        <v>30</v>
      </c>
      <c r="G37" s="14">
        <v>28</v>
      </c>
      <c r="K37">
        <v>19</v>
      </c>
      <c r="L37" s="79">
        <v>19</v>
      </c>
      <c r="M37" s="14">
        <v>18</v>
      </c>
      <c r="N37" s="18">
        <f t="shared" si="0"/>
        <v>19</v>
      </c>
      <c r="O37" s="21">
        <f t="shared" si="1"/>
        <v>44709</v>
      </c>
      <c r="P37" s="19">
        <f t="shared" si="2"/>
        <v>44734</v>
      </c>
    </row>
    <row r="38" spans="1:16" x14ac:dyDescent="0.25">
      <c r="A38">
        <v>37</v>
      </c>
      <c r="B38" s="1">
        <v>44727</v>
      </c>
      <c r="C38" t="s">
        <v>868</v>
      </c>
      <c r="D38" s="12">
        <v>5</v>
      </c>
      <c r="H38">
        <v>38</v>
      </c>
      <c r="I38" t="s">
        <v>4</v>
      </c>
      <c r="K38">
        <v>22</v>
      </c>
      <c r="L38" s="79">
        <v>24</v>
      </c>
      <c r="M38" s="14">
        <v>24</v>
      </c>
      <c r="N38" s="18">
        <f t="shared" si="0"/>
        <v>23</v>
      </c>
      <c r="O38" s="21">
        <f t="shared" si="1"/>
        <v>44705</v>
      </c>
      <c r="P38" s="19">
        <f t="shared" si="2"/>
        <v>44730</v>
      </c>
    </row>
    <row r="39" spans="1:16" x14ac:dyDescent="0.25">
      <c r="A39">
        <v>38</v>
      </c>
      <c r="B39" s="1">
        <v>44727</v>
      </c>
      <c r="C39" t="s">
        <v>868</v>
      </c>
      <c r="D39" s="12">
        <v>6</v>
      </c>
      <c r="I39" t="s">
        <v>4</v>
      </c>
      <c r="L39" s="79">
        <v>24</v>
      </c>
      <c r="N39" s="18">
        <v>24</v>
      </c>
      <c r="O39" s="21">
        <f t="shared" si="1"/>
        <v>44704</v>
      </c>
      <c r="P39" s="19">
        <f t="shared" si="2"/>
        <v>44729</v>
      </c>
    </row>
    <row r="40" spans="1:16" x14ac:dyDescent="0.25">
      <c r="A40">
        <v>39</v>
      </c>
      <c r="B40" s="1">
        <v>44727</v>
      </c>
      <c r="C40" t="s">
        <v>868</v>
      </c>
      <c r="D40" s="12">
        <v>6</v>
      </c>
      <c r="I40" t="s">
        <v>4</v>
      </c>
      <c r="L40" s="79">
        <v>24</v>
      </c>
      <c r="N40" s="18">
        <v>24</v>
      </c>
      <c r="O40" s="21">
        <f t="shared" si="1"/>
        <v>44704</v>
      </c>
      <c r="P40" s="19">
        <f t="shared" si="2"/>
        <v>44729</v>
      </c>
    </row>
    <row r="41" spans="1:16" x14ac:dyDescent="0.25">
      <c r="A41">
        <v>40</v>
      </c>
      <c r="B41" s="1">
        <v>44727</v>
      </c>
      <c r="C41" t="s">
        <v>868</v>
      </c>
      <c r="D41" s="12">
        <v>5</v>
      </c>
      <c r="H41">
        <v>31</v>
      </c>
      <c r="I41">
        <v>30</v>
      </c>
      <c r="J41" s="14">
        <v>31</v>
      </c>
      <c r="K41" s="79">
        <v>19</v>
      </c>
      <c r="L41" s="79">
        <v>19</v>
      </c>
      <c r="M41" s="14">
        <v>19</v>
      </c>
      <c r="N41" s="18">
        <f t="shared" si="0"/>
        <v>19</v>
      </c>
      <c r="O41" s="21">
        <f t="shared" si="1"/>
        <v>44709</v>
      </c>
      <c r="P41" s="19">
        <f t="shared" si="2"/>
        <v>44734</v>
      </c>
    </row>
    <row r="42" spans="1:16" x14ac:dyDescent="0.25">
      <c r="A42">
        <v>41</v>
      </c>
      <c r="B42" s="1">
        <v>44727</v>
      </c>
      <c r="C42" t="s">
        <v>868</v>
      </c>
      <c r="D42" s="12">
        <v>5</v>
      </c>
      <c r="I42" t="s">
        <v>4</v>
      </c>
      <c r="L42" s="79">
        <v>24</v>
      </c>
      <c r="N42" s="18">
        <v>24</v>
      </c>
      <c r="O42" s="21">
        <f t="shared" si="1"/>
        <v>44704</v>
      </c>
      <c r="P42" s="19">
        <f t="shared" si="2"/>
        <v>44729</v>
      </c>
    </row>
    <row r="43" spans="1:16" x14ac:dyDescent="0.25">
      <c r="A43">
        <v>42</v>
      </c>
      <c r="B43" s="1">
        <v>44727</v>
      </c>
      <c r="C43" t="s">
        <v>868</v>
      </c>
      <c r="D43" s="12">
        <v>6</v>
      </c>
      <c r="I43" t="s">
        <v>4</v>
      </c>
      <c r="L43" s="79">
        <v>24</v>
      </c>
      <c r="N43" s="18">
        <v>24</v>
      </c>
      <c r="O43" s="21">
        <f t="shared" si="1"/>
        <v>44704</v>
      </c>
      <c r="P43" s="19">
        <f t="shared" si="2"/>
        <v>44729</v>
      </c>
    </row>
    <row r="44" spans="1:16" x14ac:dyDescent="0.25">
      <c r="A44">
        <v>43</v>
      </c>
      <c r="B44" s="1">
        <v>44727</v>
      </c>
      <c r="C44" t="s">
        <v>868</v>
      </c>
      <c r="D44" s="12">
        <v>3</v>
      </c>
      <c r="E44" s="16">
        <v>75</v>
      </c>
      <c r="F44" s="79">
        <v>75</v>
      </c>
      <c r="G44" s="14">
        <v>75</v>
      </c>
      <c r="K44">
        <v>8</v>
      </c>
      <c r="L44" s="79">
        <v>8</v>
      </c>
      <c r="M44" s="14">
        <v>8</v>
      </c>
      <c r="N44" s="18">
        <f t="shared" si="0"/>
        <v>8</v>
      </c>
      <c r="O44" s="21">
        <f t="shared" si="1"/>
        <v>44720</v>
      </c>
      <c r="P44" s="19">
        <f t="shared" si="2"/>
        <v>44745</v>
      </c>
    </row>
    <row r="45" spans="1:16" x14ac:dyDescent="0.25">
      <c r="A45">
        <v>44</v>
      </c>
      <c r="B45" s="1">
        <v>44727</v>
      </c>
      <c r="C45" t="s">
        <v>868</v>
      </c>
      <c r="D45" s="12">
        <v>4</v>
      </c>
      <c r="H45">
        <v>33</v>
      </c>
      <c r="I45">
        <v>31</v>
      </c>
      <c r="J45" s="14">
        <v>34</v>
      </c>
      <c r="K45" s="79">
        <v>20</v>
      </c>
      <c r="L45" s="79">
        <v>19</v>
      </c>
      <c r="M45" s="14">
        <v>20</v>
      </c>
      <c r="N45" s="18">
        <f t="shared" si="0"/>
        <v>20</v>
      </c>
      <c r="O45" s="21">
        <f t="shared" si="1"/>
        <v>44708</v>
      </c>
      <c r="P45" s="19">
        <f t="shared" si="2"/>
        <v>44733</v>
      </c>
    </row>
    <row r="46" spans="1:16" x14ac:dyDescent="0.25">
      <c r="A46">
        <v>45</v>
      </c>
      <c r="B46" s="1">
        <v>44727</v>
      </c>
      <c r="C46" t="s">
        <v>868</v>
      </c>
      <c r="D46" s="12">
        <v>3</v>
      </c>
      <c r="I46" t="s">
        <v>4</v>
      </c>
      <c r="L46" s="79">
        <v>24</v>
      </c>
      <c r="N46" s="18">
        <v>24</v>
      </c>
      <c r="O46" s="21">
        <f t="shared" si="1"/>
        <v>44704</v>
      </c>
      <c r="P46" s="19">
        <f t="shared" si="2"/>
        <v>44729</v>
      </c>
    </row>
    <row r="47" spans="1:16" x14ac:dyDescent="0.25">
      <c r="A47">
        <v>46</v>
      </c>
      <c r="B47" s="1">
        <v>44727</v>
      </c>
      <c r="C47" t="s">
        <v>868</v>
      </c>
      <c r="D47" s="12">
        <v>6</v>
      </c>
      <c r="H47">
        <v>34</v>
      </c>
      <c r="I47">
        <v>35</v>
      </c>
      <c r="K47">
        <v>20</v>
      </c>
      <c r="L47" s="79">
        <v>21</v>
      </c>
      <c r="N47" s="18">
        <f>ROUND((K47+L47+M47)/2,0)</f>
        <v>21</v>
      </c>
      <c r="O47" s="21">
        <f t="shared" si="1"/>
        <v>44707</v>
      </c>
      <c r="P47" s="19">
        <f t="shared" si="2"/>
        <v>44732</v>
      </c>
    </row>
    <row r="48" spans="1:16" x14ac:dyDescent="0.25">
      <c r="A48">
        <v>47</v>
      </c>
      <c r="B48" s="1">
        <v>44727</v>
      </c>
      <c r="C48" t="s">
        <v>868</v>
      </c>
      <c r="D48" s="12">
        <v>6</v>
      </c>
      <c r="E48" s="16">
        <v>30</v>
      </c>
      <c r="F48" s="79">
        <v>30</v>
      </c>
      <c r="G48" s="14">
        <v>30</v>
      </c>
      <c r="K48">
        <v>4</v>
      </c>
      <c r="L48" s="79">
        <v>4</v>
      </c>
      <c r="M48" s="14">
        <v>4</v>
      </c>
      <c r="N48" s="18">
        <f t="shared" si="0"/>
        <v>4</v>
      </c>
      <c r="O48" s="21">
        <f t="shared" si="1"/>
        <v>44724</v>
      </c>
      <c r="P48" s="19">
        <f t="shared" si="2"/>
        <v>44749</v>
      </c>
    </row>
    <row r="49" spans="1:17" x14ac:dyDescent="0.25">
      <c r="A49">
        <v>48</v>
      </c>
      <c r="B49" s="1">
        <v>44727</v>
      </c>
      <c r="C49" t="s">
        <v>868</v>
      </c>
      <c r="D49" s="12">
        <v>5</v>
      </c>
      <c r="E49" s="16">
        <v>30</v>
      </c>
      <c r="F49" s="79">
        <v>30</v>
      </c>
      <c r="G49" s="14">
        <v>30</v>
      </c>
      <c r="K49">
        <v>4</v>
      </c>
      <c r="L49" s="79">
        <v>4</v>
      </c>
      <c r="M49" s="14">
        <v>4</v>
      </c>
      <c r="N49" s="18">
        <f t="shared" si="0"/>
        <v>4</v>
      </c>
      <c r="O49" s="21">
        <f t="shared" si="1"/>
        <v>44724</v>
      </c>
      <c r="P49" s="19">
        <f t="shared" si="2"/>
        <v>44749</v>
      </c>
    </row>
    <row r="50" spans="1:17" x14ac:dyDescent="0.25">
      <c r="A50">
        <v>49</v>
      </c>
      <c r="B50" s="1">
        <v>44727</v>
      </c>
      <c r="C50" t="s">
        <v>868</v>
      </c>
      <c r="D50" s="12">
        <v>3</v>
      </c>
      <c r="E50" s="16">
        <v>75</v>
      </c>
      <c r="F50" s="79">
        <v>75</v>
      </c>
      <c r="G50" s="14">
        <v>75</v>
      </c>
      <c r="K50">
        <v>8</v>
      </c>
      <c r="L50" s="79">
        <v>8</v>
      </c>
      <c r="M50" s="14">
        <v>8</v>
      </c>
      <c r="N50" s="18">
        <f t="shared" si="0"/>
        <v>8</v>
      </c>
      <c r="O50" s="21">
        <f t="shared" si="1"/>
        <v>44720</v>
      </c>
      <c r="P50" s="19">
        <f t="shared" si="2"/>
        <v>44745</v>
      </c>
    </row>
    <row r="51" spans="1:17" x14ac:dyDescent="0.25">
      <c r="A51">
        <v>50</v>
      </c>
      <c r="B51" s="1">
        <v>44727</v>
      </c>
      <c r="C51" t="s">
        <v>868</v>
      </c>
      <c r="D51" s="12">
        <v>2</v>
      </c>
      <c r="F51" s="2" t="s">
        <v>193</v>
      </c>
      <c r="G51" s="14">
        <v>90</v>
      </c>
      <c r="L51" s="79">
        <v>11</v>
      </c>
      <c r="M51" s="14">
        <v>10</v>
      </c>
      <c r="N51" s="18">
        <f>ROUND((K51+L51+M51)/2,0)</f>
        <v>11</v>
      </c>
      <c r="O51" s="21">
        <f t="shared" si="1"/>
        <v>44717</v>
      </c>
      <c r="P51" s="19">
        <f t="shared" si="2"/>
        <v>44742</v>
      </c>
    </row>
    <row r="52" spans="1:17" x14ac:dyDescent="0.25">
      <c r="A52">
        <v>51</v>
      </c>
      <c r="B52" s="1">
        <v>44727</v>
      </c>
      <c r="C52" t="s">
        <v>868</v>
      </c>
      <c r="D52" s="12">
        <v>4</v>
      </c>
      <c r="E52" s="16">
        <v>15</v>
      </c>
      <c r="F52" s="79">
        <v>15</v>
      </c>
      <c r="G52" s="14">
        <v>15</v>
      </c>
      <c r="K52">
        <v>1</v>
      </c>
      <c r="L52" s="79">
        <v>1</v>
      </c>
      <c r="M52" s="14">
        <v>1</v>
      </c>
      <c r="N52" s="18">
        <f t="shared" si="0"/>
        <v>1</v>
      </c>
      <c r="O52" s="21">
        <f t="shared" si="1"/>
        <v>44727</v>
      </c>
      <c r="P52" s="19">
        <f t="shared" si="2"/>
        <v>44752</v>
      </c>
    </row>
    <row r="53" spans="1:17" x14ac:dyDescent="0.25">
      <c r="A53">
        <v>52</v>
      </c>
      <c r="B53" s="1">
        <v>44727</v>
      </c>
      <c r="C53" t="s">
        <v>868</v>
      </c>
      <c r="D53" s="12">
        <v>3</v>
      </c>
      <c r="E53" s="16">
        <v>90</v>
      </c>
      <c r="F53" s="79">
        <v>90</v>
      </c>
      <c r="G53" s="14">
        <v>90</v>
      </c>
      <c r="K53">
        <v>10</v>
      </c>
      <c r="L53" s="79">
        <v>10</v>
      </c>
      <c r="M53" s="14">
        <v>10</v>
      </c>
      <c r="N53" s="18">
        <f t="shared" si="0"/>
        <v>10</v>
      </c>
      <c r="O53" s="21">
        <f t="shared" si="1"/>
        <v>44718</v>
      </c>
      <c r="P53" s="19">
        <f t="shared" si="2"/>
        <v>44743</v>
      </c>
    </row>
    <row r="54" spans="1:17" x14ac:dyDescent="0.25">
      <c r="A54">
        <v>53</v>
      </c>
      <c r="B54" s="1">
        <v>44727</v>
      </c>
      <c r="C54" t="s">
        <v>868</v>
      </c>
      <c r="D54" s="12">
        <v>5</v>
      </c>
      <c r="I54" t="s">
        <v>4</v>
      </c>
      <c r="L54" s="79">
        <v>24</v>
      </c>
      <c r="N54" s="18">
        <v>24</v>
      </c>
      <c r="O54" s="21">
        <f t="shared" si="1"/>
        <v>44704</v>
      </c>
      <c r="P54" s="19">
        <f t="shared" si="2"/>
        <v>44729</v>
      </c>
    </row>
    <row r="55" spans="1:17" x14ac:dyDescent="0.25">
      <c r="A55">
        <v>54</v>
      </c>
      <c r="B55" s="1">
        <v>44727</v>
      </c>
      <c r="C55" t="s">
        <v>868</v>
      </c>
      <c r="D55" s="12">
        <v>5</v>
      </c>
      <c r="I55" t="s">
        <v>4</v>
      </c>
      <c r="L55" s="79">
        <v>24</v>
      </c>
      <c r="N55" s="18">
        <v>24</v>
      </c>
      <c r="O55" s="21">
        <f t="shared" si="1"/>
        <v>44704</v>
      </c>
      <c r="P55" s="19">
        <f t="shared" si="2"/>
        <v>44729</v>
      </c>
    </row>
    <row r="56" spans="1:17" x14ac:dyDescent="0.25">
      <c r="A56">
        <v>55</v>
      </c>
      <c r="B56" s="1">
        <v>44727</v>
      </c>
      <c r="C56" t="s">
        <v>868</v>
      </c>
      <c r="D56" s="12">
        <v>5</v>
      </c>
      <c r="I56" t="s">
        <v>4</v>
      </c>
      <c r="L56" s="79">
        <v>24</v>
      </c>
      <c r="N56" s="18">
        <v>24</v>
      </c>
      <c r="O56" s="21">
        <f t="shared" si="1"/>
        <v>44704</v>
      </c>
      <c r="P56" s="19">
        <f t="shared" si="2"/>
        <v>44729</v>
      </c>
    </row>
    <row r="57" spans="1:17" x14ac:dyDescent="0.25">
      <c r="A57">
        <v>56</v>
      </c>
      <c r="B57" s="1">
        <v>44727</v>
      </c>
      <c r="C57" t="s">
        <v>868</v>
      </c>
      <c r="D57" s="12">
        <v>6</v>
      </c>
      <c r="H57">
        <v>38</v>
      </c>
      <c r="I57">
        <v>34</v>
      </c>
      <c r="J57" s="14">
        <v>33</v>
      </c>
      <c r="K57" s="79">
        <v>22</v>
      </c>
      <c r="L57" s="79">
        <v>20</v>
      </c>
      <c r="M57" s="14">
        <v>20</v>
      </c>
      <c r="N57" s="18">
        <f t="shared" si="0"/>
        <v>21</v>
      </c>
      <c r="O57" s="21">
        <f t="shared" si="1"/>
        <v>44707</v>
      </c>
      <c r="P57" s="19">
        <f t="shared" si="2"/>
        <v>44732</v>
      </c>
    </row>
    <row r="58" spans="1:17" x14ac:dyDescent="0.25">
      <c r="A58">
        <v>57</v>
      </c>
      <c r="B58" s="1">
        <v>44727</v>
      </c>
      <c r="C58" t="s">
        <v>868</v>
      </c>
      <c r="D58" s="12">
        <v>5</v>
      </c>
      <c r="H58">
        <v>36</v>
      </c>
      <c r="I58">
        <v>38</v>
      </c>
      <c r="J58" s="14">
        <v>40</v>
      </c>
      <c r="K58" s="79">
        <v>21</v>
      </c>
      <c r="L58" s="79">
        <v>22</v>
      </c>
      <c r="M58" s="14">
        <v>22</v>
      </c>
      <c r="N58" s="18">
        <f t="shared" si="0"/>
        <v>22</v>
      </c>
      <c r="O58" s="21">
        <f t="shared" si="1"/>
        <v>44706</v>
      </c>
      <c r="P58" s="19">
        <f t="shared" si="2"/>
        <v>44731</v>
      </c>
    </row>
    <row r="59" spans="1:17" x14ac:dyDescent="0.25">
      <c r="A59">
        <v>58</v>
      </c>
      <c r="B59" s="1">
        <v>44728</v>
      </c>
      <c r="C59" s="3" t="s">
        <v>865</v>
      </c>
      <c r="D59" s="12">
        <v>4</v>
      </c>
      <c r="H59">
        <v>38</v>
      </c>
      <c r="I59">
        <v>38</v>
      </c>
      <c r="J59" s="14">
        <v>40</v>
      </c>
      <c r="K59" s="79">
        <v>22</v>
      </c>
      <c r="L59" s="79">
        <v>22</v>
      </c>
      <c r="M59" s="14">
        <v>22</v>
      </c>
      <c r="N59" s="18">
        <f>ROUND((K59+L59+M59)/3,0)</f>
        <v>22</v>
      </c>
      <c r="O59" s="21">
        <f>B59-N59+1</f>
        <v>44707</v>
      </c>
      <c r="P59" s="19">
        <f>O59+25</f>
        <v>44732</v>
      </c>
      <c r="Q59" t="s">
        <v>866</v>
      </c>
    </row>
    <row r="60" spans="1:17" x14ac:dyDescent="0.25">
      <c r="A60">
        <v>59</v>
      </c>
      <c r="B60" s="1">
        <v>44728</v>
      </c>
      <c r="C60" s="3" t="s">
        <v>865</v>
      </c>
      <c r="D60" s="12">
        <v>4</v>
      </c>
      <c r="H60">
        <v>27</v>
      </c>
      <c r="I60">
        <v>25</v>
      </c>
      <c r="J60" s="14">
        <v>28</v>
      </c>
      <c r="K60" s="79">
        <v>17</v>
      </c>
      <c r="L60" s="79">
        <v>16</v>
      </c>
      <c r="M60" s="14">
        <v>18</v>
      </c>
      <c r="N60" s="18">
        <f t="shared" ref="N60:N75" si="3">ROUND((K60+L60+M60)/3,0)</f>
        <v>17</v>
      </c>
      <c r="O60" s="21">
        <f t="shared" ref="O60:O112" si="4">B60-N60+1</f>
        <v>44712</v>
      </c>
      <c r="P60" s="19">
        <f t="shared" ref="P60:P112" si="5">O60+25</f>
        <v>44737</v>
      </c>
    </row>
    <row r="61" spans="1:17" x14ac:dyDescent="0.25">
      <c r="A61">
        <v>60</v>
      </c>
      <c r="B61" s="1">
        <v>44728</v>
      </c>
      <c r="C61" s="3" t="s">
        <v>865</v>
      </c>
      <c r="D61" s="12">
        <v>3</v>
      </c>
      <c r="H61" t="s">
        <v>4</v>
      </c>
      <c r="K61" s="6">
        <v>24</v>
      </c>
      <c r="L61" s="6"/>
      <c r="N61" s="18">
        <v>24</v>
      </c>
      <c r="O61" s="21">
        <f t="shared" si="4"/>
        <v>44705</v>
      </c>
      <c r="P61" s="19">
        <f t="shared" si="5"/>
        <v>44730</v>
      </c>
    </row>
    <row r="62" spans="1:17" x14ac:dyDescent="0.25">
      <c r="A62">
        <v>61</v>
      </c>
      <c r="B62" s="1">
        <v>44728</v>
      </c>
      <c r="C62" s="3" t="s">
        <v>865</v>
      </c>
      <c r="D62" s="12">
        <v>3</v>
      </c>
      <c r="E62" s="16">
        <v>90</v>
      </c>
      <c r="F62" s="79">
        <v>90</v>
      </c>
      <c r="G62" s="14" t="s">
        <v>193</v>
      </c>
      <c r="K62" s="79">
        <v>10</v>
      </c>
      <c r="L62" s="6">
        <v>10</v>
      </c>
      <c r="M62" s="14">
        <v>11</v>
      </c>
      <c r="N62" s="18">
        <f t="shared" si="3"/>
        <v>10</v>
      </c>
      <c r="O62" s="21">
        <f t="shared" si="4"/>
        <v>44719</v>
      </c>
      <c r="P62" s="19">
        <f t="shared" si="5"/>
        <v>44744</v>
      </c>
    </row>
    <row r="63" spans="1:17" x14ac:dyDescent="0.25">
      <c r="A63">
        <v>62</v>
      </c>
      <c r="B63" s="1">
        <v>44728</v>
      </c>
      <c r="C63" s="3" t="s">
        <v>865</v>
      </c>
      <c r="D63" s="12">
        <v>2</v>
      </c>
      <c r="F63" s="6"/>
      <c r="H63">
        <v>20</v>
      </c>
      <c r="I63">
        <v>25</v>
      </c>
      <c r="K63" s="79">
        <v>14</v>
      </c>
      <c r="L63" s="79">
        <v>16</v>
      </c>
      <c r="N63" s="18">
        <f>ROUND((K63+L63)/2,0)</f>
        <v>15</v>
      </c>
      <c r="O63" s="21">
        <f t="shared" si="4"/>
        <v>44714</v>
      </c>
      <c r="P63" s="19">
        <f t="shared" si="5"/>
        <v>44739</v>
      </c>
    </row>
    <row r="64" spans="1:17" x14ac:dyDescent="0.25">
      <c r="A64">
        <v>63</v>
      </c>
      <c r="B64" s="1">
        <v>44728</v>
      </c>
      <c r="C64" s="3" t="s">
        <v>865</v>
      </c>
      <c r="D64" s="12">
        <v>3</v>
      </c>
      <c r="H64" t="s">
        <v>4</v>
      </c>
      <c r="K64" s="79">
        <v>24</v>
      </c>
      <c r="L64" s="6"/>
      <c r="N64" s="18">
        <v>24</v>
      </c>
      <c r="O64" s="21">
        <f t="shared" si="4"/>
        <v>44705</v>
      </c>
      <c r="P64" s="19">
        <f t="shared" si="5"/>
        <v>44730</v>
      </c>
    </row>
    <row r="65" spans="1:17" x14ac:dyDescent="0.25">
      <c r="A65">
        <v>64</v>
      </c>
      <c r="B65" s="1">
        <v>44728</v>
      </c>
      <c r="C65" s="3" t="s">
        <v>865</v>
      </c>
      <c r="D65" s="12">
        <v>4</v>
      </c>
      <c r="F65" s="6"/>
      <c r="H65" t="s">
        <v>4</v>
      </c>
      <c r="K65" s="79">
        <v>24</v>
      </c>
      <c r="L65" s="6"/>
      <c r="N65" s="18">
        <v>24</v>
      </c>
      <c r="O65" s="21">
        <f t="shared" si="4"/>
        <v>44705</v>
      </c>
      <c r="P65" s="19">
        <f t="shared" si="5"/>
        <v>44730</v>
      </c>
    </row>
    <row r="66" spans="1:17" x14ac:dyDescent="0.25">
      <c r="A66">
        <v>65</v>
      </c>
      <c r="B66" s="1">
        <v>44728</v>
      </c>
      <c r="C66" s="3" t="s">
        <v>865</v>
      </c>
      <c r="D66" s="12">
        <v>4</v>
      </c>
      <c r="H66">
        <v>25</v>
      </c>
      <c r="I66">
        <v>28</v>
      </c>
      <c r="J66" s="14">
        <v>30</v>
      </c>
      <c r="K66" s="79">
        <v>16</v>
      </c>
      <c r="L66" s="79">
        <v>18</v>
      </c>
      <c r="M66" s="14">
        <v>19</v>
      </c>
      <c r="N66" s="18">
        <f t="shared" si="3"/>
        <v>18</v>
      </c>
      <c r="O66" s="21">
        <f t="shared" si="4"/>
        <v>44711</v>
      </c>
      <c r="P66" s="19">
        <f t="shared" si="5"/>
        <v>44736</v>
      </c>
    </row>
    <row r="67" spans="1:17" x14ac:dyDescent="0.25">
      <c r="A67">
        <v>66</v>
      </c>
      <c r="B67" s="1">
        <v>44728</v>
      </c>
      <c r="C67" s="3" t="s">
        <v>865</v>
      </c>
      <c r="D67" s="12">
        <v>5</v>
      </c>
      <c r="H67" t="s">
        <v>4</v>
      </c>
      <c r="K67" s="79">
        <v>24</v>
      </c>
      <c r="L67" s="6"/>
      <c r="N67" s="18">
        <v>24</v>
      </c>
      <c r="O67" s="21">
        <f t="shared" si="4"/>
        <v>44705</v>
      </c>
      <c r="P67" s="19">
        <f t="shared" si="5"/>
        <v>44730</v>
      </c>
    </row>
    <row r="68" spans="1:17" x14ac:dyDescent="0.25">
      <c r="A68">
        <v>67</v>
      </c>
      <c r="B68" s="1">
        <v>44728</v>
      </c>
      <c r="C68" s="3" t="s">
        <v>865</v>
      </c>
      <c r="D68" s="12">
        <v>5</v>
      </c>
      <c r="F68" s="6"/>
      <c r="H68" t="s">
        <v>611</v>
      </c>
      <c r="K68" s="79">
        <v>26</v>
      </c>
      <c r="L68" s="6"/>
      <c r="N68" s="18">
        <v>26</v>
      </c>
      <c r="O68" s="21">
        <f t="shared" si="4"/>
        <v>44703</v>
      </c>
      <c r="P68" s="19">
        <f t="shared" si="5"/>
        <v>44728</v>
      </c>
    </row>
    <row r="69" spans="1:17" x14ac:dyDescent="0.25">
      <c r="A69">
        <v>68</v>
      </c>
      <c r="B69" s="1">
        <v>44728</v>
      </c>
      <c r="C69" s="3" t="s">
        <v>865</v>
      </c>
      <c r="D69" s="12">
        <v>5</v>
      </c>
      <c r="H69" t="s">
        <v>72</v>
      </c>
      <c r="K69" s="79">
        <v>25</v>
      </c>
      <c r="L69" s="6"/>
      <c r="N69" s="18">
        <v>25</v>
      </c>
      <c r="O69" s="21">
        <f t="shared" si="4"/>
        <v>44704</v>
      </c>
      <c r="P69" s="19">
        <f t="shared" si="5"/>
        <v>44729</v>
      </c>
    </row>
    <row r="70" spans="1:17" x14ac:dyDescent="0.25">
      <c r="A70">
        <v>69</v>
      </c>
      <c r="B70" s="1">
        <v>44728</v>
      </c>
      <c r="C70" s="3" t="s">
        <v>865</v>
      </c>
      <c r="D70" s="12">
        <v>4</v>
      </c>
      <c r="F70" s="6"/>
      <c r="H70" s="6" t="s">
        <v>4</v>
      </c>
      <c r="K70" s="79">
        <v>24</v>
      </c>
      <c r="L70" s="6"/>
      <c r="N70" s="18">
        <v>24</v>
      </c>
      <c r="O70" s="21">
        <f t="shared" si="4"/>
        <v>44705</v>
      </c>
      <c r="P70" s="19">
        <f t="shared" si="5"/>
        <v>44730</v>
      </c>
    </row>
    <row r="71" spans="1:17" x14ac:dyDescent="0.25">
      <c r="A71">
        <v>70</v>
      </c>
      <c r="B71" s="1">
        <v>44728</v>
      </c>
      <c r="C71" s="3" t="s">
        <v>865</v>
      </c>
      <c r="D71" s="12">
        <v>3</v>
      </c>
      <c r="H71" s="79" t="s">
        <v>611</v>
      </c>
      <c r="K71" s="79">
        <v>26</v>
      </c>
      <c r="L71" s="6"/>
      <c r="N71" s="18">
        <v>26</v>
      </c>
      <c r="O71" s="21">
        <f t="shared" si="4"/>
        <v>44703</v>
      </c>
      <c r="P71" s="19">
        <f t="shared" si="5"/>
        <v>44728</v>
      </c>
    </row>
    <row r="72" spans="1:17" x14ac:dyDescent="0.25">
      <c r="A72">
        <v>71</v>
      </c>
      <c r="B72" s="1">
        <v>44728</v>
      </c>
      <c r="C72" s="3" t="s">
        <v>865</v>
      </c>
      <c r="D72" s="12">
        <v>5</v>
      </c>
      <c r="H72">
        <v>33</v>
      </c>
      <c r="I72">
        <v>35</v>
      </c>
      <c r="J72" s="14">
        <v>36</v>
      </c>
      <c r="K72" s="79">
        <v>20</v>
      </c>
      <c r="L72" s="79">
        <v>21</v>
      </c>
      <c r="M72" s="14">
        <v>21</v>
      </c>
      <c r="N72" s="18">
        <f t="shared" si="3"/>
        <v>21</v>
      </c>
      <c r="O72" s="21">
        <f t="shared" si="4"/>
        <v>44708</v>
      </c>
      <c r="P72" s="19">
        <f t="shared" si="5"/>
        <v>44733</v>
      </c>
    </row>
    <row r="73" spans="1:17" x14ac:dyDescent="0.25">
      <c r="A73">
        <v>72</v>
      </c>
      <c r="B73" s="1">
        <v>44728</v>
      </c>
      <c r="C73" s="3" t="s">
        <v>865</v>
      </c>
      <c r="D73" s="12">
        <v>4</v>
      </c>
      <c r="H73" t="s">
        <v>4</v>
      </c>
      <c r="K73" s="79">
        <v>24</v>
      </c>
      <c r="L73" s="6"/>
      <c r="N73" s="18">
        <v>24</v>
      </c>
      <c r="O73" s="21">
        <f t="shared" si="4"/>
        <v>44705</v>
      </c>
      <c r="P73" s="19">
        <f t="shared" si="5"/>
        <v>44730</v>
      </c>
    </row>
    <row r="74" spans="1:17" x14ac:dyDescent="0.25">
      <c r="A74">
        <v>73</v>
      </c>
      <c r="B74" s="1">
        <v>44728</v>
      </c>
      <c r="C74" s="3" t="s">
        <v>865</v>
      </c>
      <c r="D74" s="12">
        <v>4</v>
      </c>
      <c r="H74" t="s">
        <v>611</v>
      </c>
      <c r="K74" s="79">
        <v>26</v>
      </c>
      <c r="L74" s="6"/>
      <c r="N74" s="18">
        <v>26</v>
      </c>
      <c r="O74" s="21">
        <f t="shared" si="4"/>
        <v>44703</v>
      </c>
      <c r="P74" s="19">
        <f t="shared" si="5"/>
        <v>44728</v>
      </c>
    </row>
    <row r="75" spans="1:17" x14ac:dyDescent="0.25">
      <c r="A75">
        <v>74</v>
      </c>
      <c r="B75" s="1">
        <v>44728</v>
      </c>
      <c r="C75" s="3" t="s">
        <v>865</v>
      </c>
      <c r="D75" s="12">
        <v>3</v>
      </c>
      <c r="H75">
        <v>35</v>
      </c>
      <c r="I75">
        <v>37</v>
      </c>
      <c r="J75" s="14">
        <v>37</v>
      </c>
      <c r="K75" s="79">
        <v>21</v>
      </c>
      <c r="L75" s="79">
        <v>22</v>
      </c>
      <c r="M75" s="14">
        <v>22</v>
      </c>
      <c r="N75" s="18">
        <f t="shared" si="3"/>
        <v>22</v>
      </c>
      <c r="O75" s="21">
        <f t="shared" si="4"/>
        <v>44707</v>
      </c>
      <c r="P75" s="19">
        <f t="shared" si="5"/>
        <v>44732</v>
      </c>
    </row>
    <row r="76" spans="1:17" x14ac:dyDescent="0.25">
      <c r="A76">
        <v>75</v>
      </c>
      <c r="B76" s="1">
        <v>44728</v>
      </c>
      <c r="C76" s="3" t="s">
        <v>865</v>
      </c>
      <c r="D76" s="12">
        <v>4</v>
      </c>
      <c r="H76">
        <v>39</v>
      </c>
      <c r="I76">
        <v>38</v>
      </c>
      <c r="J76" s="14">
        <v>37</v>
      </c>
      <c r="K76" s="79">
        <v>22</v>
      </c>
      <c r="L76" s="79">
        <v>22</v>
      </c>
      <c r="M76" s="14">
        <v>22</v>
      </c>
      <c r="N76" s="18">
        <f>ROUND((K76+L76+M76)/3,0)</f>
        <v>22</v>
      </c>
      <c r="O76" s="21">
        <f t="shared" si="4"/>
        <v>44707</v>
      </c>
      <c r="P76" s="19">
        <f t="shared" si="5"/>
        <v>44732</v>
      </c>
      <c r="Q76" t="s">
        <v>867</v>
      </c>
    </row>
    <row r="77" spans="1:17" x14ac:dyDescent="0.25">
      <c r="A77">
        <v>76</v>
      </c>
      <c r="B77" s="1">
        <v>44728</v>
      </c>
      <c r="C77" s="23" t="s">
        <v>870</v>
      </c>
      <c r="D77" s="12">
        <v>4</v>
      </c>
      <c r="E77" s="16">
        <v>90</v>
      </c>
      <c r="F77" s="79">
        <v>90</v>
      </c>
      <c r="G77" s="14" t="s">
        <v>193</v>
      </c>
      <c r="K77" s="79">
        <v>10</v>
      </c>
      <c r="L77" s="79">
        <v>10</v>
      </c>
      <c r="M77" s="14">
        <v>11</v>
      </c>
      <c r="N77" s="18">
        <f t="shared" ref="N77:N112" si="6">ROUND((K77+L77+M77)/3,0)</f>
        <v>10</v>
      </c>
      <c r="O77" s="21">
        <f t="shared" si="4"/>
        <v>44719</v>
      </c>
      <c r="P77" s="19">
        <f t="shared" si="5"/>
        <v>44744</v>
      </c>
    </row>
    <row r="78" spans="1:17" x14ac:dyDescent="0.25">
      <c r="A78">
        <v>77</v>
      </c>
      <c r="B78" s="1">
        <v>44728</v>
      </c>
      <c r="C78" s="23" t="s">
        <v>870</v>
      </c>
      <c r="D78" s="12">
        <v>3</v>
      </c>
      <c r="H78" t="s">
        <v>871</v>
      </c>
      <c r="I78" t="s">
        <v>872</v>
      </c>
      <c r="K78" s="79">
        <v>25</v>
      </c>
      <c r="N78" s="18">
        <v>25</v>
      </c>
      <c r="O78" s="21">
        <f t="shared" si="4"/>
        <v>44704</v>
      </c>
      <c r="P78" s="19">
        <f t="shared" si="5"/>
        <v>44729</v>
      </c>
    </row>
    <row r="79" spans="1:17" x14ac:dyDescent="0.25">
      <c r="A79">
        <v>78</v>
      </c>
      <c r="B79" s="1">
        <v>44728</v>
      </c>
      <c r="C79" s="23" t="s">
        <v>870</v>
      </c>
      <c r="D79" s="12">
        <v>4</v>
      </c>
      <c r="E79" s="16">
        <v>90</v>
      </c>
      <c r="F79" s="79">
        <v>90</v>
      </c>
      <c r="G79" s="14" t="s">
        <v>193</v>
      </c>
      <c r="K79" s="79">
        <v>10</v>
      </c>
      <c r="L79" s="6">
        <v>10</v>
      </c>
      <c r="M79" s="14">
        <v>11</v>
      </c>
      <c r="N79" s="18">
        <f t="shared" si="6"/>
        <v>10</v>
      </c>
      <c r="O79" s="21">
        <f t="shared" si="4"/>
        <v>44719</v>
      </c>
      <c r="P79" s="19">
        <f t="shared" si="5"/>
        <v>44744</v>
      </c>
    </row>
    <row r="80" spans="1:17" x14ac:dyDescent="0.25">
      <c r="A80">
        <v>79</v>
      </c>
      <c r="B80" s="1">
        <v>44728</v>
      </c>
      <c r="C80" s="23" t="s">
        <v>870</v>
      </c>
      <c r="D80" s="12">
        <v>4</v>
      </c>
      <c r="E80" s="16">
        <v>90</v>
      </c>
      <c r="F80" s="2" t="s">
        <v>193</v>
      </c>
      <c r="G80" s="14">
        <v>90</v>
      </c>
      <c r="K80" s="79">
        <v>10</v>
      </c>
      <c r="L80" s="79">
        <v>11</v>
      </c>
      <c r="M80" s="14">
        <v>10</v>
      </c>
      <c r="N80" s="18">
        <f t="shared" si="6"/>
        <v>10</v>
      </c>
      <c r="O80" s="21">
        <f t="shared" si="4"/>
        <v>44719</v>
      </c>
      <c r="P80" s="19">
        <f t="shared" si="5"/>
        <v>44744</v>
      </c>
    </row>
    <row r="81" spans="1:16" x14ac:dyDescent="0.25">
      <c r="A81">
        <v>80</v>
      </c>
      <c r="B81" s="1">
        <v>44728</v>
      </c>
      <c r="C81" s="23" t="s">
        <v>870</v>
      </c>
      <c r="D81" s="12">
        <v>4</v>
      </c>
      <c r="E81" s="16">
        <v>90</v>
      </c>
      <c r="F81" s="2" t="s">
        <v>193</v>
      </c>
      <c r="G81" s="14" t="s">
        <v>193</v>
      </c>
      <c r="K81" s="79">
        <v>10</v>
      </c>
      <c r="L81" s="79">
        <v>11</v>
      </c>
      <c r="M81" s="14">
        <v>11</v>
      </c>
      <c r="N81" s="18">
        <f t="shared" si="6"/>
        <v>11</v>
      </c>
      <c r="O81" s="21">
        <f t="shared" si="4"/>
        <v>44718</v>
      </c>
      <c r="P81" s="19">
        <f t="shared" si="5"/>
        <v>44743</v>
      </c>
    </row>
    <row r="82" spans="1:16" x14ac:dyDescent="0.25">
      <c r="A82">
        <v>81</v>
      </c>
      <c r="B82" s="1">
        <v>44728</v>
      </c>
      <c r="C82" s="23" t="s">
        <v>870</v>
      </c>
      <c r="D82" s="12">
        <v>4</v>
      </c>
      <c r="H82">
        <v>32</v>
      </c>
      <c r="I82">
        <v>33</v>
      </c>
      <c r="J82" s="14">
        <v>34</v>
      </c>
      <c r="K82" s="79">
        <v>19</v>
      </c>
      <c r="L82" s="79">
        <v>20</v>
      </c>
      <c r="M82" s="14">
        <v>20</v>
      </c>
      <c r="N82" s="18">
        <f t="shared" si="6"/>
        <v>20</v>
      </c>
      <c r="O82" s="21">
        <f t="shared" si="4"/>
        <v>44709</v>
      </c>
      <c r="P82" s="19">
        <f t="shared" si="5"/>
        <v>44734</v>
      </c>
    </row>
    <row r="83" spans="1:16" x14ac:dyDescent="0.25">
      <c r="A83">
        <v>82</v>
      </c>
      <c r="B83" s="1">
        <v>44728</v>
      </c>
      <c r="C83" s="23" t="s">
        <v>870</v>
      </c>
      <c r="D83" s="12">
        <v>4</v>
      </c>
      <c r="H83">
        <v>30</v>
      </c>
      <c r="I83">
        <v>32</v>
      </c>
      <c r="J83" s="14">
        <v>34</v>
      </c>
      <c r="K83" s="79">
        <v>19</v>
      </c>
      <c r="L83" s="79">
        <v>19</v>
      </c>
      <c r="M83" s="14">
        <v>20</v>
      </c>
      <c r="N83" s="18">
        <f t="shared" si="6"/>
        <v>19</v>
      </c>
      <c r="O83" s="21">
        <f t="shared" si="4"/>
        <v>44710</v>
      </c>
      <c r="P83" s="19">
        <f t="shared" si="5"/>
        <v>44735</v>
      </c>
    </row>
    <row r="84" spans="1:16" x14ac:dyDescent="0.25">
      <c r="A84">
        <v>83</v>
      </c>
      <c r="B84" s="1">
        <v>44728</v>
      </c>
      <c r="C84" s="23" t="s">
        <v>870</v>
      </c>
      <c r="D84" s="12">
        <v>3</v>
      </c>
      <c r="E84" s="16">
        <v>90</v>
      </c>
      <c r="F84" s="79">
        <v>90</v>
      </c>
      <c r="K84" s="79">
        <v>10</v>
      </c>
      <c r="L84" s="79">
        <v>10</v>
      </c>
      <c r="N84" s="18">
        <f>ROUND((K84+L84+M84)/2,0)</f>
        <v>10</v>
      </c>
      <c r="O84" s="21">
        <f t="shared" si="4"/>
        <v>44719</v>
      </c>
      <c r="P84" s="19">
        <f t="shared" si="5"/>
        <v>44744</v>
      </c>
    </row>
    <row r="85" spans="1:16" x14ac:dyDescent="0.25">
      <c r="A85">
        <v>84</v>
      </c>
      <c r="B85" s="1">
        <v>44728</v>
      </c>
      <c r="C85" s="23" t="s">
        <v>870</v>
      </c>
      <c r="D85" s="12">
        <v>6</v>
      </c>
      <c r="H85" t="s">
        <v>4</v>
      </c>
      <c r="K85" s="6"/>
      <c r="L85" s="79">
        <v>24</v>
      </c>
      <c r="N85" s="18">
        <v>24</v>
      </c>
      <c r="O85" s="21">
        <f t="shared" si="4"/>
        <v>44705</v>
      </c>
      <c r="P85" s="19">
        <f t="shared" si="5"/>
        <v>44730</v>
      </c>
    </row>
    <row r="86" spans="1:16" x14ac:dyDescent="0.25">
      <c r="A86">
        <v>85</v>
      </c>
      <c r="B86" s="1">
        <v>44728</v>
      </c>
      <c r="C86" s="23" t="s">
        <v>870</v>
      </c>
      <c r="D86" s="12">
        <v>3</v>
      </c>
      <c r="H86">
        <v>30</v>
      </c>
      <c r="I86">
        <v>31</v>
      </c>
      <c r="J86" s="14">
        <v>33</v>
      </c>
      <c r="K86" s="79">
        <v>19</v>
      </c>
      <c r="L86" s="79">
        <v>19</v>
      </c>
      <c r="M86" s="14">
        <v>20</v>
      </c>
      <c r="N86" s="18">
        <f t="shared" si="6"/>
        <v>19</v>
      </c>
      <c r="O86" s="21">
        <f t="shared" si="4"/>
        <v>44710</v>
      </c>
      <c r="P86" s="19">
        <f t="shared" si="5"/>
        <v>44735</v>
      </c>
    </row>
    <row r="87" spans="1:16" x14ac:dyDescent="0.25">
      <c r="A87">
        <v>86</v>
      </c>
      <c r="B87" s="1">
        <v>44728</v>
      </c>
      <c r="C87" s="23" t="s">
        <v>870</v>
      </c>
      <c r="D87" s="12">
        <v>3</v>
      </c>
      <c r="H87">
        <v>26</v>
      </c>
      <c r="I87">
        <v>28</v>
      </c>
      <c r="J87" s="14">
        <v>23</v>
      </c>
      <c r="K87" s="79">
        <v>17</v>
      </c>
      <c r="L87" s="79">
        <v>18</v>
      </c>
      <c r="M87" s="14">
        <v>16</v>
      </c>
      <c r="N87" s="18">
        <f t="shared" si="6"/>
        <v>17</v>
      </c>
      <c r="O87" s="21">
        <f t="shared" si="4"/>
        <v>44712</v>
      </c>
      <c r="P87" s="19">
        <f t="shared" si="5"/>
        <v>44737</v>
      </c>
    </row>
    <row r="88" spans="1:16" x14ac:dyDescent="0.25">
      <c r="A88">
        <v>87</v>
      </c>
      <c r="B88" s="1">
        <v>44728</v>
      </c>
      <c r="C88" s="23" t="s">
        <v>870</v>
      </c>
      <c r="D88" s="12">
        <v>5</v>
      </c>
      <c r="H88">
        <v>20</v>
      </c>
      <c r="I88">
        <v>25</v>
      </c>
      <c r="J88" s="14">
        <v>28</v>
      </c>
      <c r="K88" s="79">
        <v>14</v>
      </c>
      <c r="L88" s="79">
        <v>16</v>
      </c>
      <c r="M88" s="14">
        <v>18</v>
      </c>
      <c r="N88" s="18">
        <f t="shared" si="6"/>
        <v>16</v>
      </c>
      <c r="O88" s="21">
        <f t="shared" si="4"/>
        <v>44713</v>
      </c>
      <c r="P88" s="19">
        <f t="shared" si="5"/>
        <v>44738</v>
      </c>
    </row>
    <row r="89" spans="1:16" x14ac:dyDescent="0.25">
      <c r="A89">
        <v>88</v>
      </c>
      <c r="B89" s="1">
        <v>44728</v>
      </c>
      <c r="C89" s="23" t="s">
        <v>870</v>
      </c>
      <c r="D89" s="12">
        <v>4</v>
      </c>
      <c r="H89" t="s">
        <v>4</v>
      </c>
      <c r="K89" s="6"/>
      <c r="L89" s="79">
        <v>24</v>
      </c>
      <c r="N89" s="18">
        <v>24</v>
      </c>
      <c r="O89" s="21">
        <f t="shared" si="4"/>
        <v>44705</v>
      </c>
      <c r="P89" s="19">
        <f t="shared" si="5"/>
        <v>44730</v>
      </c>
    </row>
    <row r="90" spans="1:16" x14ac:dyDescent="0.25">
      <c r="A90">
        <v>89</v>
      </c>
      <c r="B90" s="1">
        <v>44728</v>
      </c>
      <c r="C90" s="23" t="s">
        <v>870</v>
      </c>
      <c r="D90" s="12">
        <v>4</v>
      </c>
      <c r="E90" s="16">
        <v>90</v>
      </c>
      <c r="F90" s="79">
        <v>90</v>
      </c>
      <c r="G90" s="14">
        <v>90</v>
      </c>
      <c r="K90" s="79">
        <v>10</v>
      </c>
      <c r="L90" s="79">
        <v>10</v>
      </c>
      <c r="M90" s="14">
        <v>10</v>
      </c>
      <c r="N90" s="18">
        <f t="shared" si="6"/>
        <v>10</v>
      </c>
      <c r="O90" s="21">
        <f t="shared" si="4"/>
        <v>44719</v>
      </c>
      <c r="P90" s="19">
        <f t="shared" si="5"/>
        <v>44744</v>
      </c>
    </row>
    <row r="91" spans="1:16" x14ac:dyDescent="0.25">
      <c r="A91">
        <v>90</v>
      </c>
      <c r="B91" s="1">
        <v>44728</v>
      </c>
      <c r="C91" s="23" t="s">
        <v>870</v>
      </c>
      <c r="D91" s="12">
        <v>4</v>
      </c>
      <c r="H91">
        <v>28</v>
      </c>
      <c r="I91">
        <v>26</v>
      </c>
      <c r="J91" s="14">
        <v>25</v>
      </c>
      <c r="K91" s="79">
        <v>18</v>
      </c>
      <c r="L91" s="79">
        <v>17</v>
      </c>
      <c r="M91" s="14">
        <v>16</v>
      </c>
      <c r="N91" s="18">
        <f t="shared" si="6"/>
        <v>17</v>
      </c>
      <c r="O91" s="21">
        <f t="shared" si="4"/>
        <v>44712</v>
      </c>
      <c r="P91" s="19">
        <f t="shared" si="5"/>
        <v>44737</v>
      </c>
    </row>
    <row r="92" spans="1:16" x14ac:dyDescent="0.25">
      <c r="A92">
        <v>91</v>
      </c>
      <c r="B92" s="1">
        <v>44728</v>
      </c>
      <c r="C92" s="23" t="s">
        <v>870</v>
      </c>
      <c r="D92" s="12">
        <v>2</v>
      </c>
      <c r="H92">
        <v>36</v>
      </c>
      <c r="I92">
        <v>31</v>
      </c>
      <c r="K92" s="79">
        <v>21</v>
      </c>
      <c r="L92" s="79">
        <v>19</v>
      </c>
      <c r="N92" s="18">
        <f>ROUND((K92+L92+M92)/2,0)</f>
        <v>20</v>
      </c>
      <c r="O92" s="21">
        <f t="shared" si="4"/>
        <v>44709</v>
      </c>
      <c r="P92" s="19">
        <f t="shared" si="5"/>
        <v>44734</v>
      </c>
    </row>
    <row r="93" spans="1:16" x14ac:dyDescent="0.25">
      <c r="A93">
        <v>92</v>
      </c>
      <c r="B93" s="1">
        <v>44728</v>
      </c>
      <c r="C93" s="23" t="s">
        <v>870</v>
      </c>
      <c r="D93" s="12">
        <v>3</v>
      </c>
      <c r="H93">
        <v>31</v>
      </c>
      <c r="I93">
        <v>36</v>
      </c>
      <c r="J93" s="14">
        <v>37</v>
      </c>
      <c r="K93" s="79">
        <v>19</v>
      </c>
      <c r="L93" s="79">
        <v>21</v>
      </c>
      <c r="M93" s="14">
        <v>22</v>
      </c>
      <c r="N93" s="18">
        <f t="shared" si="6"/>
        <v>21</v>
      </c>
      <c r="O93" s="21">
        <f t="shared" si="4"/>
        <v>44708</v>
      </c>
      <c r="P93" s="19">
        <f t="shared" si="5"/>
        <v>44733</v>
      </c>
    </row>
    <row r="94" spans="1:16" x14ac:dyDescent="0.25">
      <c r="A94">
        <v>93</v>
      </c>
      <c r="B94" s="1">
        <v>44728</v>
      </c>
      <c r="C94" s="23" t="s">
        <v>870</v>
      </c>
      <c r="D94" s="12">
        <v>5</v>
      </c>
      <c r="E94" s="16">
        <v>90</v>
      </c>
      <c r="F94" s="79">
        <v>90</v>
      </c>
      <c r="G94" s="14">
        <v>90</v>
      </c>
      <c r="K94" s="79">
        <v>10</v>
      </c>
      <c r="L94" s="79">
        <v>10</v>
      </c>
      <c r="M94" s="14">
        <v>10</v>
      </c>
      <c r="N94" s="18">
        <f t="shared" si="6"/>
        <v>10</v>
      </c>
      <c r="O94" s="21">
        <f t="shared" si="4"/>
        <v>44719</v>
      </c>
      <c r="P94" s="19">
        <f t="shared" si="5"/>
        <v>44744</v>
      </c>
    </row>
    <row r="95" spans="1:16" x14ac:dyDescent="0.25">
      <c r="A95">
        <v>94</v>
      </c>
      <c r="B95" s="1">
        <v>44728</v>
      </c>
      <c r="C95" s="23" t="s">
        <v>870</v>
      </c>
      <c r="D95" s="12">
        <v>2</v>
      </c>
      <c r="H95">
        <v>28</v>
      </c>
      <c r="I95">
        <v>24</v>
      </c>
      <c r="K95" s="79">
        <v>18</v>
      </c>
      <c r="L95" s="79">
        <v>16</v>
      </c>
      <c r="N95" s="18">
        <f>ROUND((K95+L95+M95)/2,0)</f>
        <v>17</v>
      </c>
      <c r="O95" s="21">
        <f t="shared" si="4"/>
        <v>44712</v>
      </c>
      <c r="P95" s="19">
        <f t="shared" si="5"/>
        <v>44737</v>
      </c>
    </row>
    <row r="96" spans="1:16" x14ac:dyDescent="0.25">
      <c r="A96">
        <v>95</v>
      </c>
      <c r="B96" s="1">
        <v>44728</v>
      </c>
      <c r="C96" s="23" t="s">
        <v>870</v>
      </c>
      <c r="D96" s="12">
        <v>3</v>
      </c>
      <c r="E96" s="16">
        <v>90</v>
      </c>
      <c r="F96" s="79">
        <v>90</v>
      </c>
      <c r="G96" s="14">
        <v>90</v>
      </c>
      <c r="K96" s="79">
        <v>10</v>
      </c>
      <c r="L96" s="79">
        <v>10</v>
      </c>
      <c r="M96" s="14">
        <v>10</v>
      </c>
      <c r="N96" s="18">
        <f t="shared" si="6"/>
        <v>10</v>
      </c>
      <c r="O96" s="21">
        <f t="shared" si="4"/>
        <v>44719</v>
      </c>
      <c r="P96" s="19">
        <f t="shared" si="5"/>
        <v>44744</v>
      </c>
    </row>
    <row r="97" spans="1:16" x14ac:dyDescent="0.25">
      <c r="A97">
        <v>96</v>
      </c>
      <c r="B97" s="1">
        <v>44728</v>
      </c>
      <c r="C97" s="23" t="s">
        <v>870</v>
      </c>
      <c r="D97" s="12">
        <v>6</v>
      </c>
      <c r="I97" t="s">
        <v>4</v>
      </c>
      <c r="K97" s="6"/>
      <c r="L97" s="79">
        <v>24</v>
      </c>
      <c r="N97" s="18">
        <v>24</v>
      </c>
      <c r="O97" s="21">
        <f t="shared" si="4"/>
        <v>44705</v>
      </c>
      <c r="P97" s="19">
        <f t="shared" si="5"/>
        <v>44730</v>
      </c>
    </row>
    <row r="98" spans="1:16" x14ac:dyDescent="0.25">
      <c r="A98">
        <v>97</v>
      </c>
      <c r="B98" s="1">
        <v>44728</v>
      </c>
      <c r="C98" s="23" t="s">
        <v>870</v>
      </c>
      <c r="D98" s="12">
        <v>3</v>
      </c>
      <c r="E98" s="16">
        <v>0</v>
      </c>
      <c r="F98" s="79">
        <v>0</v>
      </c>
      <c r="G98" s="14">
        <v>0</v>
      </c>
      <c r="K98" s="79">
        <v>0</v>
      </c>
      <c r="L98" s="79">
        <v>0</v>
      </c>
      <c r="M98" s="14">
        <v>0</v>
      </c>
      <c r="N98" s="18">
        <f t="shared" si="6"/>
        <v>0</v>
      </c>
      <c r="O98" s="21">
        <f t="shared" si="4"/>
        <v>44729</v>
      </c>
      <c r="P98" s="19">
        <f t="shared" si="5"/>
        <v>44754</v>
      </c>
    </row>
    <row r="99" spans="1:16" x14ac:dyDescent="0.25">
      <c r="A99">
        <v>98</v>
      </c>
      <c r="B99" s="1">
        <v>44728</v>
      </c>
      <c r="C99" s="23" t="s">
        <v>870</v>
      </c>
      <c r="D99" s="12">
        <v>3</v>
      </c>
      <c r="E99" s="16" t="s">
        <v>873</v>
      </c>
      <c r="F99" s="79">
        <v>90</v>
      </c>
      <c r="G99" s="14" t="s">
        <v>193</v>
      </c>
      <c r="K99" s="79">
        <v>11</v>
      </c>
      <c r="L99" s="79">
        <v>10</v>
      </c>
      <c r="M99" s="14">
        <v>11</v>
      </c>
      <c r="N99" s="18">
        <f t="shared" si="6"/>
        <v>11</v>
      </c>
      <c r="O99" s="21">
        <f t="shared" si="4"/>
        <v>44718</v>
      </c>
      <c r="P99" s="19">
        <f t="shared" si="5"/>
        <v>44743</v>
      </c>
    </row>
    <row r="100" spans="1:16" x14ac:dyDescent="0.25">
      <c r="A100">
        <v>99</v>
      </c>
      <c r="B100" s="1">
        <v>44728</v>
      </c>
      <c r="C100" s="23" t="s">
        <v>870</v>
      </c>
      <c r="D100" s="12">
        <v>3</v>
      </c>
      <c r="E100" s="16">
        <v>15</v>
      </c>
      <c r="F100" s="79">
        <v>15</v>
      </c>
      <c r="G100" s="14">
        <v>30</v>
      </c>
      <c r="K100" s="79">
        <v>1</v>
      </c>
      <c r="L100" s="79">
        <v>1</v>
      </c>
      <c r="M100" s="14">
        <v>4</v>
      </c>
      <c r="N100" s="18">
        <f t="shared" si="6"/>
        <v>2</v>
      </c>
      <c r="O100" s="21">
        <f t="shared" si="4"/>
        <v>44727</v>
      </c>
      <c r="P100" s="19">
        <f t="shared" si="5"/>
        <v>44752</v>
      </c>
    </row>
    <row r="101" spans="1:16" x14ac:dyDescent="0.25">
      <c r="A101">
        <v>100</v>
      </c>
      <c r="B101" s="1">
        <v>44728</v>
      </c>
      <c r="C101" s="23" t="s">
        <v>870</v>
      </c>
      <c r="D101" s="12">
        <v>3</v>
      </c>
      <c r="H101">
        <v>36</v>
      </c>
      <c r="I101">
        <v>35</v>
      </c>
      <c r="J101" s="14">
        <v>34</v>
      </c>
      <c r="K101" s="79">
        <v>21</v>
      </c>
      <c r="L101" s="79">
        <v>21</v>
      </c>
      <c r="M101" s="14">
        <v>20</v>
      </c>
      <c r="N101" s="18">
        <f t="shared" si="6"/>
        <v>21</v>
      </c>
      <c r="O101" s="21">
        <f t="shared" si="4"/>
        <v>44708</v>
      </c>
      <c r="P101" s="19">
        <f t="shared" si="5"/>
        <v>44733</v>
      </c>
    </row>
    <row r="102" spans="1:16" x14ac:dyDescent="0.25">
      <c r="A102">
        <v>101</v>
      </c>
      <c r="B102" s="1">
        <v>44728</v>
      </c>
      <c r="C102" s="23" t="s">
        <v>870</v>
      </c>
      <c r="D102" s="12">
        <v>3</v>
      </c>
      <c r="E102" s="16" t="s">
        <v>873</v>
      </c>
      <c r="F102" s="79">
        <v>90</v>
      </c>
      <c r="G102" s="14" t="s">
        <v>193</v>
      </c>
      <c r="K102" s="79">
        <v>11</v>
      </c>
      <c r="L102" s="79">
        <v>10</v>
      </c>
      <c r="M102" s="14">
        <v>11</v>
      </c>
      <c r="N102" s="18">
        <f t="shared" si="6"/>
        <v>11</v>
      </c>
      <c r="O102" s="21">
        <f t="shared" si="4"/>
        <v>44718</v>
      </c>
      <c r="P102" s="19">
        <f t="shared" si="5"/>
        <v>44743</v>
      </c>
    </row>
    <row r="103" spans="1:16" x14ac:dyDescent="0.25">
      <c r="A103">
        <v>102</v>
      </c>
      <c r="B103" s="1">
        <v>44728</v>
      </c>
      <c r="C103" s="23" t="s">
        <v>870</v>
      </c>
      <c r="D103" s="12">
        <v>4</v>
      </c>
      <c r="E103" s="16" t="s">
        <v>873</v>
      </c>
      <c r="F103" s="79">
        <v>90</v>
      </c>
      <c r="G103" s="14">
        <v>90</v>
      </c>
      <c r="K103" s="79">
        <v>11</v>
      </c>
      <c r="L103" s="79">
        <v>10</v>
      </c>
      <c r="M103" s="14">
        <v>10</v>
      </c>
      <c r="N103" s="18">
        <f t="shared" si="6"/>
        <v>10</v>
      </c>
      <c r="O103" s="21">
        <f t="shared" si="4"/>
        <v>44719</v>
      </c>
      <c r="P103" s="19">
        <f t="shared" si="5"/>
        <v>44744</v>
      </c>
    </row>
    <row r="104" spans="1:16" x14ac:dyDescent="0.25">
      <c r="A104">
        <v>103</v>
      </c>
      <c r="B104" s="1">
        <v>44728</v>
      </c>
      <c r="C104" s="23" t="s">
        <v>870</v>
      </c>
      <c r="D104" s="12">
        <v>3</v>
      </c>
      <c r="E104" s="16">
        <v>90</v>
      </c>
      <c r="F104" s="79">
        <v>90</v>
      </c>
      <c r="G104" s="14">
        <v>90</v>
      </c>
      <c r="K104" s="79">
        <v>10</v>
      </c>
      <c r="L104" s="79">
        <v>10</v>
      </c>
      <c r="M104" s="14">
        <v>10</v>
      </c>
      <c r="N104" s="18">
        <f t="shared" si="6"/>
        <v>10</v>
      </c>
      <c r="O104" s="21">
        <f t="shared" si="4"/>
        <v>44719</v>
      </c>
      <c r="P104" s="19">
        <f t="shared" si="5"/>
        <v>44744</v>
      </c>
    </row>
    <row r="105" spans="1:16" x14ac:dyDescent="0.25">
      <c r="A105">
        <v>104</v>
      </c>
      <c r="B105" s="1">
        <v>44728</v>
      </c>
      <c r="C105" s="23" t="s">
        <v>870</v>
      </c>
      <c r="D105" s="12">
        <v>5</v>
      </c>
      <c r="E105" s="16">
        <v>90</v>
      </c>
      <c r="F105" s="2" t="s">
        <v>193</v>
      </c>
      <c r="G105" s="14">
        <v>90</v>
      </c>
      <c r="K105" s="79">
        <v>10</v>
      </c>
      <c r="L105" s="79">
        <v>11</v>
      </c>
      <c r="M105" s="14">
        <v>10</v>
      </c>
      <c r="N105" s="18">
        <f t="shared" si="6"/>
        <v>10</v>
      </c>
      <c r="O105" s="21">
        <f t="shared" si="4"/>
        <v>44719</v>
      </c>
      <c r="P105" s="19">
        <f t="shared" si="5"/>
        <v>44744</v>
      </c>
    </row>
    <row r="106" spans="1:16" x14ac:dyDescent="0.25">
      <c r="A106">
        <v>105</v>
      </c>
      <c r="B106" s="1">
        <v>44728</v>
      </c>
      <c r="C106" s="23" t="s">
        <v>870</v>
      </c>
      <c r="D106" s="12">
        <v>5</v>
      </c>
      <c r="E106" s="16">
        <v>90</v>
      </c>
      <c r="F106" s="2" t="s">
        <v>193</v>
      </c>
      <c r="G106" s="14" t="s">
        <v>193</v>
      </c>
      <c r="K106" s="79">
        <v>10</v>
      </c>
      <c r="L106" s="79">
        <v>11</v>
      </c>
      <c r="M106" s="14">
        <v>11</v>
      </c>
      <c r="N106" s="18">
        <f t="shared" si="6"/>
        <v>11</v>
      </c>
      <c r="O106" s="21">
        <f t="shared" si="4"/>
        <v>44718</v>
      </c>
      <c r="P106" s="19">
        <f t="shared" si="5"/>
        <v>44743</v>
      </c>
    </row>
    <row r="107" spans="1:16" x14ac:dyDescent="0.25">
      <c r="A107">
        <v>106</v>
      </c>
      <c r="B107" s="1">
        <v>44728</v>
      </c>
      <c r="C107" s="23" t="s">
        <v>870</v>
      </c>
      <c r="D107" s="12">
        <v>4</v>
      </c>
      <c r="E107" s="16">
        <v>90</v>
      </c>
      <c r="F107" s="79">
        <v>90</v>
      </c>
      <c r="G107" s="14">
        <v>90</v>
      </c>
      <c r="K107" s="79">
        <v>10</v>
      </c>
      <c r="L107" s="79">
        <v>10</v>
      </c>
      <c r="M107" s="14">
        <v>10</v>
      </c>
      <c r="N107" s="18">
        <f t="shared" si="6"/>
        <v>10</v>
      </c>
      <c r="O107" s="21">
        <f t="shared" si="4"/>
        <v>44719</v>
      </c>
      <c r="P107" s="19">
        <f t="shared" si="5"/>
        <v>44744</v>
      </c>
    </row>
    <row r="108" spans="1:16" x14ac:dyDescent="0.25">
      <c r="A108">
        <v>107</v>
      </c>
      <c r="B108" s="1">
        <v>44728</v>
      </c>
      <c r="C108" s="23" t="s">
        <v>870</v>
      </c>
      <c r="D108" s="12">
        <v>5</v>
      </c>
      <c r="E108" s="16">
        <v>24</v>
      </c>
      <c r="F108" s="79">
        <v>28</v>
      </c>
      <c r="G108" s="14">
        <v>30</v>
      </c>
      <c r="K108" s="79">
        <v>16</v>
      </c>
      <c r="L108" s="79">
        <v>18</v>
      </c>
      <c r="M108" s="14">
        <v>19</v>
      </c>
      <c r="N108" s="18">
        <f t="shared" si="6"/>
        <v>18</v>
      </c>
      <c r="O108" s="21">
        <f t="shared" si="4"/>
        <v>44711</v>
      </c>
      <c r="P108" s="19">
        <f t="shared" si="5"/>
        <v>44736</v>
      </c>
    </row>
    <row r="109" spans="1:16" x14ac:dyDescent="0.25">
      <c r="A109">
        <v>108</v>
      </c>
      <c r="B109" s="1">
        <v>44728</v>
      </c>
      <c r="C109" s="23" t="s">
        <v>870</v>
      </c>
      <c r="D109" s="12">
        <v>4</v>
      </c>
      <c r="E109" s="16">
        <v>90</v>
      </c>
      <c r="F109" s="79">
        <v>90</v>
      </c>
      <c r="G109" s="14">
        <v>90</v>
      </c>
      <c r="K109" s="79">
        <v>10</v>
      </c>
      <c r="L109" s="79">
        <v>10</v>
      </c>
      <c r="M109" s="14">
        <v>10</v>
      </c>
      <c r="N109" s="18">
        <f t="shared" si="6"/>
        <v>10</v>
      </c>
      <c r="O109" s="21">
        <f t="shared" si="4"/>
        <v>44719</v>
      </c>
      <c r="P109" s="19">
        <f t="shared" si="5"/>
        <v>44744</v>
      </c>
    </row>
    <row r="110" spans="1:16" x14ac:dyDescent="0.25">
      <c r="A110">
        <v>109</v>
      </c>
      <c r="B110" s="1">
        <v>44728</v>
      </c>
      <c r="C110" s="23" t="s">
        <v>870</v>
      </c>
      <c r="D110" s="12">
        <v>2</v>
      </c>
      <c r="E110" s="16">
        <v>90</v>
      </c>
      <c r="F110" s="2" t="s">
        <v>193</v>
      </c>
      <c r="K110" s="79">
        <v>10</v>
      </c>
      <c r="L110" s="79">
        <v>11</v>
      </c>
      <c r="N110" s="18">
        <f>ROUND((K110+L110+M110)/2,0)</f>
        <v>11</v>
      </c>
      <c r="O110" s="21">
        <f t="shared" si="4"/>
        <v>44718</v>
      </c>
      <c r="P110" s="19">
        <f t="shared" si="5"/>
        <v>44743</v>
      </c>
    </row>
    <row r="111" spans="1:16" x14ac:dyDescent="0.25">
      <c r="A111">
        <v>110</v>
      </c>
      <c r="B111" s="1">
        <v>44728</v>
      </c>
      <c r="C111" s="23" t="s">
        <v>874</v>
      </c>
      <c r="D111" s="12">
        <v>5</v>
      </c>
      <c r="H111" t="s">
        <v>4</v>
      </c>
      <c r="L111" s="79">
        <v>24</v>
      </c>
      <c r="N111" s="18">
        <v>24</v>
      </c>
      <c r="O111" s="21">
        <f t="shared" si="4"/>
        <v>44705</v>
      </c>
      <c r="P111" s="19">
        <f t="shared" si="5"/>
        <v>44730</v>
      </c>
    </row>
    <row r="112" spans="1:16" x14ac:dyDescent="0.25">
      <c r="A112">
        <v>111</v>
      </c>
      <c r="B112" s="1">
        <v>44728</v>
      </c>
      <c r="C112" s="23" t="s">
        <v>874</v>
      </c>
      <c r="D112" s="12">
        <v>4</v>
      </c>
      <c r="E112" s="16" t="s">
        <v>873</v>
      </c>
      <c r="F112" s="2" t="s">
        <v>193</v>
      </c>
      <c r="G112" s="14">
        <v>90</v>
      </c>
      <c r="K112">
        <v>11</v>
      </c>
      <c r="L112" s="79">
        <v>11</v>
      </c>
      <c r="M112" s="14">
        <v>10</v>
      </c>
      <c r="N112" s="18">
        <f t="shared" si="6"/>
        <v>11</v>
      </c>
      <c r="O112" s="21">
        <f t="shared" si="4"/>
        <v>44718</v>
      </c>
      <c r="P112" s="19">
        <f t="shared" si="5"/>
        <v>44743</v>
      </c>
    </row>
    <row r="113" spans="2:16" x14ac:dyDescent="0.25">
      <c r="C113" s="23"/>
    </row>
    <row r="114" spans="2:16" x14ac:dyDescent="0.25">
      <c r="C114" s="23"/>
    </row>
    <row r="115" spans="2:16" x14ac:dyDescent="0.25">
      <c r="C115" s="23"/>
    </row>
    <row r="116" spans="2:16" x14ac:dyDescent="0.25">
      <c r="C116" s="23"/>
    </row>
    <row r="117" spans="2:16" x14ac:dyDescent="0.25">
      <c r="B117" s="1"/>
      <c r="C117" s="23"/>
      <c r="K117" s="6"/>
      <c r="L117" s="6"/>
      <c r="O117" s="21"/>
      <c r="P117" s="19"/>
    </row>
    <row r="118" spans="2:16" x14ac:dyDescent="0.25">
      <c r="B118" s="1"/>
      <c r="C118" s="23"/>
      <c r="K118" s="6"/>
      <c r="L118" s="6"/>
      <c r="O118" s="21"/>
      <c r="P118" s="19"/>
    </row>
    <row r="119" spans="2:16" x14ac:dyDescent="0.25">
      <c r="B119" s="1"/>
      <c r="C119" s="23"/>
      <c r="K119" s="6"/>
      <c r="L119" s="6"/>
      <c r="O119" s="21"/>
      <c r="P119" s="19"/>
    </row>
    <row r="120" spans="2:16" x14ac:dyDescent="0.25">
      <c r="B120" s="1"/>
      <c r="C120" s="23"/>
      <c r="K120" s="6"/>
      <c r="L120" s="6"/>
      <c r="O120" s="21"/>
      <c r="P120" s="19"/>
    </row>
    <row r="121" spans="2:16" x14ac:dyDescent="0.25">
      <c r="B121" s="1"/>
      <c r="C121" s="23"/>
      <c r="K121" s="6"/>
      <c r="L121" s="6"/>
      <c r="O121" s="21"/>
      <c r="P121" s="19"/>
    </row>
    <row r="122" spans="2:16" x14ac:dyDescent="0.25">
      <c r="B122" s="1"/>
      <c r="C122" s="23"/>
      <c r="K122" s="6"/>
      <c r="L122" s="6"/>
      <c r="O122" s="21"/>
      <c r="P122" s="19"/>
    </row>
    <row r="123" spans="2:16" x14ac:dyDescent="0.25">
      <c r="B123" s="1"/>
      <c r="C123" s="23"/>
      <c r="K123" s="6"/>
      <c r="L123" s="6"/>
      <c r="O123" s="21"/>
      <c r="P123" s="19"/>
    </row>
    <row r="124" spans="2:16" x14ac:dyDescent="0.25">
      <c r="B124" s="1"/>
      <c r="C124" s="23"/>
      <c r="K124" s="6"/>
      <c r="O124" s="21"/>
      <c r="P124" s="19"/>
    </row>
    <row r="125" spans="2:16" x14ac:dyDescent="0.25">
      <c r="B125" s="1"/>
      <c r="C125" s="23"/>
      <c r="K125" s="6"/>
      <c r="L125" s="6"/>
      <c r="O125" s="21"/>
      <c r="P125" s="19"/>
    </row>
    <row r="126" spans="2:16" x14ac:dyDescent="0.25">
      <c r="B126" s="1"/>
      <c r="C126" s="23"/>
      <c r="K126" s="6"/>
      <c r="L126" s="6"/>
      <c r="O126" s="21"/>
      <c r="P126" s="19"/>
    </row>
    <row r="127" spans="2:16" x14ac:dyDescent="0.25">
      <c r="B127" s="1"/>
      <c r="C127" s="23"/>
      <c r="K127" s="6"/>
      <c r="L127" s="6"/>
      <c r="O127" s="21"/>
      <c r="P127" s="19"/>
    </row>
    <row r="128" spans="2:16" x14ac:dyDescent="0.25">
      <c r="B128" s="1"/>
      <c r="C128" s="23"/>
      <c r="K128" s="6"/>
      <c r="L128" s="6"/>
      <c r="O128" s="21"/>
      <c r="P128" s="19"/>
    </row>
    <row r="129" spans="2:17" x14ac:dyDescent="0.25">
      <c r="B129" s="1"/>
      <c r="C129" s="23"/>
      <c r="K129" s="6"/>
      <c r="L129" s="6"/>
      <c r="O129" s="21"/>
      <c r="P129" s="19"/>
    </row>
    <row r="130" spans="2:17" x14ac:dyDescent="0.25">
      <c r="B130" s="1"/>
      <c r="C130" s="23"/>
      <c r="K130" s="6"/>
      <c r="L130" s="6"/>
      <c r="O130" s="21"/>
      <c r="P130" s="19"/>
    </row>
    <row r="131" spans="2:17" x14ac:dyDescent="0.25">
      <c r="B131" s="1"/>
      <c r="C131" s="23"/>
      <c r="K131" s="6"/>
      <c r="L131" s="6"/>
      <c r="O131" s="21"/>
      <c r="P131" s="19"/>
    </row>
    <row r="132" spans="2:17" x14ac:dyDescent="0.25">
      <c r="B132" s="1"/>
      <c r="C132" s="23"/>
      <c r="K132" s="6"/>
      <c r="L132" s="6"/>
      <c r="O132" s="21"/>
      <c r="P132" s="19"/>
    </row>
    <row r="133" spans="2:17" x14ac:dyDescent="0.25">
      <c r="B133" s="1"/>
      <c r="C133" s="23"/>
      <c r="K133" s="6"/>
      <c r="L133" s="6"/>
      <c r="O133" s="21"/>
      <c r="P133" s="19"/>
      <c r="Q133" s="24"/>
    </row>
    <row r="134" spans="2:17" x14ac:dyDescent="0.25">
      <c r="B134" s="1"/>
      <c r="C134" s="23"/>
      <c r="K134" s="6"/>
      <c r="L134" s="6"/>
      <c r="O134" s="21"/>
      <c r="P134" s="19"/>
    </row>
    <row r="135" spans="2:17" x14ac:dyDescent="0.25">
      <c r="B135" s="1"/>
      <c r="C135" s="23"/>
      <c r="K135" s="6"/>
      <c r="L135" s="6"/>
      <c r="O135" s="21"/>
      <c r="P135" s="19"/>
    </row>
    <row r="136" spans="2:17" x14ac:dyDescent="0.25">
      <c r="B136" s="1"/>
      <c r="C136" s="23"/>
      <c r="K136" s="6"/>
      <c r="L136" s="6"/>
      <c r="O136" s="21"/>
      <c r="P136" s="19"/>
    </row>
    <row r="137" spans="2:17" x14ac:dyDescent="0.25">
      <c r="B137" s="1"/>
      <c r="C137" s="23"/>
      <c r="K137" s="6"/>
      <c r="L137" s="6"/>
      <c r="O137" s="21"/>
      <c r="P137" s="19"/>
    </row>
    <row r="138" spans="2:17" x14ac:dyDescent="0.25">
      <c r="B138" s="1"/>
      <c r="C138" s="23"/>
      <c r="O138" s="21"/>
      <c r="P138" s="19"/>
    </row>
    <row r="139" spans="2:17" x14ac:dyDescent="0.25">
      <c r="B139" s="1"/>
      <c r="C139" s="23"/>
      <c r="O139" s="21"/>
      <c r="P139" s="19"/>
    </row>
    <row r="140" spans="2:17" x14ac:dyDescent="0.25">
      <c r="B140" s="1"/>
      <c r="C140" s="23"/>
      <c r="K140" s="6"/>
      <c r="L140" s="6"/>
      <c r="O140" s="21"/>
      <c r="P140" s="19"/>
    </row>
    <row r="141" spans="2:17" x14ac:dyDescent="0.25">
      <c r="B141" s="1"/>
      <c r="C141" s="23"/>
      <c r="K141" s="6"/>
      <c r="L141" s="6"/>
      <c r="O141" s="21"/>
      <c r="P141" s="19"/>
    </row>
    <row r="142" spans="2:17" x14ac:dyDescent="0.25">
      <c r="B142" s="1"/>
      <c r="C142" s="23"/>
      <c r="K142" s="6"/>
      <c r="L142" s="6"/>
      <c r="O142" s="21"/>
      <c r="P142" s="19"/>
    </row>
    <row r="143" spans="2:17" x14ac:dyDescent="0.25">
      <c r="B143" s="1"/>
      <c r="C143" s="23"/>
      <c r="K143" s="6"/>
      <c r="L143" s="6"/>
      <c r="O143" s="21"/>
      <c r="P143" s="19"/>
    </row>
    <row r="144" spans="2:17" x14ac:dyDescent="0.25">
      <c r="B144" s="1"/>
      <c r="C144" s="23"/>
      <c r="K144" s="6"/>
      <c r="L144" s="6"/>
      <c r="O144" s="21"/>
      <c r="P144" s="19"/>
    </row>
    <row r="145" spans="2:16" x14ac:dyDescent="0.25">
      <c r="B145" s="1"/>
      <c r="C145" s="23"/>
      <c r="K145" s="6"/>
      <c r="L145" s="6"/>
      <c r="O145" s="21"/>
      <c r="P145" s="19"/>
    </row>
    <row r="146" spans="2:16" x14ac:dyDescent="0.25">
      <c r="B146" s="1"/>
      <c r="C146" s="23"/>
      <c r="K146" s="6"/>
      <c r="L146" s="6"/>
      <c r="O146" s="21"/>
      <c r="P146" s="19"/>
    </row>
    <row r="147" spans="2:16" x14ac:dyDescent="0.25">
      <c r="B147" s="1"/>
      <c r="C147" s="23"/>
      <c r="K147" s="6"/>
      <c r="L147" s="6"/>
      <c r="O147" s="21"/>
      <c r="P147" s="19"/>
    </row>
    <row r="148" spans="2:16" x14ac:dyDescent="0.25">
      <c r="B148" s="1"/>
      <c r="C148" s="23"/>
      <c r="K148" s="6"/>
      <c r="L148" s="6"/>
      <c r="O148" s="21"/>
      <c r="P148" s="19"/>
    </row>
    <row r="149" spans="2:16" x14ac:dyDescent="0.25">
      <c r="B149" s="1"/>
      <c r="C149" s="23"/>
      <c r="K149" s="6"/>
      <c r="L149" s="6"/>
      <c r="O149" s="21"/>
      <c r="P149" s="19"/>
    </row>
    <row r="150" spans="2:16" x14ac:dyDescent="0.25">
      <c r="B150" s="1"/>
      <c r="C150" s="23"/>
      <c r="K150" s="6"/>
      <c r="L150" s="6"/>
      <c r="O150" s="21"/>
      <c r="P150" s="19"/>
    </row>
    <row r="151" spans="2:16" x14ac:dyDescent="0.25">
      <c r="B151" s="1"/>
      <c r="C151" s="23"/>
      <c r="F151" s="6"/>
      <c r="H151" s="6"/>
      <c r="K151" s="6"/>
      <c r="L151" s="6"/>
      <c r="O151" s="21"/>
      <c r="P151" s="19"/>
    </row>
    <row r="152" spans="2:16" x14ac:dyDescent="0.25">
      <c r="B152" s="1"/>
      <c r="C152" s="23"/>
      <c r="H152" s="6"/>
      <c r="K152" s="6"/>
      <c r="L152" s="6"/>
      <c r="O152" s="21"/>
      <c r="P152" s="19"/>
    </row>
    <row r="153" spans="2:16" x14ac:dyDescent="0.25">
      <c r="B153" s="1"/>
      <c r="C153" s="23"/>
      <c r="K153" s="6"/>
      <c r="L153" s="6"/>
      <c r="O153" s="21"/>
      <c r="P153" s="19"/>
    </row>
    <row r="154" spans="2:16" x14ac:dyDescent="0.25">
      <c r="B154" s="1"/>
      <c r="C154" s="23"/>
      <c r="F154" s="6"/>
      <c r="K154" s="6"/>
      <c r="L154" s="6"/>
      <c r="O154" s="21"/>
      <c r="P154" s="19"/>
    </row>
    <row r="155" spans="2:16" x14ac:dyDescent="0.25">
      <c r="B155" s="1"/>
      <c r="C155" s="23"/>
      <c r="F155" s="6"/>
      <c r="K155" s="6"/>
      <c r="L155" s="6"/>
      <c r="O155" s="21"/>
      <c r="P155" s="19"/>
    </row>
    <row r="156" spans="2:16" x14ac:dyDescent="0.25">
      <c r="B156" s="1"/>
      <c r="C156" s="23"/>
      <c r="F156" s="6"/>
      <c r="K156" s="6"/>
      <c r="L156" s="6"/>
      <c r="O156" s="21"/>
      <c r="P156" s="19"/>
    </row>
    <row r="157" spans="2:16" x14ac:dyDescent="0.25">
      <c r="B157" s="1"/>
      <c r="C157" s="23"/>
      <c r="F157" s="6"/>
      <c r="K157" s="6"/>
      <c r="L157" s="6"/>
      <c r="O157" s="21"/>
      <c r="P157" s="19"/>
    </row>
    <row r="158" spans="2:16" x14ac:dyDescent="0.25">
      <c r="B158" s="1"/>
      <c r="C158" s="23"/>
      <c r="F158" s="6"/>
      <c r="K158" s="6"/>
      <c r="L158" s="6"/>
      <c r="O158" s="21"/>
      <c r="P158" s="19"/>
    </row>
    <row r="159" spans="2:16" x14ac:dyDescent="0.25">
      <c r="B159" s="1"/>
      <c r="C159" s="23"/>
      <c r="F159" s="6"/>
      <c r="K159" s="6"/>
      <c r="L159" s="6"/>
      <c r="O159" s="21"/>
      <c r="P159" s="19"/>
    </row>
    <row r="160" spans="2:16" x14ac:dyDescent="0.25">
      <c r="B160" s="1"/>
      <c r="C160" s="23"/>
      <c r="F160" s="6"/>
      <c r="K160" s="6"/>
      <c r="L160" s="6"/>
      <c r="O160" s="21"/>
      <c r="P160" s="19"/>
    </row>
    <row r="161" spans="2:16" x14ac:dyDescent="0.25">
      <c r="B161" s="1"/>
      <c r="C161" s="23"/>
      <c r="H161" s="16"/>
      <c r="I161" s="6"/>
      <c r="K161" s="6"/>
      <c r="L161" s="6"/>
      <c r="O161" s="21"/>
      <c r="P161" s="19"/>
    </row>
    <row r="162" spans="2:16" x14ac:dyDescent="0.25">
      <c r="B162" s="1"/>
      <c r="C162" s="23"/>
      <c r="K162" s="6"/>
      <c r="L162" s="6"/>
      <c r="O162" s="21"/>
      <c r="P162" s="19"/>
    </row>
    <row r="163" spans="2:16" x14ac:dyDescent="0.25">
      <c r="B163" s="1"/>
      <c r="C163" s="23"/>
      <c r="K163" s="6"/>
      <c r="L163" s="6"/>
      <c r="O163" s="21"/>
      <c r="P163" s="19"/>
    </row>
    <row r="164" spans="2:16" x14ac:dyDescent="0.25">
      <c r="B164" s="1"/>
      <c r="C164" s="23"/>
      <c r="K164" s="6"/>
      <c r="L164" s="6"/>
      <c r="O164" s="21"/>
      <c r="P164" s="19"/>
    </row>
    <row r="165" spans="2:16" x14ac:dyDescent="0.25">
      <c r="B165" s="1"/>
      <c r="C165" s="23"/>
      <c r="K165" s="6"/>
      <c r="L165" s="6"/>
      <c r="O165" s="21"/>
      <c r="P165" s="19"/>
    </row>
    <row r="166" spans="2:16" x14ac:dyDescent="0.25">
      <c r="B166" s="1"/>
      <c r="C166" s="23"/>
      <c r="K166" s="6"/>
      <c r="L166" s="6"/>
      <c r="O166" s="21"/>
      <c r="P166" s="19"/>
    </row>
    <row r="167" spans="2:16" x14ac:dyDescent="0.25">
      <c r="B167" s="1"/>
      <c r="C167" s="23"/>
      <c r="K167" s="6"/>
      <c r="L167" s="6"/>
      <c r="O167" s="21"/>
      <c r="P167" s="19"/>
    </row>
    <row r="168" spans="2:16" x14ac:dyDescent="0.25">
      <c r="B168" s="1"/>
      <c r="C168" s="23"/>
      <c r="K168" s="6"/>
      <c r="L168" s="6"/>
      <c r="O168" s="21"/>
      <c r="P168" s="19"/>
    </row>
    <row r="169" spans="2:16" x14ac:dyDescent="0.25">
      <c r="B169" s="1"/>
      <c r="C169" s="23"/>
      <c r="K169" s="6"/>
      <c r="L169" s="6"/>
      <c r="O169" s="21"/>
      <c r="P169" s="19"/>
    </row>
    <row r="170" spans="2:16" x14ac:dyDescent="0.25">
      <c r="B170" s="1"/>
      <c r="C170" s="23"/>
      <c r="K170" s="6"/>
      <c r="L170" s="6"/>
      <c r="O170" s="21"/>
      <c r="P170" s="19"/>
    </row>
    <row r="171" spans="2:16" x14ac:dyDescent="0.25">
      <c r="B171" s="1"/>
      <c r="C171" s="23"/>
      <c r="K171" s="6"/>
      <c r="L171" s="6"/>
      <c r="O171" s="21"/>
      <c r="P171" s="19"/>
    </row>
    <row r="172" spans="2:16" x14ac:dyDescent="0.25">
      <c r="B172" s="1"/>
      <c r="C172" s="23"/>
      <c r="K172" s="6"/>
      <c r="L172" s="6"/>
      <c r="O172" s="21"/>
      <c r="P172" s="19"/>
    </row>
    <row r="173" spans="2:16" x14ac:dyDescent="0.25">
      <c r="B173" s="1"/>
      <c r="C173" s="23"/>
      <c r="K173" s="6"/>
      <c r="L173" s="6"/>
      <c r="O173" s="21"/>
      <c r="P173" s="19"/>
    </row>
    <row r="174" spans="2:16" x14ac:dyDescent="0.25">
      <c r="B174" s="1"/>
      <c r="C174" s="23"/>
      <c r="K174" s="6"/>
      <c r="L174" s="6"/>
      <c r="O174" s="21"/>
      <c r="P174" s="19"/>
    </row>
    <row r="175" spans="2:16" x14ac:dyDescent="0.25">
      <c r="B175" s="1"/>
      <c r="C175" s="23"/>
      <c r="K175" s="6"/>
      <c r="L175" s="6"/>
      <c r="O175" s="21"/>
      <c r="P175" s="19"/>
    </row>
    <row r="176" spans="2:16" x14ac:dyDescent="0.25">
      <c r="B176" s="1"/>
      <c r="C176" s="23"/>
      <c r="K176" s="6"/>
      <c r="L176" s="6"/>
      <c r="O176" s="21"/>
      <c r="P176" s="19"/>
    </row>
    <row r="177" spans="2:16" x14ac:dyDescent="0.25">
      <c r="B177" s="1"/>
      <c r="C177" s="23"/>
      <c r="K177" s="6"/>
      <c r="L177" s="6"/>
      <c r="O177" s="21"/>
      <c r="P177" s="19"/>
    </row>
    <row r="178" spans="2:16" x14ac:dyDescent="0.25">
      <c r="B178" s="1"/>
      <c r="C178" s="23"/>
      <c r="K178" s="6"/>
      <c r="L178" s="6"/>
      <c r="O178" s="21"/>
      <c r="P178" s="19"/>
    </row>
    <row r="179" spans="2:16" x14ac:dyDescent="0.25">
      <c r="B179" s="1"/>
      <c r="C179" s="23"/>
      <c r="K179" s="6"/>
      <c r="L179" s="6"/>
      <c r="O179" s="21"/>
      <c r="P179" s="19"/>
    </row>
    <row r="180" spans="2:16" x14ac:dyDescent="0.25">
      <c r="B180" s="1"/>
      <c r="C180" s="23"/>
      <c r="L180" s="6"/>
      <c r="O180" s="21"/>
      <c r="P180" s="19"/>
    </row>
    <row r="181" spans="2:16" x14ac:dyDescent="0.25">
      <c r="B181" s="1"/>
      <c r="C181" s="23"/>
      <c r="K181" s="6"/>
      <c r="L181" s="6"/>
      <c r="O181" s="21"/>
      <c r="P181" s="19"/>
    </row>
    <row r="182" spans="2:16" x14ac:dyDescent="0.25">
      <c r="B182" s="1"/>
      <c r="C182" s="23"/>
      <c r="F182" s="6"/>
      <c r="K182" s="6"/>
      <c r="L182" s="6"/>
      <c r="O182" s="21"/>
      <c r="P182" s="19"/>
    </row>
    <row r="183" spans="2:16" x14ac:dyDescent="0.25">
      <c r="B183" s="1"/>
      <c r="C183" s="23"/>
      <c r="K183" s="6"/>
      <c r="L183" s="6"/>
      <c r="O183" s="21"/>
      <c r="P183" s="19"/>
    </row>
    <row r="184" spans="2:16" x14ac:dyDescent="0.25">
      <c r="B184" s="1"/>
      <c r="C184" s="23"/>
      <c r="F184" s="6"/>
      <c r="K184" s="6"/>
      <c r="L184" s="6"/>
      <c r="O184" s="21"/>
      <c r="P184" s="19"/>
    </row>
    <row r="185" spans="2:16" x14ac:dyDescent="0.25">
      <c r="B185" s="1"/>
      <c r="C185" s="23"/>
      <c r="F185" s="6"/>
      <c r="K185" s="6"/>
      <c r="L185" s="6"/>
      <c r="O185" s="21"/>
      <c r="P185" s="19"/>
    </row>
    <row r="186" spans="2:16" x14ac:dyDescent="0.25">
      <c r="B186" s="1"/>
      <c r="C186" s="23"/>
      <c r="F186" s="6"/>
      <c r="K186" s="6"/>
      <c r="L186" s="6"/>
      <c r="O186" s="21"/>
      <c r="P186" s="19"/>
    </row>
    <row r="187" spans="2:16" x14ac:dyDescent="0.25">
      <c r="B187" s="1"/>
      <c r="C187" s="23"/>
      <c r="F187" s="6"/>
      <c r="K187" s="6"/>
      <c r="L187" s="6"/>
      <c r="O187" s="21"/>
      <c r="P187" s="19"/>
    </row>
    <row r="188" spans="2:16" x14ac:dyDescent="0.25">
      <c r="B188" s="1"/>
      <c r="C188" s="23"/>
      <c r="F188" s="6"/>
      <c r="K188" s="6"/>
      <c r="L188" s="6"/>
      <c r="O188" s="21"/>
      <c r="P188" s="19"/>
    </row>
    <row r="189" spans="2:16" x14ac:dyDescent="0.25">
      <c r="B189" s="1"/>
      <c r="C189" s="23"/>
      <c r="K189" s="6"/>
      <c r="L189" s="6"/>
      <c r="O189" s="21"/>
      <c r="P189" s="19"/>
    </row>
    <row r="190" spans="2:16" x14ac:dyDescent="0.25">
      <c r="B190" s="1"/>
      <c r="C190" s="23"/>
      <c r="F190" s="6"/>
      <c r="K190" s="6"/>
      <c r="L190" s="6"/>
      <c r="O190" s="21"/>
      <c r="P190" s="19"/>
    </row>
    <row r="191" spans="2:16" x14ac:dyDescent="0.25">
      <c r="B191" s="1"/>
      <c r="C191" s="23"/>
      <c r="F191" s="6"/>
      <c r="K191" s="6"/>
      <c r="L191" s="6"/>
      <c r="O191" s="21"/>
      <c r="P191" s="19"/>
    </row>
    <row r="192" spans="2:16" x14ac:dyDescent="0.25">
      <c r="B192" s="1"/>
      <c r="C192" s="23"/>
      <c r="F192" s="6"/>
      <c r="K192" s="6"/>
      <c r="L192" s="6"/>
      <c r="O192" s="21"/>
      <c r="P192" s="19"/>
    </row>
    <row r="193" spans="2:16" x14ac:dyDescent="0.25">
      <c r="B193" s="1"/>
      <c r="C193" s="23"/>
      <c r="F193" s="6"/>
      <c r="K193" s="6"/>
      <c r="L193" s="6"/>
      <c r="O193" s="21"/>
      <c r="P193" s="19"/>
    </row>
    <row r="194" spans="2:16" x14ac:dyDescent="0.25">
      <c r="B194" s="1"/>
      <c r="C194" s="23"/>
      <c r="K194" s="6"/>
      <c r="L194" s="6"/>
      <c r="O194" s="21"/>
      <c r="P194" s="19"/>
    </row>
    <row r="195" spans="2:16" x14ac:dyDescent="0.25">
      <c r="B195" s="1"/>
      <c r="C195" s="23"/>
      <c r="F195" s="6"/>
      <c r="K195" s="6"/>
      <c r="L195" s="6"/>
      <c r="O195" s="21"/>
      <c r="P195" s="19"/>
    </row>
    <row r="196" spans="2:16" x14ac:dyDescent="0.25">
      <c r="B196" s="1"/>
      <c r="C196" s="23"/>
      <c r="K196" s="6"/>
      <c r="L196" s="6"/>
      <c r="O196" s="21"/>
      <c r="P196" s="19"/>
    </row>
    <row r="197" spans="2:16" x14ac:dyDescent="0.25">
      <c r="B197" s="1"/>
      <c r="C197" s="23"/>
      <c r="F197" s="6"/>
      <c r="K197" s="6"/>
      <c r="L197" s="6"/>
      <c r="O197" s="21"/>
      <c r="P197" s="19"/>
    </row>
    <row r="198" spans="2:16" x14ac:dyDescent="0.25">
      <c r="B198" s="1"/>
      <c r="C198" s="23"/>
      <c r="K198" s="6"/>
      <c r="L198" s="6"/>
      <c r="O198" s="21"/>
      <c r="P198" s="19"/>
    </row>
    <row r="199" spans="2:16" x14ac:dyDescent="0.25">
      <c r="B199" s="1"/>
      <c r="C199" s="23"/>
      <c r="K199" s="6"/>
      <c r="L199" s="2"/>
      <c r="O199" s="21"/>
      <c r="P199" s="19"/>
    </row>
    <row r="200" spans="2:16" x14ac:dyDescent="0.25">
      <c r="B200" s="1"/>
      <c r="C200" s="23"/>
      <c r="F200" s="6"/>
      <c r="K200" s="6"/>
      <c r="L200" s="6"/>
      <c r="O200" s="21"/>
      <c r="P200" s="19"/>
    </row>
    <row r="201" spans="2:16" x14ac:dyDescent="0.25">
      <c r="B201" s="1"/>
      <c r="C201" s="23"/>
      <c r="K201" s="6"/>
      <c r="L201" s="6"/>
      <c r="O201" s="21"/>
      <c r="P201" s="19"/>
    </row>
    <row r="202" spans="2:16" x14ac:dyDescent="0.25">
      <c r="B202" s="1"/>
      <c r="C202" s="23"/>
      <c r="K202" s="6"/>
      <c r="L202" s="6"/>
      <c r="O202" s="21"/>
      <c r="P202" s="19"/>
    </row>
    <row r="203" spans="2:16" x14ac:dyDescent="0.25">
      <c r="B203" s="1"/>
      <c r="C203" s="23"/>
      <c r="K203" s="6"/>
      <c r="L203" s="6"/>
      <c r="O203" s="21"/>
      <c r="P203" s="19"/>
    </row>
    <row r="204" spans="2:16" x14ac:dyDescent="0.25">
      <c r="B204" s="1"/>
      <c r="C204" s="23"/>
      <c r="K204" s="6"/>
      <c r="L204" s="6"/>
      <c r="O204" s="21"/>
      <c r="P204" s="19"/>
    </row>
    <row r="205" spans="2:16" x14ac:dyDescent="0.25">
      <c r="B205" s="1"/>
      <c r="C205" s="23"/>
      <c r="K205" s="6"/>
      <c r="L205" s="6"/>
      <c r="O205" s="21"/>
      <c r="P205" s="19"/>
    </row>
    <row r="206" spans="2:16" x14ac:dyDescent="0.25">
      <c r="B206" s="1"/>
      <c r="C206" s="23"/>
      <c r="K206" s="6"/>
      <c r="L206" s="6"/>
      <c r="O206" s="21"/>
      <c r="P206" s="19"/>
    </row>
    <row r="207" spans="2:16" x14ac:dyDescent="0.25">
      <c r="B207" s="1"/>
      <c r="C207" s="23"/>
      <c r="K207" s="6"/>
      <c r="L207" s="6"/>
      <c r="O207" s="21"/>
      <c r="P207" s="19"/>
    </row>
    <row r="208" spans="2:16" x14ac:dyDescent="0.25">
      <c r="B208" s="1"/>
      <c r="C208" s="23"/>
      <c r="K208" s="6"/>
      <c r="L208" s="6"/>
      <c r="O208" s="21"/>
      <c r="P208" s="19"/>
    </row>
    <row r="209" spans="2:16" x14ac:dyDescent="0.25">
      <c r="B209" s="1"/>
      <c r="C209" s="23"/>
      <c r="K209" s="6"/>
      <c r="L209" s="6"/>
      <c r="O209" s="21"/>
      <c r="P209" s="19"/>
    </row>
    <row r="210" spans="2:16" x14ac:dyDescent="0.25">
      <c r="B210" s="1"/>
      <c r="C210" s="23"/>
      <c r="F210" s="6"/>
      <c r="K210" s="6"/>
      <c r="L210" s="6"/>
      <c r="O210" s="21"/>
      <c r="P210" s="19"/>
    </row>
    <row r="211" spans="2:16" x14ac:dyDescent="0.25">
      <c r="B211" s="1"/>
      <c r="C211" s="23"/>
      <c r="F211" s="6"/>
      <c r="H211" s="6"/>
      <c r="I211" s="6"/>
      <c r="K211" s="6"/>
      <c r="L211" s="6"/>
      <c r="O211" s="21"/>
      <c r="P211" s="19"/>
    </row>
    <row r="212" spans="2:16" x14ac:dyDescent="0.25">
      <c r="B212" s="1"/>
      <c r="C212" s="23"/>
      <c r="F212" s="6"/>
      <c r="K212" s="6"/>
      <c r="L212" s="6"/>
      <c r="O212" s="21"/>
      <c r="P212" s="19"/>
    </row>
    <row r="213" spans="2:16" x14ac:dyDescent="0.25">
      <c r="B213" s="1"/>
      <c r="C213" s="23"/>
      <c r="F213" s="6"/>
      <c r="K213" s="6"/>
      <c r="L213" s="6"/>
      <c r="O213" s="21"/>
      <c r="P213" s="19"/>
    </row>
    <row r="214" spans="2:16" x14ac:dyDescent="0.25">
      <c r="B214" s="1"/>
      <c r="C214" s="23"/>
      <c r="F214" s="6"/>
      <c r="K214" s="6"/>
      <c r="L214" s="6"/>
      <c r="O214" s="21"/>
      <c r="P214" s="19"/>
    </row>
    <row r="215" spans="2:16" x14ac:dyDescent="0.25">
      <c r="B215" s="1"/>
      <c r="C215" s="23"/>
      <c r="F215" s="6"/>
      <c r="K215" s="6"/>
      <c r="L215" s="6"/>
      <c r="O215" s="21"/>
      <c r="P215" s="19"/>
    </row>
    <row r="216" spans="2:16" x14ac:dyDescent="0.25">
      <c r="B216" s="1"/>
      <c r="C216" s="23"/>
      <c r="K216" s="6"/>
      <c r="L216" s="6"/>
      <c r="O216" s="21"/>
      <c r="P216" s="19"/>
    </row>
    <row r="217" spans="2:16" x14ac:dyDescent="0.25">
      <c r="B217" s="1"/>
      <c r="C217" s="23"/>
      <c r="F217" s="6"/>
      <c r="K217" s="6"/>
      <c r="L217" s="6"/>
      <c r="O217" s="21"/>
      <c r="P217" s="19"/>
    </row>
    <row r="218" spans="2:16" x14ac:dyDescent="0.25">
      <c r="B218" s="1"/>
      <c r="C218" s="23"/>
      <c r="F218" s="6"/>
      <c r="K218" s="6"/>
      <c r="L218" s="6"/>
      <c r="O218" s="21"/>
      <c r="P218" s="19"/>
    </row>
    <row r="219" spans="2:16" x14ac:dyDescent="0.25">
      <c r="B219" s="1"/>
      <c r="C219" s="23"/>
      <c r="K219" s="6"/>
      <c r="L219" s="6"/>
      <c r="O219" s="21"/>
      <c r="P219" s="19"/>
    </row>
    <row r="220" spans="2:16" x14ac:dyDescent="0.25">
      <c r="B220" s="1"/>
      <c r="C220" s="23"/>
      <c r="F220" s="6"/>
      <c r="K220" s="6"/>
      <c r="L220" s="6"/>
      <c r="O220" s="21"/>
      <c r="P220" s="19"/>
    </row>
    <row r="221" spans="2:16" x14ac:dyDescent="0.25">
      <c r="B221" s="1"/>
      <c r="C221" s="23"/>
      <c r="F221" s="6"/>
      <c r="K221" s="6"/>
      <c r="L221" s="6"/>
      <c r="O221" s="21"/>
      <c r="P221" s="19"/>
    </row>
    <row r="222" spans="2:16" x14ac:dyDescent="0.25">
      <c r="B222" s="1"/>
      <c r="C222" s="23"/>
      <c r="K222" s="6"/>
      <c r="O222" s="21"/>
      <c r="P222" s="19"/>
    </row>
    <row r="223" spans="2:16" x14ac:dyDescent="0.25">
      <c r="B223" s="1"/>
      <c r="C223" s="23"/>
      <c r="F223" s="6"/>
      <c r="K223" s="6"/>
      <c r="O223" s="21"/>
      <c r="P223" s="19"/>
    </row>
    <row r="224" spans="2:16" x14ac:dyDescent="0.25">
      <c r="B224" s="1"/>
      <c r="C224" s="23"/>
      <c r="K224" s="6"/>
      <c r="L224" s="6"/>
      <c r="O224" s="21"/>
      <c r="P224" s="19"/>
    </row>
    <row r="225" spans="2:16" x14ac:dyDescent="0.25">
      <c r="B225" s="1"/>
      <c r="C225" s="23"/>
      <c r="K225" s="6"/>
      <c r="L225" s="6"/>
      <c r="O225" s="21"/>
      <c r="P225" s="19"/>
    </row>
    <row r="226" spans="2:16" x14ac:dyDescent="0.25">
      <c r="B226" s="1"/>
      <c r="C226" s="23"/>
      <c r="K226" s="6"/>
      <c r="L226" s="6"/>
      <c r="O226" s="21"/>
      <c r="P226" s="19"/>
    </row>
    <row r="227" spans="2:16" x14ac:dyDescent="0.25">
      <c r="B227" s="1"/>
      <c r="C227" s="23"/>
      <c r="K227" s="6"/>
      <c r="L227" s="6"/>
      <c r="O227" s="21"/>
      <c r="P227" s="19"/>
    </row>
    <row r="228" spans="2:16" x14ac:dyDescent="0.25">
      <c r="B228" s="1"/>
      <c r="C228" s="23"/>
      <c r="K228" s="6"/>
      <c r="L228" s="6"/>
      <c r="O228" s="21"/>
      <c r="P228" s="19"/>
    </row>
    <row r="229" spans="2:16" x14ac:dyDescent="0.25">
      <c r="B229" s="1"/>
      <c r="C229" s="23"/>
      <c r="K229" s="6"/>
      <c r="L229" s="6"/>
      <c r="O229" s="21"/>
      <c r="P229" s="19"/>
    </row>
    <row r="230" spans="2:16" x14ac:dyDescent="0.25">
      <c r="B230" s="1"/>
      <c r="C230" s="23"/>
      <c r="K230" s="6"/>
      <c r="L230" s="6"/>
      <c r="O230" s="21"/>
      <c r="P230" s="19"/>
    </row>
    <row r="231" spans="2:16" x14ac:dyDescent="0.25">
      <c r="B231" s="1"/>
      <c r="C231" s="23"/>
      <c r="F231" s="6"/>
      <c r="K231" s="6"/>
      <c r="L231" s="6"/>
      <c r="O231" s="21"/>
      <c r="P231" s="19"/>
    </row>
    <row r="232" spans="2:16" x14ac:dyDescent="0.25">
      <c r="B232" s="1"/>
      <c r="C232" s="23"/>
      <c r="K232" s="6"/>
      <c r="L232" s="6"/>
      <c r="O232" s="21"/>
      <c r="P232" s="19"/>
    </row>
    <row r="233" spans="2:16" x14ac:dyDescent="0.25">
      <c r="B233" s="1"/>
      <c r="C233" s="23"/>
      <c r="K233" s="6"/>
      <c r="L233" s="6"/>
      <c r="O233" s="21"/>
      <c r="P233" s="19"/>
    </row>
    <row r="234" spans="2:16" x14ac:dyDescent="0.25">
      <c r="B234" s="1"/>
      <c r="C234" s="23"/>
      <c r="K234" s="6"/>
      <c r="L234" s="6"/>
      <c r="O234" s="21"/>
      <c r="P234" s="19"/>
    </row>
    <row r="235" spans="2:16" x14ac:dyDescent="0.25">
      <c r="B235" s="1"/>
      <c r="C235" s="23"/>
      <c r="K235" s="6"/>
      <c r="L235" s="6"/>
      <c r="O235" s="21"/>
      <c r="P235" s="19"/>
    </row>
    <row r="236" spans="2:16" x14ac:dyDescent="0.25">
      <c r="B236" s="1"/>
      <c r="C236" s="23"/>
      <c r="K236" s="6"/>
      <c r="L236" s="6"/>
      <c r="O236" s="21"/>
      <c r="P236" s="19"/>
    </row>
    <row r="237" spans="2:16" x14ac:dyDescent="0.25">
      <c r="B237" s="1"/>
      <c r="C237" s="23"/>
      <c r="K237" s="6"/>
      <c r="L237" s="6"/>
      <c r="O237" s="21"/>
      <c r="P237" s="19"/>
    </row>
    <row r="238" spans="2:16" x14ac:dyDescent="0.25">
      <c r="B238" s="1"/>
      <c r="C238" s="23"/>
      <c r="F238" s="6"/>
      <c r="K238" s="6"/>
      <c r="L238" s="6"/>
      <c r="O238" s="21"/>
      <c r="P238" s="19"/>
    </row>
    <row r="239" spans="2:16" x14ac:dyDescent="0.25">
      <c r="B239" s="1"/>
      <c r="C239" s="23"/>
      <c r="K239" s="6"/>
      <c r="L239" s="6"/>
      <c r="O239" s="21"/>
      <c r="P239" s="19"/>
    </row>
    <row r="240" spans="2:16" x14ac:dyDescent="0.25">
      <c r="B240" s="1"/>
      <c r="C240" s="23"/>
      <c r="F240" s="6"/>
      <c r="K240" s="6"/>
      <c r="L240" s="6"/>
      <c r="O240" s="21"/>
      <c r="P240" s="19"/>
    </row>
    <row r="241" spans="2:16" x14ac:dyDescent="0.25">
      <c r="B241" s="1"/>
      <c r="C241" s="23"/>
      <c r="K241" s="6"/>
      <c r="L241" s="6"/>
      <c r="O241" s="21"/>
      <c r="P241" s="19"/>
    </row>
    <row r="242" spans="2:16" x14ac:dyDescent="0.25">
      <c r="B242" s="1"/>
      <c r="C242" s="23"/>
      <c r="F242" s="6"/>
      <c r="K242" s="6"/>
      <c r="L242" s="6"/>
      <c r="O242" s="21"/>
      <c r="P242" s="19"/>
    </row>
    <row r="243" spans="2:16" x14ac:dyDescent="0.25">
      <c r="B243" s="1"/>
      <c r="C243" s="23"/>
      <c r="F243" s="6"/>
      <c r="K243" s="6"/>
      <c r="L243" s="6"/>
      <c r="O243" s="21"/>
      <c r="P243" s="19"/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6"/>
  <sheetViews>
    <sheetView workbookViewId="0">
      <selection activeCell="S38" sqref="S38"/>
    </sheetView>
  </sheetViews>
  <sheetFormatPr defaultRowHeight="15" x14ac:dyDescent="0.25"/>
  <cols>
    <col min="1" max="1" width="7.5703125" customWidth="1"/>
    <col min="2" max="2" width="9.85546875" bestFit="1" customWidth="1"/>
    <col min="3" max="3" width="18.42578125" style="29" customWidth="1"/>
    <col min="4" max="4" width="10" style="29" customWidth="1"/>
    <col min="5" max="5" width="6.7109375" customWidth="1"/>
    <col min="6" max="6" width="6.28515625" customWidth="1"/>
    <col min="7" max="7" width="5.85546875" style="14" customWidth="1"/>
    <col min="8" max="8" width="7.28515625" customWidth="1"/>
    <col min="9" max="9" width="6.7109375" customWidth="1"/>
    <col min="10" max="10" width="5.85546875" style="14" customWidth="1"/>
    <col min="11" max="11" width="7.140625" customWidth="1"/>
    <col min="12" max="13" width="6.140625" customWidth="1"/>
    <col min="14" max="14" width="10.42578125" style="85" customWidth="1"/>
    <col min="15" max="15" width="11.42578125" style="88" customWidth="1"/>
    <col min="16" max="16" width="11.5703125" style="91" customWidth="1"/>
    <col min="17" max="17" width="10.7109375" style="14" customWidth="1"/>
    <col min="18" max="18" width="12" style="16" customWidth="1"/>
    <col min="19" max="19" width="9.140625" style="116"/>
  </cols>
  <sheetData>
    <row r="1" spans="1:20" s="4" customFormat="1" ht="60.75" thickBot="1" x14ac:dyDescent="0.3">
      <c r="A1" s="5" t="s">
        <v>0</v>
      </c>
      <c r="B1" s="5" t="s">
        <v>1</v>
      </c>
      <c r="C1" s="31" t="s">
        <v>2</v>
      </c>
      <c r="D1" s="31" t="s">
        <v>3</v>
      </c>
      <c r="E1" s="25" t="s">
        <v>10</v>
      </c>
      <c r="F1" s="25" t="s">
        <v>11</v>
      </c>
      <c r="G1" s="26" t="s">
        <v>12</v>
      </c>
      <c r="H1" s="5" t="s">
        <v>7</v>
      </c>
      <c r="I1" s="5" t="s">
        <v>8</v>
      </c>
      <c r="J1" s="27" t="s">
        <v>9</v>
      </c>
      <c r="K1" s="5" t="s">
        <v>14</v>
      </c>
      <c r="L1" s="5" t="s">
        <v>15</v>
      </c>
      <c r="M1" s="5" t="s">
        <v>16</v>
      </c>
      <c r="N1" s="84" t="s">
        <v>13</v>
      </c>
      <c r="O1" s="87" t="s">
        <v>5</v>
      </c>
      <c r="P1" s="89" t="s">
        <v>6</v>
      </c>
      <c r="Q1" s="17" t="s">
        <v>391</v>
      </c>
      <c r="R1" s="106" t="s">
        <v>409</v>
      </c>
      <c r="S1" s="122" t="s">
        <v>619</v>
      </c>
      <c r="T1" s="122" t="s">
        <v>623</v>
      </c>
    </row>
    <row r="2" spans="1:20" ht="30.75" thickTop="1" x14ac:dyDescent="0.25">
      <c r="A2" t="s">
        <v>29</v>
      </c>
      <c r="B2" s="1">
        <v>44368</v>
      </c>
      <c r="C2" s="41" t="s">
        <v>618</v>
      </c>
      <c r="N2" s="93"/>
      <c r="O2" s="92"/>
      <c r="P2" s="90"/>
      <c r="Q2" s="98" t="s">
        <v>392</v>
      </c>
      <c r="R2" s="107"/>
      <c r="S2" s="116">
        <v>5</v>
      </c>
    </row>
    <row r="3" spans="1:20" x14ac:dyDescent="0.25">
      <c r="A3" t="s">
        <v>20</v>
      </c>
      <c r="B3" s="1">
        <v>44368</v>
      </c>
      <c r="C3" s="41" t="s">
        <v>18</v>
      </c>
      <c r="N3" s="93"/>
      <c r="O3" s="92"/>
      <c r="Q3" s="14" t="s">
        <v>393</v>
      </c>
      <c r="S3" s="116">
        <v>5</v>
      </c>
    </row>
    <row r="4" spans="1:20" x14ac:dyDescent="0.25">
      <c r="A4" t="s">
        <v>21</v>
      </c>
      <c r="B4" s="1">
        <v>44368</v>
      </c>
      <c r="C4" s="41" t="s">
        <v>18</v>
      </c>
      <c r="N4" s="93"/>
      <c r="O4" s="92"/>
      <c r="Q4" s="14" t="s">
        <v>394</v>
      </c>
      <c r="S4" s="116">
        <v>5</v>
      </c>
    </row>
    <row r="5" spans="1:20" x14ac:dyDescent="0.25">
      <c r="A5" t="s">
        <v>22</v>
      </c>
      <c r="B5" s="1">
        <v>44368</v>
      </c>
      <c r="C5" s="41" t="s">
        <v>18</v>
      </c>
      <c r="D5" s="29" t="s">
        <v>395</v>
      </c>
      <c r="H5">
        <v>22</v>
      </c>
      <c r="K5">
        <v>15</v>
      </c>
      <c r="N5" s="93">
        <v>15</v>
      </c>
      <c r="O5" s="92">
        <f>B5-N5+1</f>
        <v>44354</v>
      </c>
      <c r="P5" s="90">
        <f>O5+25</f>
        <v>44379</v>
      </c>
      <c r="S5" s="116">
        <v>10</v>
      </c>
      <c r="T5">
        <v>1</v>
      </c>
    </row>
    <row r="6" spans="1:20" x14ac:dyDescent="0.25">
      <c r="A6" t="s">
        <v>23</v>
      </c>
      <c r="B6" s="1">
        <v>44368</v>
      </c>
      <c r="C6" s="41" t="s">
        <v>18</v>
      </c>
      <c r="D6" s="29" t="s">
        <v>396</v>
      </c>
      <c r="H6">
        <v>39</v>
      </c>
      <c r="K6">
        <v>22</v>
      </c>
      <c r="N6" s="93">
        <v>22</v>
      </c>
      <c r="O6" s="92">
        <f>B6-N6+1</f>
        <v>44347</v>
      </c>
      <c r="P6" s="90">
        <f>O6+25</f>
        <v>44372</v>
      </c>
      <c r="S6" s="116">
        <v>10</v>
      </c>
      <c r="T6">
        <v>4</v>
      </c>
    </row>
    <row r="7" spans="1:20" x14ac:dyDescent="0.25">
      <c r="A7" t="s">
        <v>24</v>
      </c>
      <c r="B7" s="1">
        <v>44368</v>
      </c>
      <c r="C7" s="41" t="s">
        <v>18</v>
      </c>
      <c r="N7" s="93"/>
      <c r="Q7" s="14" t="s">
        <v>393</v>
      </c>
      <c r="S7" s="116">
        <v>5</v>
      </c>
    </row>
    <row r="8" spans="1:20" x14ac:dyDescent="0.25">
      <c r="A8" s="52" t="s">
        <v>25</v>
      </c>
      <c r="B8" s="53">
        <v>44368</v>
      </c>
      <c r="C8" s="54" t="s">
        <v>18</v>
      </c>
      <c r="D8" s="54"/>
      <c r="E8" s="52"/>
      <c r="F8" s="52"/>
      <c r="G8" s="55"/>
      <c r="H8" s="52"/>
      <c r="I8" s="52"/>
      <c r="J8" s="55"/>
      <c r="K8" s="52"/>
      <c r="L8" s="52"/>
      <c r="M8" s="52"/>
      <c r="N8" s="93"/>
      <c r="Q8" s="55" t="s">
        <v>397</v>
      </c>
      <c r="S8" s="116">
        <v>0</v>
      </c>
    </row>
    <row r="9" spans="1:20" x14ac:dyDescent="0.25">
      <c r="A9" t="s">
        <v>26</v>
      </c>
      <c r="B9" s="1">
        <v>44368</v>
      </c>
      <c r="C9" s="41" t="s">
        <v>18</v>
      </c>
      <c r="N9" s="93"/>
      <c r="Q9" s="14" t="s">
        <v>398</v>
      </c>
      <c r="S9" s="116">
        <v>5</v>
      </c>
    </row>
    <row r="10" spans="1:20" x14ac:dyDescent="0.25">
      <c r="A10" s="56" t="s">
        <v>27</v>
      </c>
      <c r="B10" s="1">
        <v>44368</v>
      </c>
      <c r="C10" s="41" t="s">
        <v>18</v>
      </c>
      <c r="N10" s="93"/>
      <c r="Q10" s="14" t="s">
        <v>399</v>
      </c>
      <c r="S10" s="116">
        <v>5</v>
      </c>
    </row>
    <row r="11" spans="1:20" x14ac:dyDescent="0.25">
      <c r="A11" s="56" t="s">
        <v>28</v>
      </c>
      <c r="B11" s="1">
        <v>44368</v>
      </c>
      <c r="C11" s="41" t="s">
        <v>18</v>
      </c>
      <c r="N11" s="93"/>
      <c r="Q11" s="14" t="s">
        <v>400</v>
      </c>
      <c r="S11" s="116">
        <v>5</v>
      </c>
    </row>
    <row r="12" spans="1:20" x14ac:dyDescent="0.25">
      <c r="A12" s="56" t="s">
        <v>30</v>
      </c>
      <c r="B12" s="1">
        <v>44368</v>
      </c>
      <c r="C12" s="41" t="s">
        <v>18</v>
      </c>
      <c r="N12" s="93"/>
      <c r="Q12" s="14" t="s">
        <v>394</v>
      </c>
      <c r="S12" s="116">
        <v>5</v>
      </c>
    </row>
    <row r="13" spans="1:20" x14ac:dyDescent="0.25">
      <c r="A13" s="56" t="s">
        <v>31</v>
      </c>
      <c r="B13" s="1">
        <v>44368</v>
      </c>
      <c r="C13" s="41" t="s">
        <v>18</v>
      </c>
      <c r="D13" s="29" t="s">
        <v>401</v>
      </c>
      <c r="H13" t="s">
        <v>389</v>
      </c>
      <c r="K13">
        <v>25</v>
      </c>
      <c r="N13" s="93">
        <v>25</v>
      </c>
      <c r="O13" s="92">
        <f>B13-N13+1</f>
        <v>44344</v>
      </c>
      <c r="P13" s="90">
        <f>O13+25</f>
        <v>44369</v>
      </c>
      <c r="S13" s="116">
        <v>10</v>
      </c>
      <c r="T13">
        <v>4</v>
      </c>
    </row>
    <row r="14" spans="1:20" x14ac:dyDescent="0.25">
      <c r="A14" s="56" t="s">
        <v>32</v>
      </c>
      <c r="B14" s="1">
        <v>44368</v>
      </c>
      <c r="C14" s="41" t="s">
        <v>18</v>
      </c>
      <c r="D14" s="29" t="s">
        <v>401</v>
      </c>
      <c r="H14">
        <v>28</v>
      </c>
      <c r="K14">
        <v>18</v>
      </c>
      <c r="N14" s="93">
        <v>18</v>
      </c>
      <c r="O14" s="92">
        <f t="shared" ref="O14:O17" si="0">B14-N14+1</f>
        <v>44351</v>
      </c>
      <c r="P14" s="90">
        <f t="shared" ref="P14:P17" si="1">O14+25</f>
        <v>44376</v>
      </c>
      <c r="S14" s="116">
        <v>10</v>
      </c>
      <c r="T14">
        <v>9</v>
      </c>
    </row>
    <row r="15" spans="1:20" x14ac:dyDescent="0.25">
      <c r="A15" s="56" t="s">
        <v>33</v>
      </c>
      <c r="B15" s="1">
        <v>44368</v>
      </c>
      <c r="C15" s="41" t="s">
        <v>18</v>
      </c>
      <c r="D15" s="29" t="s">
        <v>395</v>
      </c>
      <c r="H15">
        <v>47</v>
      </c>
      <c r="I15">
        <v>39</v>
      </c>
      <c r="J15" s="14">
        <v>44</v>
      </c>
      <c r="K15" s="79">
        <v>23</v>
      </c>
      <c r="L15" s="79">
        <v>22</v>
      </c>
      <c r="M15" s="79">
        <v>23</v>
      </c>
      <c r="N15" s="93">
        <f>(K15+L15+M15)/3</f>
        <v>22.666666666666668</v>
      </c>
      <c r="O15" s="92">
        <f>B15-N15+1</f>
        <v>44346.333333333336</v>
      </c>
      <c r="P15" s="90">
        <f t="shared" si="1"/>
        <v>44371.333333333336</v>
      </c>
      <c r="S15" s="116">
        <v>10</v>
      </c>
      <c r="T15">
        <v>3</v>
      </c>
    </row>
    <row r="16" spans="1:20" x14ac:dyDescent="0.25">
      <c r="A16" s="56" t="s">
        <v>34</v>
      </c>
      <c r="B16" s="1">
        <v>44368</v>
      </c>
      <c r="C16" s="41" t="s">
        <v>18</v>
      </c>
      <c r="N16" s="93"/>
      <c r="O16" s="92"/>
      <c r="P16" s="90"/>
      <c r="Q16" s="14" t="s">
        <v>402</v>
      </c>
      <c r="S16" s="116">
        <v>5</v>
      </c>
      <c r="T16">
        <v>0</v>
      </c>
    </row>
    <row r="17" spans="1:20" x14ac:dyDescent="0.25">
      <c r="A17" s="56" t="s">
        <v>35</v>
      </c>
      <c r="B17" s="1">
        <v>44368</v>
      </c>
      <c r="C17" s="41" t="s">
        <v>18</v>
      </c>
      <c r="D17" s="29" t="s">
        <v>396</v>
      </c>
      <c r="H17">
        <v>35</v>
      </c>
      <c r="K17">
        <v>21</v>
      </c>
      <c r="N17" s="93">
        <v>21</v>
      </c>
      <c r="O17" s="92">
        <f t="shared" si="0"/>
        <v>44348</v>
      </c>
      <c r="P17" s="90">
        <f t="shared" si="1"/>
        <v>44373</v>
      </c>
      <c r="S17" s="116">
        <v>10</v>
      </c>
      <c r="T17">
        <v>2</v>
      </c>
    </row>
    <row r="18" spans="1:20" x14ac:dyDescent="0.25">
      <c r="A18" s="56" t="s">
        <v>36</v>
      </c>
      <c r="B18" s="1">
        <v>44368</v>
      </c>
      <c r="C18" s="41" t="s">
        <v>18</v>
      </c>
      <c r="N18" s="93"/>
      <c r="Q18" s="98" t="s">
        <v>390</v>
      </c>
      <c r="S18" s="116">
        <v>5</v>
      </c>
    </row>
    <row r="19" spans="1:20" x14ac:dyDescent="0.25">
      <c r="A19" s="56" t="s">
        <v>37</v>
      </c>
      <c r="B19" s="1">
        <v>44368</v>
      </c>
      <c r="C19" s="41" t="s">
        <v>18</v>
      </c>
      <c r="N19" s="93"/>
      <c r="Q19" s="98" t="s">
        <v>403</v>
      </c>
      <c r="S19" s="116">
        <v>5</v>
      </c>
    </row>
    <row r="20" spans="1:20" x14ac:dyDescent="0.25">
      <c r="A20" s="56" t="s">
        <v>38</v>
      </c>
      <c r="B20" s="1">
        <v>44368</v>
      </c>
      <c r="C20" s="41" t="s">
        <v>18</v>
      </c>
      <c r="N20" s="93"/>
      <c r="Q20" s="98" t="s">
        <v>390</v>
      </c>
      <c r="S20" s="116">
        <v>5</v>
      </c>
    </row>
    <row r="21" spans="1:20" x14ac:dyDescent="0.25">
      <c r="A21" s="56" t="s">
        <v>39</v>
      </c>
      <c r="B21" s="1">
        <v>44368</v>
      </c>
      <c r="C21" s="41" t="s">
        <v>18</v>
      </c>
      <c r="N21" s="93"/>
      <c r="Q21" s="14" t="s">
        <v>393</v>
      </c>
      <c r="S21" s="116">
        <v>5</v>
      </c>
    </row>
    <row r="22" spans="1:20" x14ac:dyDescent="0.25">
      <c r="A22" s="56" t="s">
        <v>40</v>
      </c>
      <c r="B22" s="1">
        <v>44368</v>
      </c>
      <c r="C22" s="41" t="s">
        <v>18</v>
      </c>
      <c r="N22" s="93"/>
      <c r="Q22" s="14" t="s">
        <v>394</v>
      </c>
      <c r="S22" s="116">
        <v>5</v>
      </c>
    </row>
    <row r="23" spans="1:20" x14ac:dyDescent="0.25">
      <c r="A23" s="56" t="s">
        <v>41</v>
      </c>
      <c r="B23" s="1">
        <v>44368</v>
      </c>
      <c r="C23" s="41" t="s">
        <v>18</v>
      </c>
      <c r="N23" s="93"/>
      <c r="Q23" s="98" t="s">
        <v>404</v>
      </c>
      <c r="S23" s="116">
        <v>5</v>
      </c>
    </row>
    <row r="24" spans="1:20" x14ac:dyDescent="0.25">
      <c r="A24" s="56" t="s">
        <v>42</v>
      </c>
      <c r="B24" s="1">
        <v>44368</v>
      </c>
      <c r="C24" s="41" t="s">
        <v>18</v>
      </c>
      <c r="N24" s="93"/>
      <c r="Q24" s="14" t="s">
        <v>394</v>
      </c>
      <c r="S24" s="116">
        <v>5</v>
      </c>
    </row>
    <row r="25" spans="1:20" x14ac:dyDescent="0.25">
      <c r="A25" s="56" t="s">
        <v>43</v>
      </c>
      <c r="B25" s="1">
        <v>44368</v>
      </c>
      <c r="C25" s="41" t="s">
        <v>18</v>
      </c>
      <c r="N25" s="93"/>
      <c r="Q25" s="98" t="s">
        <v>405</v>
      </c>
      <c r="S25" s="116">
        <v>5</v>
      </c>
    </row>
    <row r="26" spans="1:20" x14ac:dyDescent="0.25">
      <c r="A26" s="56" t="s">
        <v>44</v>
      </c>
      <c r="B26" s="1">
        <v>44368</v>
      </c>
      <c r="C26" s="41" t="s">
        <v>18</v>
      </c>
      <c r="D26" s="29" t="s">
        <v>396</v>
      </c>
      <c r="H26">
        <v>43</v>
      </c>
      <c r="I26">
        <v>39</v>
      </c>
      <c r="J26" s="14">
        <v>39</v>
      </c>
      <c r="K26" s="79">
        <v>23</v>
      </c>
      <c r="L26" s="79">
        <v>22</v>
      </c>
      <c r="M26" s="79">
        <v>22</v>
      </c>
      <c r="N26" s="93">
        <f>(K26+L26+M26)/3</f>
        <v>22.333333333333332</v>
      </c>
      <c r="O26" s="92">
        <f>B26-N26+1</f>
        <v>44346.666666666664</v>
      </c>
      <c r="P26" s="90">
        <f t="shared" ref="P26:P37" si="2">O26+25</f>
        <v>44371.666666666664</v>
      </c>
      <c r="S26" s="116">
        <v>10</v>
      </c>
      <c r="T26">
        <v>7</v>
      </c>
    </row>
    <row r="27" spans="1:20" x14ac:dyDescent="0.25">
      <c r="A27" s="56" t="s">
        <v>45</v>
      </c>
      <c r="B27" s="1">
        <v>44368</v>
      </c>
      <c r="C27" s="41" t="s">
        <v>18</v>
      </c>
      <c r="D27" s="29" t="s">
        <v>406</v>
      </c>
      <c r="H27">
        <v>40</v>
      </c>
      <c r="K27">
        <v>22</v>
      </c>
      <c r="N27" s="93">
        <v>22</v>
      </c>
      <c r="O27" s="92">
        <f t="shared" ref="O27:O37" si="3">B27-N27+1</f>
        <v>44347</v>
      </c>
      <c r="P27" s="90">
        <f t="shared" si="2"/>
        <v>44372</v>
      </c>
      <c r="S27" s="116">
        <v>10</v>
      </c>
      <c r="T27">
        <v>4</v>
      </c>
    </row>
    <row r="28" spans="1:20" x14ac:dyDescent="0.25">
      <c r="A28" s="56" t="s">
        <v>46</v>
      </c>
      <c r="B28" s="1">
        <v>44368</v>
      </c>
      <c r="C28" s="41" t="s">
        <v>18</v>
      </c>
      <c r="N28" s="93"/>
      <c r="O28" s="92"/>
      <c r="P28" s="90"/>
      <c r="Q28" s="14" t="s">
        <v>402</v>
      </c>
      <c r="S28" s="116">
        <v>5</v>
      </c>
    </row>
    <row r="29" spans="1:20" x14ac:dyDescent="0.25">
      <c r="A29" s="56" t="s">
        <v>47</v>
      </c>
      <c r="B29" s="1">
        <v>44368</v>
      </c>
      <c r="C29" s="41" t="s">
        <v>18</v>
      </c>
      <c r="D29" s="29" t="s">
        <v>395</v>
      </c>
      <c r="H29">
        <v>34</v>
      </c>
      <c r="N29" s="93">
        <v>20</v>
      </c>
      <c r="O29" s="92">
        <f t="shared" si="3"/>
        <v>44349</v>
      </c>
      <c r="P29" s="90">
        <f t="shared" si="2"/>
        <v>44374</v>
      </c>
      <c r="S29" s="116">
        <v>10</v>
      </c>
      <c r="T29">
        <v>1</v>
      </c>
    </row>
    <row r="30" spans="1:20" x14ac:dyDescent="0.25">
      <c r="A30" s="56" t="s">
        <v>48</v>
      </c>
      <c r="B30" s="1">
        <v>44368</v>
      </c>
      <c r="C30" s="41" t="s">
        <v>18</v>
      </c>
      <c r="N30" s="93"/>
      <c r="O30" s="92">
        <f t="shared" si="3"/>
        <v>44369</v>
      </c>
      <c r="P30" s="90">
        <f t="shared" si="2"/>
        <v>44394</v>
      </c>
      <c r="Q30" s="14" t="s">
        <v>393</v>
      </c>
      <c r="S30" s="116">
        <v>5</v>
      </c>
      <c r="T30">
        <v>4</v>
      </c>
    </row>
    <row r="31" spans="1:20" x14ac:dyDescent="0.25">
      <c r="A31" s="56" t="s">
        <v>49</v>
      </c>
      <c r="B31" s="1">
        <v>44368</v>
      </c>
      <c r="C31" s="41" t="s">
        <v>18</v>
      </c>
      <c r="D31" s="29" t="s">
        <v>395</v>
      </c>
      <c r="H31">
        <v>38</v>
      </c>
      <c r="N31" s="93">
        <v>22</v>
      </c>
      <c r="O31" s="92">
        <f t="shared" si="3"/>
        <v>44347</v>
      </c>
      <c r="P31" s="90">
        <f t="shared" si="2"/>
        <v>44372</v>
      </c>
      <c r="S31" s="116">
        <v>10</v>
      </c>
      <c r="T31">
        <v>2</v>
      </c>
    </row>
    <row r="32" spans="1:20" x14ac:dyDescent="0.25">
      <c r="A32" s="56" t="s">
        <v>50</v>
      </c>
      <c r="B32" s="1">
        <v>44368</v>
      </c>
      <c r="C32" s="41" t="s">
        <v>18</v>
      </c>
      <c r="H32" s="14" t="s">
        <v>407</v>
      </c>
      <c r="K32">
        <v>24</v>
      </c>
      <c r="L32">
        <v>26</v>
      </c>
      <c r="N32" s="93">
        <f>(K32+L32)/2</f>
        <v>25</v>
      </c>
      <c r="O32" s="92">
        <f t="shared" si="3"/>
        <v>44344</v>
      </c>
      <c r="P32" s="90">
        <f t="shared" si="2"/>
        <v>44369</v>
      </c>
      <c r="S32" s="116">
        <v>10</v>
      </c>
      <c r="T32">
        <v>5</v>
      </c>
    </row>
    <row r="33" spans="1:20" x14ac:dyDescent="0.25">
      <c r="A33" s="56" t="s">
        <v>51</v>
      </c>
      <c r="B33" s="1">
        <v>44368</v>
      </c>
      <c r="C33" s="41" t="s">
        <v>18</v>
      </c>
      <c r="N33" s="93"/>
      <c r="O33" s="92"/>
      <c r="P33" s="90"/>
      <c r="Q33" s="98" t="s">
        <v>390</v>
      </c>
      <c r="S33" s="116">
        <v>5</v>
      </c>
      <c r="T33">
        <f>AVERAGE(T5:T32)</f>
        <v>3.5384615384615383</v>
      </c>
    </row>
    <row r="34" spans="1:20" x14ac:dyDescent="0.25">
      <c r="A34" s="56" t="s">
        <v>52</v>
      </c>
      <c r="B34" s="1">
        <v>44368</v>
      </c>
      <c r="C34" s="41" t="s">
        <v>18</v>
      </c>
      <c r="O34" s="92"/>
      <c r="P34" s="90"/>
      <c r="Q34" s="98" t="s">
        <v>408</v>
      </c>
      <c r="S34" s="116">
        <v>5</v>
      </c>
    </row>
    <row r="35" spans="1:20" x14ac:dyDescent="0.25">
      <c r="A35" s="56" t="s">
        <v>53</v>
      </c>
      <c r="B35" s="1">
        <v>44368</v>
      </c>
      <c r="C35" s="41" t="s">
        <v>18</v>
      </c>
      <c r="O35" s="92"/>
      <c r="P35" s="90"/>
      <c r="Q35" s="98" t="s">
        <v>390</v>
      </c>
      <c r="S35" s="116">
        <v>5</v>
      </c>
    </row>
    <row r="36" spans="1:20" x14ac:dyDescent="0.25">
      <c r="A36" s="56" t="s">
        <v>54</v>
      </c>
      <c r="B36" s="1">
        <v>44368</v>
      </c>
      <c r="C36" s="41" t="s">
        <v>18</v>
      </c>
      <c r="O36" s="92"/>
      <c r="P36" s="90"/>
      <c r="Q36" s="98" t="s">
        <v>390</v>
      </c>
      <c r="S36" s="116">
        <v>5</v>
      </c>
    </row>
    <row r="37" spans="1:20" s="61" customFormat="1" ht="15.75" thickBot="1" x14ac:dyDescent="0.3">
      <c r="A37" s="58" t="s">
        <v>55</v>
      </c>
      <c r="B37" s="59">
        <v>44368</v>
      </c>
      <c r="C37" s="41" t="s">
        <v>18</v>
      </c>
      <c r="D37" s="63" t="s">
        <v>395</v>
      </c>
      <c r="E37" s="60">
        <v>90</v>
      </c>
      <c r="G37" s="62"/>
      <c r="J37" s="62"/>
      <c r="K37" s="61">
        <v>10</v>
      </c>
      <c r="N37" s="86">
        <v>10</v>
      </c>
      <c r="O37" s="92">
        <f t="shared" si="3"/>
        <v>44359</v>
      </c>
      <c r="P37" s="90">
        <f t="shared" si="2"/>
        <v>44384</v>
      </c>
      <c r="Q37" s="62"/>
      <c r="R37" s="109" t="s">
        <v>410</v>
      </c>
      <c r="S37" s="123">
        <v>10</v>
      </c>
    </row>
    <row r="38" spans="1:20" s="100" customFormat="1" ht="15.75" thickTop="1" x14ac:dyDescent="0.25">
      <c r="A38" s="100" t="s">
        <v>620</v>
      </c>
      <c r="B38" s="101"/>
      <c r="C38" s="102"/>
      <c r="D38" s="103"/>
      <c r="G38" s="104"/>
      <c r="J38" s="104"/>
      <c r="N38" s="103"/>
      <c r="O38" s="105"/>
      <c r="P38" s="101"/>
      <c r="Q38" s="104"/>
      <c r="R38" s="108"/>
      <c r="S38" s="117">
        <f>SUM(S2:S37)</f>
        <v>235</v>
      </c>
      <c r="T38" s="128"/>
    </row>
    <row r="39" spans="1:20" s="2" customFormat="1" ht="15.75" thickBot="1" x14ac:dyDescent="0.3">
      <c r="A39" s="6"/>
      <c r="B39" s="59">
        <v>44368</v>
      </c>
      <c r="C39" s="41" t="s">
        <v>18</v>
      </c>
      <c r="D39" s="78">
        <v>5</v>
      </c>
      <c r="E39" s="6"/>
      <c r="G39" s="77"/>
      <c r="H39" s="2">
        <v>18</v>
      </c>
      <c r="I39" s="2">
        <v>20</v>
      </c>
      <c r="J39" s="77">
        <v>24</v>
      </c>
      <c r="K39" s="79">
        <v>14</v>
      </c>
      <c r="L39" s="79">
        <v>14</v>
      </c>
      <c r="M39" s="79">
        <v>16</v>
      </c>
      <c r="N39" s="93">
        <f>(K39+L39+M39)/3</f>
        <v>14.666666666666666</v>
      </c>
      <c r="O39" s="92">
        <f>B39-N39+1</f>
        <v>44354.333333333336</v>
      </c>
      <c r="P39" s="90">
        <f>O39+25</f>
        <v>44379.333333333336</v>
      </c>
      <c r="Q39" s="77"/>
      <c r="R39" s="16"/>
      <c r="S39" s="116"/>
    </row>
    <row r="40" spans="1:20" s="2" customFormat="1" ht="16.5" thickTop="1" thickBot="1" x14ac:dyDescent="0.3">
      <c r="A40" s="6"/>
      <c r="B40" s="59">
        <v>44368</v>
      </c>
      <c r="C40" s="41" t="s">
        <v>18</v>
      </c>
      <c r="D40" s="78">
        <v>3</v>
      </c>
      <c r="E40" s="6"/>
      <c r="G40" s="77"/>
      <c r="H40" s="2">
        <v>25</v>
      </c>
      <c r="I40" s="2">
        <v>26</v>
      </c>
      <c r="J40" s="77">
        <v>23</v>
      </c>
      <c r="K40" s="79">
        <v>16</v>
      </c>
      <c r="L40" s="79">
        <v>17</v>
      </c>
      <c r="M40" s="79">
        <v>16</v>
      </c>
      <c r="N40" s="93">
        <f t="shared" ref="N40:N103" si="4">(K40+L40+M40)/3</f>
        <v>16.333333333333332</v>
      </c>
      <c r="O40" s="92">
        <f t="shared" ref="O40:O103" si="5">B40-N40+1</f>
        <v>44352.666666666664</v>
      </c>
      <c r="P40" s="90">
        <f t="shared" ref="P40:P103" si="6">O40+25</f>
        <v>44377.666666666664</v>
      </c>
      <c r="Q40" s="77"/>
      <c r="R40" s="16"/>
      <c r="S40" s="116"/>
    </row>
    <row r="41" spans="1:20" s="2" customFormat="1" ht="16.5" thickTop="1" thickBot="1" x14ac:dyDescent="0.3">
      <c r="A41" s="6"/>
      <c r="B41" s="59">
        <v>44368</v>
      </c>
      <c r="C41" s="41" t="s">
        <v>18</v>
      </c>
      <c r="D41" s="78">
        <v>3</v>
      </c>
      <c r="E41" s="6">
        <v>70</v>
      </c>
      <c r="F41" s="2">
        <v>60</v>
      </c>
      <c r="G41" s="77">
        <v>70</v>
      </c>
      <c r="J41" s="77"/>
      <c r="K41" s="79">
        <v>8</v>
      </c>
      <c r="L41" s="2">
        <v>7</v>
      </c>
      <c r="M41" s="2">
        <v>8</v>
      </c>
      <c r="N41" s="93">
        <f t="shared" si="4"/>
        <v>7.666666666666667</v>
      </c>
      <c r="O41" s="92">
        <f t="shared" si="5"/>
        <v>44361.333333333336</v>
      </c>
      <c r="P41" s="90">
        <f t="shared" si="6"/>
        <v>44386.333333333336</v>
      </c>
      <c r="Q41" s="77"/>
      <c r="R41" s="16"/>
      <c r="S41" s="116"/>
    </row>
    <row r="42" spans="1:20" s="2" customFormat="1" ht="16.5" thickTop="1" thickBot="1" x14ac:dyDescent="0.3">
      <c r="A42" s="6"/>
      <c r="B42" s="59">
        <v>44368</v>
      </c>
      <c r="C42" s="41" t="s">
        <v>18</v>
      </c>
      <c r="D42" s="78">
        <v>4</v>
      </c>
      <c r="E42" s="6">
        <v>90</v>
      </c>
      <c r="F42" s="2">
        <v>80</v>
      </c>
      <c r="G42" s="77">
        <v>90</v>
      </c>
      <c r="J42" s="77"/>
      <c r="K42" s="79">
        <v>10</v>
      </c>
      <c r="L42" s="79">
        <v>10</v>
      </c>
      <c r="M42" s="79">
        <v>9</v>
      </c>
      <c r="N42" s="93">
        <f t="shared" si="4"/>
        <v>9.6666666666666661</v>
      </c>
      <c r="O42" s="92">
        <f t="shared" si="5"/>
        <v>44359.333333333336</v>
      </c>
      <c r="P42" s="90">
        <f t="shared" si="6"/>
        <v>44384.333333333336</v>
      </c>
      <c r="Q42" s="77"/>
      <c r="R42" s="16"/>
      <c r="S42" s="116"/>
    </row>
    <row r="43" spans="1:20" s="2" customFormat="1" ht="16.5" thickTop="1" thickBot="1" x14ac:dyDescent="0.3">
      <c r="A43" s="6"/>
      <c r="B43" s="59">
        <v>44368</v>
      </c>
      <c r="C43" s="41" t="s">
        <v>18</v>
      </c>
      <c r="D43" s="78">
        <v>3</v>
      </c>
      <c r="E43" s="6"/>
      <c r="G43" s="77"/>
      <c r="H43" s="2">
        <v>36</v>
      </c>
      <c r="I43" s="2">
        <v>38</v>
      </c>
      <c r="J43" s="77">
        <v>41</v>
      </c>
      <c r="K43" s="79">
        <v>21</v>
      </c>
      <c r="L43" s="79">
        <v>22</v>
      </c>
      <c r="M43" s="79">
        <v>23</v>
      </c>
      <c r="N43" s="93">
        <f t="shared" si="4"/>
        <v>22</v>
      </c>
      <c r="O43" s="92">
        <f t="shared" si="5"/>
        <v>44347</v>
      </c>
      <c r="P43" s="90">
        <f t="shared" si="6"/>
        <v>44372</v>
      </c>
      <c r="Q43" s="77"/>
      <c r="R43" s="16"/>
      <c r="S43" s="116"/>
    </row>
    <row r="44" spans="1:20" s="2" customFormat="1" ht="16.5" thickTop="1" thickBot="1" x14ac:dyDescent="0.3">
      <c r="A44" s="6"/>
      <c r="B44" s="59">
        <v>44368</v>
      </c>
      <c r="C44" s="41" t="s">
        <v>18</v>
      </c>
      <c r="D44" s="78">
        <v>5</v>
      </c>
      <c r="E44" s="6"/>
      <c r="G44" s="77"/>
      <c r="H44" s="6">
        <v>30</v>
      </c>
      <c r="J44" s="77"/>
      <c r="K44" s="79">
        <v>19</v>
      </c>
      <c r="N44" s="93">
        <v>19</v>
      </c>
      <c r="O44" s="92">
        <f t="shared" si="5"/>
        <v>44350</v>
      </c>
      <c r="P44" s="90">
        <f t="shared" si="6"/>
        <v>44375</v>
      </c>
      <c r="Q44" s="77"/>
      <c r="R44" s="16"/>
      <c r="S44" s="116"/>
    </row>
    <row r="45" spans="1:20" s="2" customFormat="1" ht="16.5" thickTop="1" thickBot="1" x14ac:dyDescent="0.3">
      <c r="A45" s="6"/>
      <c r="B45" s="59">
        <v>44368</v>
      </c>
      <c r="C45" s="41" t="s">
        <v>18</v>
      </c>
      <c r="D45" s="78">
        <v>4</v>
      </c>
      <c r="E45" s="6"/>
      <c r="G45" s="77"/>
      <c r="H45" s="6">
        <v>32</v>
      </c>
      <c r="J45" s="77"/>
      <c r="K45" s="79">
        <v>19</v>
      </c>
      <c r="N45" s="93">
        <v>19</v>
      </c>
      <c r="O45" s="92">
        <f t="shared" si="5"/>
        <v>44350</v>
      </c>
      <c r="P45" s="90">
        <f t="shared" si="6"/>
        <v>44375</v>
      </c>
      <c r="Q45" s="77"/>
      <c r="R45" s="16"/>
      <c r="S45" s="116"/>
    </row>
    <row r="46" spans="1:20" s="2" customFormat="1" ht="16.5" thickTop="1" thickBot="1" x14ac:dyDescent="0.3">
      <c r="A46" s="6"/>
      <c r="B46" s="59">
        <v>44368</v>
      </c>
      <c r="C46" s="41" t="s">
        <v>18</v>
      </c>
      <c r="D46" s="78">
        <v>5</v>
      </c>
      <c r="E46" s="6">
        <v>90</v>
      </c>
      <c r="F46" s="2">
        <v>90</v>
      </c>
      <c r="G46" s="77">
        <v>90</v>
      </c>
      <c r="H46" s="6"/>
      <c r="J46" s="77"/>
      <c r="K46" s="79">
        <v>10</v>
      </c>
      <c r="L46" s="79">
        <v>10</v>
      </c>
      <c r="M46" s="79">
        <v>10</v>
      </c>
      <c r="N46" s="93">
        <f t="shared" si="4"/>
        <v>10</v>
      </c>
      <c r="O46" s="92">
        <f t="shared" si="5"/>
        <v>44359</v>
      </c>
      <c r="P46" s="90">
        <f t="shared" si="6"/>
        <v>44384</v>
      </c>
      <c r="Q46" s="77"/>
      <c r="R46" s="16"/>
      <c r="S46" s="116"/>
    </row>
    <row r="47" spans="1:20" ht="15.75" thickTop="1" x14ac:dyDescent="0.25">
      <c r="A47" s="56" t="s">
        <v>412</v>
      </c>
      <c r="B47" s="1">
        <v>44368</v>
      </c>
      <c r="C47" s="94" t="s">
        <v>617</v>
      </c>
      <c r="D47" s="29" t="s">
        <v>395</v>
      </c>
      <c r="H47">
        <v>32</v>
      </c>
      <c r="K47" s="79">
        <v>19</v>
      </c>
      <c r="N47" s="93">
        <v>19</v>
      </c>
      <c r="O47" s="92">
        <f t="shared" si="5"/>
        <v>44350</v>
      </c>
      <c r="P47" s="90">
        <f t="shared" si="6"/>
        <v>44375</v>
      </c>
      <c r="S47" s="116">
        <v>10</v>
      </c>
    </row>
    <row r="48" spans="1:20" x14ac:dyDescent="0.25">
      <c r="A48" s="56" t="s">
        <v>413</v>
      </c>
      <c r="B48" s="1">
        <v>44368</v>
      </c>
      <c r="C48" s="94" t="s">
        <v>411</v>
      </c>
      <c r="D48" s="29" t="s">
        <v>395</v>
      </c>
      <c r="H48">
        <v>38</v>
      </c>
      <c r="I48">
        <v>37</v>
      </c>
      <c r="J48" s="14">
        <v>41</v>
      </c>
      <c r="K48" s="79">
        <v>22</v>
      </c>
      <c r="L48" s="79">
        <v>22</v>
      </c>
      <c r="M48" s="79">
        <v>23</v>
      </c>
      <c r="N48" s="93">
        <f t="shared" si="4"/>
        <v>22.333333333333332</v>
      </c>
      <c r="O48" s="92">
        <f t="shared" si="5"/>
        <v>44346.666666666664</v>
      </c>
      <c r="P48" s="90">
        <f t="shared" si="6"/>
        <v>44371.666666666664</v>
      </c>
      <c r="S48" s="116">
        <v>10</v>
      </c>
    </row>
    <row r="49" spans="1:19" x14ac:dyDescent="0.25">
      <c r="A49" s="56" t="s">
        <v>414</v>
      </c>
      <c r="B49" s="1">
        <v>44368</v>
      </c>
      <c r="C49" s="94" t="s">
        <v>411</v>
      </c>
      <c r="N49" s="93"/>
      <c r="O49" s="92"/>
      <c r="P49" s="90"/>
      <c r="Q49" s="98" t="s">
        <v>390</v>
      </c>
      <c r="S49" s="116">
        <v>5</v>
      </c>
    </row>
    <row r="50" spans="1:19" x14ac:dyDescent="0.25">
      <c r="A50" s="56" t="s">
        <v>415</v>
      </c>
      <c r="B50" s="1">
        <v>44368</v>
      </c>
      <c r="C50" s="94" t="s">
        <v>411</v>
      </c>
      <c r="N50" s="93"/>
      <c r="O50" s="92"/>
      <c r="P50" s="90"/>
      <c r="Q50" s="14" t="s">
        <v>440</v>
      </c>
      <c r="S50" s="116">
        <v>5</v>
      </c>
    </row>
    <row r="51" spans="1:19" x14ac:dyDescent="0.25">
      <c r="A51" s="56" t="s">
        <v>416</v>
      </c>
      <c r="B51" s="1">
        <v>44368</v>
      </c>
      <c r="C51" s="94" t="s">
        <v>411</v>
      </c>
      <c r="D51" s="29" t="s">
        <v>396</v>
      </c>
      <c r="H51">
        <v>32</v>
      </c>
      <c r="I51">
        <v>30</v>
      </c>
      <c r="J51" s="14">
        <v>25</v>
      </c>
      <c r="K51" s="79">
        <v>19</v>
      </c>
      <c r="L51" s="79">
        <v>19</v>
      </c>
      <c r="M51" s="79">
        <v>16</v>
      </c>
      <c r="N51" s="93">
        <f t="shared" si="4"/>
        <v>18</v>
      </c>
      <c r="O51" s="92">
        <f t="shared" si="5"/>
        <v>44351</v>
      </c>
      <c r="P51" s="90">
        <f t="shared" si="6"/>
        <v>44376</v>
      </c>
      <c r="S51" s="116">
        <v>10</v>
      </c>
    </row>
    <row r="52" spans="1:19" x14ac:dyDescent="0.25">
      <c r="A52" s="56" t="s">
        <v>417</v>
      </c>
      <c r="B52" s="1">
        <v>44368</v>
      </c>
      <c r="C52" s="94" t="s">
        <v>411</v>
      </c>
      <c r="N52" s="93"/>
      <c r="O52" s="92"/>
      <c r="P52" s="90"/>
      <c r="Q52" s="14" t="s">
        <v>394</v>
      </c>
      <c r="S52" s="116">
        <v>5</v>
      </c>
    </row>
    <row r="53" spans="1:19" x14ac:dyDescent="0.25">
      <c r="A53" s="56" t="s">
        <v>418</v>
      </c>
      <c r="B53" s="1">
        <v>44368</v>
      </c>
      <c r="C53" s="94" t="s">
        <v>411</v>
      </c>
      <c r="D53" s="29" t="s">
        <v>396</v>
      </c>
      <c r="H53">
        <v>31</v>
      </c>
      <c r="K53">
        <v>19</v>
      </c>
      <c r="N53" s="93">
        <v>19</v>
      </c>
      <c r="O53" s="92">
        <f t="shared" si="5"/>
        <v>44350</v>
      </c>
      <c r="P53" s="90">
        <f t="shared" si="6"/>
        <v>44375</v>
      </c>
      <c r="S53" s="116">
        <v>10</v>
      </c>
    </row>
    <row r="54" spans="1:19" x14ac:dyDescent="0.25">
      <c r="A54" s="56" t="s">
        <v>419</v>
      </c>
      <c r="B54" s="1">
        <v>44368</v>
      </c>
      <c r="C54" s="94" t="s">
        <v>411</v>
      </c>
      <c r="D54" s="29" t="s">
        <v>395</v>
      </c>
      <c r="H54">
        <v>39</v>
      </c>
      <c r="I54">
        <v>34</v>
      </c>
      <c r="J54" s="14">
        <v>41</v>
      </c>
      <c r="K54" s="79">
        <v>22</v>
      </c>
      <c r="L54" s="79">
        <v>20</v>
      </c>
      <c r="M54" s="79">
        <v>21</v>
      </c>
      <c r="N54" s="93">
        <f t="shared" si="4"/>
        <v>21</v>
      </c>
      <c r="O54" s="92">
        <f t="shared" si="5"/>
        <v>44348</v>
      </c>
      <c r="P54" s="90">
        <f t="shared" si="6"/>
        <v>44373</v>
      </c>
      <c r="S54" s="116">
        <v>10</v>
      </c>
    </row>
    <row r="55" spans="1:19" x14ac:dyDescent="0.25">
      <c r="A55" s="56" t="s">
        <v>420</v>
      </c>
      <c r="B55" s="1">
        <v>44368</v>
      </c>
      <c r="C55" s="94" t="s">
        <v>411</v>
      </c>
      <c r="N55" s="93"/>
      <c r="O55" s="92"/>
      <c r="P55" s="90"/>
      <c r="Q55" s="98" t="s">
        <v>390</v>
      </c>
      <c r="S55" s="116">
        <v>5</v>
      </c>
    </row>
    <row r="56" spans="1:19" x14ac:dyDescent="0.25">
      <c r="A56" s="56" t="s">
        <v>421</v>
      </c>
      <c r="B56" s="1">
        <v>44368</v>
      </c>
      <c r="C56" s="94" t="s">
        <v>411</v>
      </c>
      <c r="D56" s="29" t="s">
        <v>401</v>
      </c>
      <c r="H56">
        <v>25</v>
      </c>
      <c r="I56">
        <v>30</v>
      </c>
      <c r="K56">
        <v>16</v>
      </c>
      <c r="L56">
        <v>19</v>
      </c>
      <c r="N56" s="93">
        <f>(K56+L56)/2</f>
        <v>17.5</v>
      </c>
      <c r="O56" s="92">
        <f>B56-N56+1</f>
        <v>44351.5</v>
      </c>
      <c r="P56" s="90">
        <f t="shared" si="6"/>
        <v>44376.5</v>
      </c>
      <c r="S56" s="116">
        <v>10</v>
      </c>
    </row>
    <row r="57" spans="1:19" x14ac:dyDescent="0.25">
      <c r="A57" s="56" t="s">
        <v>422</v>
      </c>
      <c r="B57" s="1">
        <v>44368</v>
      </c>
      <c r="C57" s="94" t="s">
        <v>411</v>
      </c>
      <c r="N57" s="93"/>
      <c r="O57" s="92"/>
      <c r="P57" s="90"/>
      <c r="Q57" s="14" t="s">
        <v>394</v>
      </c>
      <c r="S57" s="116">
        <v>5</v>
      </c>
    </row>
    <row r="58" spans="1:19" x14ac:dyDescent="0.25">
      <c r="A58" s="56" t="s">
        <v>423</v>
      </c>
      <c r="B58" s="1">
        <v>44368</v>
      </c>
      <c r="C58" s="94" t="s">
        <v>411</v>
      </c>
      <c r="D58" s="29" t="s">
        <v>396</v>
      </c>
      <c r="E58">
        <v>90</v>
      </c>
      <c r="F58" t="s">
        <v>193</v>
      </c>
      <c r="G58" s="14" t="s">
        <v>193</v>
      </c>
      <c r="K58">
        <v>10</v>
      </c>
      <c r="L58">
        <v>11</v>
      </c>
      <c r="M58">
        <v>11</v>
      </c>
      <c r="N58" s="93">
        <f t="shared" si="4"/>
        <v>10.666666666666666</v>
      </c>
      <c r="O58" s="92">
        <f t="shared" si="5"/>
        <v>44358.333333333336</v>
      </c>
      <c r="P58" s="90">
        <f t="shared" si="6"/>
        <v>44383.333333333336</v>
      </c>
      <c r="S58" s="116">
        <v>10</v>
      </c>
    </row>
    <row r="59" spans="1:19" x14ac:dyDescent="0.25">
      <c r="A59" s="56" t="s">
        <v>424</v>
      </c>
      <c r="B59" s="1">
        <v>44368</v>
      </c>
      <c r="C59" s="94" t="s">
        <v>411</v>
      </c>
      <c r="N59" s="93"/>
      <c r="O59" s="92"/>
      <c r="P59" s="90"/>
      <c r="Q59" s="14" t="s">
        <v>441</v>
      </c>
      <c r="S59" s="116">
        <v>10</v>
      </c>
    </row>
    <row r="60" spans="1:19" x14ac:dyDescent="0.25">
      <c r="A60" s="56" t="s">
        <v>425</v>
      </c>
      <c r="B60" s="1">
        <v>44368</v>
      </c>
      <c r="C60" s="94" t="s">
        <v>411</v>
      </c>
      <c r="N60" s="93"/>
      <c r="O60" s="92"/>
      <c r="P60" s="90"/>
      <c r="Q60" s="98" t="s">
        <v>390</v>
      </c>
      <c r="S60" s="116">
        <v>5</v>
      </c>
    </row>
    <row r="61" spans="1:19" x14ac:dyDescent="0.25">
      <c r="A61" s="56" t="s">
        <v>426</v>
      </c>
      <c r="B61" s="1">
        <v>44368</v>
      </c>
      <c r="C61" s="94" t="s">
        <v>411</v>
      </c>
      <c r="N61" s="93"/>
      <c r="O61" s="92"/>
      <c r="P61" s="90"/>
      <c r="Q61" s="14" t="s">
        <v>393</v>
      </c>
      <c r="S61" s="116">
        <v>5</v>
      </c>
    </row>
    <row r="62" spans="1:19" x14ac:dyDescent="0.25">
      <c r="A62" s="56" t="s">
        <v>427</v>
      </c>
      <c r="B62" s="1">
        <v>44368</v>
      </c>
      <c r="C62" s="94" t="s">
        <v>411</v>
      </c>
      <c r="D62" s="29" t="s">
        <v>396</v>
      </c>
      <c r="H62">
        <v>23</v>
      </c>
      <c r="I62">
        <v>28</v>
      </c>
      <c r="J62" s="14">
        <v>29</v>
      </c>
      <c r="K62" s="79">
        <v>16</v>
      </c>
      <c r="L62" s="79">
        <v>18</v>
      </c>
      <c r="M62" s="79">
        <v>18</v>
      </c>
      <c r="N62" s="93">
        <f t="shared" si="4"/>
        <v>17.333333333333332</v>
      </c>
      <c r="O62" s="92">
        <f t="shared" si="5"/>
        <v>44351.666666666664</v>
      </c>
      <c r="P62" s="90">
        <f t="shared" si="6"/>
        <v>44376.666666666664</v>
      </c>
      <c r="S62" s="116">
        <v>10</v>
      </c>
    </row>
    <row r="63" spans="1:19" x14ac:dyDescent="0.25">
      <c r="A63" s="56" t="s">
        <v>428</v>
      </c>
      <c r="B63" s="1">
        <v>44368</v>
      </c>
      <c r="C63" s="94" t="s">
        <v>411</v>
      </c>
      <c r="N63" s="93"/>
      <c r="O63" s="92"/>
      <c r="P63" s="90"/>
      <c r="Q63" s="14" t="s">
        <v>393</v>
      </c>
      <c r="S63" s="116">
        <v>5</v>
      </c>
    </row>
    <row r="64" spans="1:19" x14ac:dyDescent="0.25">
      <c r="A64" s="56" t="s">
        <v>429</v>
      </c>
      <c r="B64" s="1">
        <v>44368</v>
      </c>
      <c r="C64" s="94" t="s">
        <v>411</v>
      </c>
      <c r="D64" s="29" t="s">
        <v>401</v>
      </c>
      <c r="H64">
        <v>32</v>
      </c>
      <c r="I64">
        <v>34</v>
      </c>
      <c r="J64" s="14">
        <v>35</v>
      </c>
      <c r="K64" s="79">
        <v>19</v>
      </c>
      <c r="L64" s="79">
        <v>20</v>
      </c>
      <c r="M64" s="79">
        <v>21</v>
      </c>
      <c r="N64" s="93">
        <f t="shared" si="4"/>
        <v>20</v>
      </c>
      <c r="O64" s="92">
        <f t="shared" si="5"/>
        <v>44349</v>
      </c>
      <c r="P64" s="90">
        <f t="shared" si="6"/>
        <v>44374</v>
      </c>
      <c r="S64" s="116">
        <v>10</v>
      </c>
    </row>
    <row r="65" spans="1:19" x14ac:dyDescent="0.25">
      <c r="A65" s="56" t="s">
        <v>430</v>
      </c>
      <c r="B65" s="1">
        <v>44368</v>
      </c>
      <c r="C65" s="94" t="s">
        <v>411</v>
      </c>
      <c r="N65" s="93"/>
      <c r="O65" s="92"/>
      <c r="P65" s="90"/>
      <c r="Q65" s="14" t="s">
        <v>393</v>
      </c>
      <c r="S65" s="116">
        <v>5</v>
      </c>
    </row>
    <row r="66" spans="1:19" x14ac:dyDescent="0.25">
      <c r="A66" s="56" t="s">
        <v>431</v>
      </c>
      <c r="B66" s="1">
        <v>44368</v>
      </c>
      <c r="C66" s="94" t="s">
        <v>411</v>
      </c>
      <c r="N66" s="93"/>
      <c r="O66" s="92"/>
      <c r="P66" s="90"/>
      <c r="Q66" s="98" t="s">
        <v>442</v>
      </c>
      <c r="S66" s="116">
        <v>5</v>
      </c>
    </row>
    <row r="67" spans="1:19" x14ac:dyDescent="0.25">
      <c r="A67" s="56" t="s">
        <v>432</v>
      </c>
      <c r="B67" s="1">
        <v>44368</v>
      </c>
      <c r="C67" s="94" t="s">
        <v>411</v>
      </c>
      <c r="N67" s="93"/>
      <c r="O67" s="92"/>
      <c r="P67" s="90"/>
      <c r="Q67" s="98" t="s">
        <v>390</v>
      </c>
      <c r="S67" s="116">
        <v>5</v>
      </c>
    </row>
    <row r="68" spans="1:19" x14ac:dyDescent="0.25">
      <c r="A68" s="56" t="s">
        <v>433</v>
      </c>
      <c r="B68" s="1">
        <v>44368</v>
      </c>
      <c r="C68" s="94" t="s">
        <v>617</v>
      </c>
      <c r="N68" s="93"/>
      <c r="O68" s="92"/>
      <c r="P68" s="90"/>
      <c r="Q68" s="14" t="s">
        <v>440</v>
      </c>
      <c r="S68" s="116">
        <v>5</v>
      </c>
    </row>
    <row r="69" spans="1:19" x14ac:dyDescent="0.25">
      <c r="A69" s="56" t="s">
        <v>434</v>
      </c>
      <c r="B69" s="1">
        <v>44368</v>
      </c>
      <c r="C69" s="94" t="s">
        <v>411</v>
      </c>
      <c r="D69" s="29" t="s">
        <v>406</v>
      </c>
      <c r="N69" s="93"/>
      <c r="O69" s="92"/>
      <c r="P69" s="90"/>
      <c r="Q69" s="98" t="s">
        <v>443</v>
      </c>
      <c r="S69" s="116">
        <v>5</v>
      </c>
    </row>
    <row r="70" spans="1:19" x14ac:dyDescent="0.25">
      <c r="A70" s="56" t="s">
        <v>435</v>
      </c>
      <c r="B70" s="1">
        <v>44368</v>
      </c>
      <c r="C70" s="94" t="s">
        <v>411</v>
      </c>
      <c r="D70" s="29" t="s">
        <v>396</v>
      </c>
      <c r="H70">
        <v>30</v>
      </c>
      <c r="I70">
        <v>33</v>
      </c>
      <c r="J70" s="14">
        <v>33</v>
      </c>
      <c r="K70" s="79">
        <v>19</v>
      </c>
      <c r="L70" s="79">
        <v>20</v>
      </c>
      <c r="M70" s="79">
        <v>20</v>
      </c>
      <c r="N70" s="93">
        <f t="shared" si="4"/>
        <v>19.666666666666668</v>
      </c>
      <c r="O70" s="92">
        <f t="shared" si="5"/>
        <v>44349.333333333336</v>
      </c>
      <c r="P70" s="90">
        <f t="shared" si="6"/>
        <v>44374.333333333336</v>
      </c>
      <c r="S70" s="116">
        <v>10</v>
      </c>
    </row>
    <row r="71" spans="1:19" x14ac:dyDescent="0.25">
      <c r="A71" s="56" t="s">
        <v>436</v>
      </c>
      <c r="B71" s="1">
        <v>44368</v>
      </c>
      <c r="C71" s="94" t="s">
        <v>411</v>
      </c>
      <c r="D71" s="64" t="s">
        <v>396</v>
      </c>
      <c r="E71" s="57">
        <v>90</v>
      </c>
      <c r="F71" s="57">
        <v>90</v>
      </c>
      <c r="G71" s="46">
        <v>90</v>
      </c>
      <c r="K71">
        <v>10</v>
      </c>
      <c r="L71">
        <v>10</v>
      </c>
      <c r="M71">
        <v>10</v>
      </c>
      <c r="N71" s="93">
        <f t="shared" si="4"/>
        <v>10</v>
      </c>
      <c r="O71" s="92">
        <f t="shared" si="5"/>
        <v>44359</v>
      </c>
      <c r="P71" s="90">
        <f t="shared" si="6"/>
        <v>44384</v>
      </c>
      <c r="R71" s="16" t="s">
        <v>444</v>
      </c>
      <c r="S71" s="126">
        <v>10</v>
      </c>
    </row>
    <row r="72" spans="1:19" x14ac:dyDescent="0.25">
      <c r="A72" s="56" t="s">
        <v>437</v>
      </c>
      <c r="B72" s="1">
        <v>44368</v>
      </c>
      <c r="C72" s="94" t="s">
        <v>411</v>
      </c>
      <c r="D72" s="29" t="s">
        <v>396</v>
      </c>
      <c r="E72">
        <v>90</v>
      </c>
      <c r="F72">
        <v>90</v>
      </c>
      <c r="K72">
        <v>10</v>
      </c>
      <c r="L72">
        <v>10</v>
      </c>
      <c r="N72" s="93">
        <f>(K72+L72)/2</f>
        <v>10</v>
      </c>
      <c r="O72" s="92">
        <f t="shared" si="5"/>
        <v>44359</v>
      </c>
      <c r="P72" s="90">
        <f t="shared" si="6"/>
        <v>44384</v>
      </c>
      <c r="S72" s="116">
        <v>10</v>
      </c>
    </row>
    <row r="73" spans="1:19" x14ac:dyDescent="0.25">
      <c r="A73" s="56" t="s">
        <v>438</v>
      </c>
      <c r="B73" s="1">
        <v>44368</v>
      </c>
      <c r="C73" s="94" t="s">
        <v>411</v>
      </c>
      <c r="D73" s="29" t="s">
        <v>396</v>
      </c>
      <c r="H73">
        <v>34</v>
      </c>
      <c r="I73">
        <v>32</v>
      </c>
      <c r="J73" s="14">
        <v>32</v>
      </c>
      <c r="K73" s="79">
        <v>20</v>
      </c>
      <c r="L73" s="79">
        <v>19</v>
      </c>
      <c r="M73" s="79">
        <v>19</v>
      </c>
      <c r="N73" s="93">
        <f t="shared" si="4"/>
        <v>19.333333333333332</v>
      </c>
      <c r="O73" s="92">
        <f t="shared" si="5"/>
        <v>44349.666666666664</v>
      </c>
      <c r="P73" s="90">
        <f t="shared" si="6"/>
        <v>44374.666666666664</v>
      </c>
      <c r="S73" s="116">
        <v>10</v>
      </c>
    </row>
    <row r="74" spans="1:19" s="50" customFormat="1" ht="15.75" thickBot="1" x14ac:dyDescent="0.3">
      <c r="A74" s="47" t="s">
        <v>439</v>
      </c>
      <c r="B74" s="48">
        <v>44368</v>
      </c>
      <c r="C74" s="95" t="s">
        <v>411</v>
      </c>
      <c r="D74" s="49"/>
      <c r="G74" s="51"/>
      <c r="J74" s="51"/>
      <c r="N74" s="93"/>
      <c r="O74" s="92"/>
      <c r="P74" s="90"/>
      <c r="Q74" s="51" t="s">
        <v>402</v>
      </c>
      <c r="R74" s="110"/>
      <c r="S74" s="116">
        <v>5</v>
      </c>
    </row>
    <row r="75" spans="1:19" s="120" customFormat="1" ht="16.5" thickTop="1" thickBot="1" x14ac:dyDescent="0.3">
      <c r="A75" s="100" t="s">
        <v>620</v>
      </c>
      <c r="B75" s="118"/>
      <c r="C75" s="119"/>
      <c r="D75" s="103"/>
      <c r="G75" s="104"/>
      <c r="J75" s="104"/>
      <c r="N75" s="121"/>
      <c r="O75" s="105"/>
      <c r="P75" s="101"/>
      <c r="Q75" s="104"/>
      <c r="R75" s="108"/>
      <c r="S75" s="117">
        <f>SUM(S47:S74)</f>
        <v>210</v>
      </c>
    </row>
    <row r="76" spans="1:19" s="2" customFormat="1" ht="16.5" thickTop="1" thickBot="1" x14ac:dyDescent="0.3">
      <c r="A76" s="6"/>
      <c r="B76" s="48">
        <v>44368</v>
      </c>
      <c r="C76" s="95" t="s">
        <v>411</v>
      </c>
      <c r="D76" s="75">
        <v>5</v>
      </c>
      <c r="E76" s="2">
        <v>90</v>
      </c>
      <c r="F76" s="2">
        <v>90</v>
      </c>
      <c r="G76" s="76"/>
      <c r="J76" s="76"/>
      <c r="K76" s="79">
        <v>10</v>
      </c>
      <c r="L76" s="79">
        <v>10</v>
      </c>
      <c r="N76" s="93">
        <v>10</v>
      </c>
      <c r="O76" s="92">
        <f t="shared" si="5"/>
        <v>44359</v>
      </c>
      <c r="P76" s="90">
        <f t="shared" si="6"/>
        <v>44384</v>
      </c>
      <c r="Q76" s="76"/>
      <c r="R76" s="16"/>
      <c r="S76" s="116"/>
    </row>
    <row r="77" spans="1:19" s="2" customFormat="1" ht="16.5" thickTop="1" thickBot="1" x14ac:dyDescent="0.3">
      <c r="A77" s="6"/>
      <c r="B77" s="48">
        <v>44368</v>
      </c>
      <c r="C77" s="95" t="s">
        <v>411</v>
      </c>
      <c r="D77" s="75">
        <v>4</v>
      </c>
      <c r="G77" s="76"/>
      <c r="H77" s="2" t="s">
        <v>610</v>
      </c>
      <c r="I77" s="2" t="s">
        <v>72</v>
      </c>
      <c r="J77" s="76" t="s">
        <v>562</v>
      </c>
      <c r="K77" s="79">
        <v>26</v>
      </c>
      <c r="L77" s="79">
        <v>25</v>
      </c>
      <c r="M77" s="2">
        <v>25</v>
      </c>
      <c r="N77" s="93">
        <f t="shared" si="4"/>
        <v>25.333333333333332</v>
      </c>
      <c r="O77" s="92">
        <f t="shared" si="5"/>
        <v>44343.666666666664</v>
      </c>
      <c r="P77" s="90">
        <f t="shared" si="6"/>
        <v>44368.666666666664</v>
      </c>
      <c r="Q77" s="76"/>
      <c r="R77" s="16"/>
      <c r="S77" s="116"/>
    </row>
    <row r="78" spans="1:19" s="2" customFormat="1" ht="16.5" thickTop="1" thickBot="1" x14ac:dyDescent="0.3">
      <c r="A78" s="6"/>
      <c r="B78" s="48">
        <v>44368</v>
      </c>
      <c r="C78" s="95" t="s">
        <v>411</v>
      </c>
      <c r="D78" s="75">
        <v>4</v>
      </c>
      <c r="G78" s="76"/>
      <c r="H78" s="2">
        <v>30</v>
      </c>
      <c r="I78" s="2">
        <v>32</v>
      </c>
      <c r="J78" s="76">
        <v>34</v>
      </c>
      <c r="K78" s="79">
        <v>19</v>
      </c>
      <c r="L78" s="79">
        <v>19</v>
      </c>
      <c r="M78" s="79">
        <v>20</v>
      </c>
      <c r="N78" s="93">
        <f t="shared" si="4"/>
        <v>19.333333333333332</v>
      </c>
      <c r="O78" s="92">
        <f t="shared" si="5"/>
        <v>44349.666666666664</v>
      </c>
      <c r="P78" s="90">
        <f t="shared" si="6"/>
        <v>44374.666666666664</v>
      </c>
      <c r="Q78" s="76"/>
      <c r="R78" s="16"/>
      <c r="S78" s="116"/>
    </row>
    <row r="79" spans="1:19" s="2" customFormat="1" ht="16.5" thickTop="1" thickBot="1" x14ac:dyDescent="0.3">
      <c r="A79" s="6"/>
      <c r="B79" s="48">
        <v>44368</v>
      </c>
      <c r="C79" s="95" t="s">
        <v>411</v>
      </c>
      <c r="D79" s="75">
        <v>3</v>
      </c>
      <c r="G79" s="76"/>
      <c r="H79" s="2">
        <v>25</v>
      </c>
      <c r="I79" s="2">
        <v>32</v>
      </c>
      <c r="J79" s="76">
        <v>32</v>
      </c>
      <c r="K79" s="79">
        <v>16</v>
      </c>
      <c r="L79" s="79">
        <v>19</v>
      </c>
      <c r="M79" s="79">
        <v>19</v>
      </c>
      <c r="N79" s="93">
        <f t="shared" si="4"/>
        <v>18</v>
      </c>
      <c r="O79" s="92">
        <f t="shared" si="5"/>
        <v>44351</v>
      </c>
      <c r="P79" s="90">
        <f t="shared" si="6"/>
        <v>44376</v>
      </c>
      <c r="Q79" s="76"/>
      <c r="R79" s="16"/>
      <c r="S79" s="116"/>
    </row>
    <row r="80" spans="1:19" s="2" customFormat="1" ht="16.5" thickTop="1" thickBot="1" x14ac:dyDescent="0.3">
      <c r="A80" s="6"/>
      <c r="B80" s="48">
        <v>44368</v>
      </c>
      <c r="C80" s="95" t="s">
        <v>411</v>
      </c>
      <c r="D80" s="75">
        <v>1</v>
      </c>
      <c r="E80" s="2">
        <v>0</v>
      </c>
      <c r="G80" s="76"/>
      <c r="J80" s="76"/>
      <c r="N80" s="93">
        <f t="shared" si="4"/>
        <v>0</v>
      </c>
      <c r="O80" s="92"/>
      <c r="P80" s="90"/>
      <c r="Q80" s="76"/>
      <c r="R80" s="16"/>
      <c r="S80" s="116"/>
    </row>
    <row r="81" spans="1:19" s="2" customFormat="1" ht="16.5" thickTop="1" thickBot="1" x14ac:dyDescent="0.3">
      <c r="A81" s="6"/>
      <c r="B81" s="48">
        <v>44368</v>
      </c>
      <c r="C81" s="95" t="s">
        <v>411</v>
      </c>
      <c r="D81" s="75">
        <v>3</v>
      </c>
      <c r="G81" s="76"/>
      <c r="H81" s="2" t="s">
        <v>611</v>
      </c>
      <c r="J81" s="76"/>
      <c r="K81" s="79">
        <v>26</v>
      </c>
      <c r="N81" s="93">
        <v>26</v>
      </c>
      <c r="O81" s="92">
        <f t="shared" si="5"/>
        <v>44343</v>
      </c>
      <c r="P81" s="90">
        <f t="shared" si="6"/>
        <v>44368</v>
      </c>
      <c r="Q81" s="76"/>
      <c r="R81" s="16"/>
      <c r="S81" s="116"/>
    </row>
    <row r="82" spans="1:19" s="2" customFormat="1" ht="16.5" thickTop="1" thickBot="1" x14ac:dyDescent="0.3">
      <c r="A82" s="6"/>
      <c r="B82" s="48">
        <v>44368</v>
      </c>
      <c r="C82" s="95" t="s">
        <v>411</v>
      </c>
      <c r="D82" s="75">
        <v>4</v>
      </c>
      <c r="G82" s="76"/>
      <c r="H82" s="2" t="s">
        <v>611</v>
      </c>
      <c r="J82" s="76"/>
      <c r="K82" s="79">
        <v>26</v>
      </c>
      <c r="N82" s="93">
        <v>26</v>
      </c>
      <c r="O82" s="92">
        <f t="shared" si="5"/>
        <v>44343</v>
      </c>
      <c r="P82" s="90">
        <f t="shared" si="6"/>
        <v>44368</v>
      </c>
      <c r="Q82" s="76"/>
      <c r="R82" s="16"/>
      <c r="S82" s="116"/>
    </row>
    <row r="83" spans="1:19" s="2" customFormat="1" ht="16.5" thickTop="1" thickBot="1" x14ac:dyDescent="0.3">
      <c r="A83" s="6"/>
      <c r="B83" s="48">
        <v>44368</v>
      </c>
      <c r="C83" s="95" t="s">
        <v>411</v>
      </c>
      <c r="D83" s="75" t="s">
        <v>612</v>
      </c>
      <c r="G83" s="76"/>
      <c r="J83" s="76"/>
      <c r="K83" s="79">
        <v>26</v>
      </c>
      <c r="N83" s="93">
        <v>26</v>
      </c>
      <c r="O83" s="92">
        <f t="shared" si="5"/>
        <v>44343</v>
      </c>
      <c r="P83" s="90">
        <f t="shared" si="6"/>
        <v>44368</v>
      </c>
      <c r="Q83" s="76"/>
      <c r="R83" s="16"/>
      <c r="S83" s="116"/>
    </row>
    <row r="84" spans="1:19" ht="15.75" thickTop="1" x14ac:dyDescent="0.25">
      <c r="A84" s="56" t="s">
        <v>446</v>
      </c>
      <c r="B84" s="1">
        <v>44368</v>
      </c>
      <c r="C84" s="94" t="s">
        <v>445</v>
      </c>
      <c r="D84" s="29" t="s">
        <v>401</v>
      </c>
      <c r="H84">
        <v>22</v>
      </c>
      <c r="I84">
        <v>28</v>
      </c>
      <c r="J84" s="14">
        <v>25</v>
      </c>
      <c r="K84" s="79">
        <v>15</v>
      </c>
      <c r="L84" s="79">
        <v>18</v>
      </c>
      <c r="M84" s="79">
        <v>16</v>
      </c>
      <c r="N84" s="93">
        <f t="shared" si="4"/>
        <v>16.333333333333332</v>
      </c>
      <c r="O84" s="92">
        <f t="shared" si="5"/>
        <v>44352.666666666664</v>
      </c>
      <c r="P84" s="90">
        <f t="shared" si="6"/>
        <v>44377.666666666664</v>
      </c>
      <c r="S84" s="116">
        <v>10</v>
      </c>
    </row>
    <row r="85" spans="1:19" x14ac:dyDescent="0.25">
      <c r="A85" s="56" t="s">
        <v>447</v>
      </c>
      <c r="B85" s="1">
        <v>44368</v>
      </c>
      <c r="C85" s="94" t="s">
        <v>445</v>
      </c>
      <c r="D85" s="29" t="s">
        <v>396</v>
      </c>
      <c r="H85">
        <v>40</v>
      </c>
      <c r="K85" s="79">
        <v>22</v>
      </c>
      <c r="N85" s="93">
        <v>22</v>
      </c>
      <c r="O85" s="92">
        <f t="shared" si="5"/>
        <v>44347</v>
      </c>
      <c r="P85" s="90">
        <f t="shared" si="6"/>
        <v>44372</v>
      </c>
      <c r="S85" s="116">
        <v>10</v>
      </c>
    </row>
    <row r="86" spans="1:19" s="52" customFormat="1" x14ac:dyDescent="0.25">
      <c r="A86" s="52" t="s">
        <v>448</v>
      </c>
      <c r="B86" s="53">
        <v>44368</v>
      </c>
      <c r="C86" s="54" t="s">
        <v>445</v>
      </c>
      <c r="D86" s="54"/>
      <c r="G86" s="55"/>
      <c r="J86" s="55"/>
      <c r="N86" s="93"/>
      <c r="O86" s="92"/>
      <c r="P86" s="90"/>
      <c r="Q86" s="55"/>
      <c r="R86" s="111" t="s">
        <v>397</v>
      </c>
      <c r="S86" s="124">
        <v>0</v>
      </c>
    </row>
    <row r="87" spans="1:19" x14ac:dyDescent="0.25">
      <c r="A87" s="56" t="s">
        <v>449</v>
      </c>
      <c r="B87" s="1">
        <v>44368</v>
      </c>
      <c r="C87" s="94" t="s">
        <v>445</v>
      </c>
      <c r="N87" s="93"/>
      <c r="O87" s="92"/>
      <c r="P87" s="90"/>
      <c r="Q87" s="14" t="s">
        <v>393</v>
      </c>
      <c r="S87" s="116">
        <v>5</v>
      </c>
    </row>
    <row r="88" spans="1:19" x14ac:dyDescent="0.25">
      <c r="A88" s="56" t="s">
        <v>450</v>
      </c>
      <c r="B88" s="1">
        <v>44368</v>
      </c>
      <c r="C88" s="94" t="s">
        <v>445</v>
      </c>
      <c r="D88" s="29" t="s">
        <v>396</v>
      </c>
      <c r="H88">
        <v>31</v>
      </c>
      <c r="I88">
        <v>30</v>
      </c>
      <c r="J88" s="14">
        <v>34</v>
      </c>
      <c r="K88" s="79">
        <v>19</v>
      </c>
      <c r="L88" s="79">
        <v>19</v>
      </c>
      <c r="M88" s="79">
        <v>20</v>
      </c>
      <c r="N88" s="93">
        <f t="shared" si="4"/>
        <v>19.333333333333332</v>
      </c>
      <c r="O88" s="92">
        <f t="shared" si="5"/>
        <v>44349.666666666664</v>
      </c>
      <c r="P88" s="90">
        <f t="shared" si="6"/>
        <v>44374.666666666664</v>
      </c>
      <c r="S88" s="116">
        <v>10</v>
      </c>
    </row>
    <row r="89" spans="1:19" x14ac:dyDescent="0.25">
      <c r="A89" s="56" t="s">
        <v>451</v>
      </c>
      <c r="B89" s="1">
        <v>44368</v>
      </c>
      <c r="C89" s="94" t="s">
        <v>445</v>
      </c>
      <c r="N89" s="93"/>
      <c r="O89" s="92"/>
      <c r="P89" s="90"/>
      <c r="Q89" s="14" t="s">
        <v>494</v>
      </c>
      <c r="S89" s="116">
        <v>5</v>
      </c>
    </row>
    <row r="90" spans="1:19" x14ac:dyDescent="0.25">
      <c r="A90" s="56" t="s">
        <v>452</v>
      </c>
      <c r="B90" s="1">
        <v>44368</v>
      </c>
      <c r="C90" s="94" t="s">
        <v>445</v>
      </c>
      <c r="D90" s="29" t="s">
        <v>396</v>
      </c>
      <c r="H90">
        <v>41</v>
      </c>
      <c r="I90">
        <v>32</v>
      </c>
      <c r="J90" s="14">
        <v>38</v>
      </c>
      <c r="K90" s="79">
        <v>23</v>
      </c>
      <c r="L90" s="79">
        <v>19</v>
      </c>
      <c r="M90" s="79">
        <v>22</v>
      </c>
      <c r="N90" s="93">
        <f t="shared" si="4"/>
        <v>21.333333333333332</v>
      </c>
      <c r="O90" s="92">
        <f t="shared" si="5"/>
        <v>44347.666666666664</v>
      </c>
      <c r="P90" s="90">
        <f t="shared" si="6"/>
        <v>44372.666666666664</v>
      </c>
      <c r="S90" s="116">
        <v>10</v>
      </c>
    </row>
    <row r="91" spans="1:19" x14ac:dyDescent="0.25">
      <c r="A91" s="56" t="s">
        <v>453</v>
      </c>
      <c r="B91" s="1">
        <v>44368</v>
      </c>
      <c r="C91" s="94" t="s">
        <v>445</v>
      </c>
      <c r="N91" s="93"/>
      <c r="O91" s="92"/>
      <c r="P91" s="90"/>
      <c r="Q91" s="14" t="s">
        <v>394</v>
      </c>
      <c r="S91" s="116">
        <v>5</v>
      </c>
    </row>
    <row r="92" spans="1:19" x14ac:dyDescent="0.25">
      <c r="A92" s="56" t="s">
        <v>454</v>
      </c>
      <c r="B92" s="1">
        <v>44368</v>
      </c>
      <c r="C92" s="94" t="s">
        <v>445</v>
      </c>
      <c r="D92" s="29" t="s">
        <v>401</v>
      </c>
      <c r="H92">
        <v>34</v>
      </c>
      <c r="I92">
        <v>38</v>
      </c>
      <c r="J92" s="14">
        <v>35</v>
      </c>
      <c r="K92" s="79">
        <v>20</v>
      </c>
      <c r="L92" s="79">
        <v>22</v>
      </c>
      <c r="M92" s="79">
        <v>21</v>
      </c>
      <c r="N92" s="93">
        <f t="shared" si="4"/>
        <v>21</v>
      </c>
      <c r="O92" s="92">
        <f t="shared" si="5"/>
        <v>44348</v>
      </c>
      <c r="P92" s="90">
        <f t="shared" si="6"/>
        <v>44373</v>
      </c>
      <c r="S92" s="116">
        <v>10</v>
      </c>
    </row>
    <row r="93" spans="1:19" x14ac:dyDescent="0.25">
      <c r="A93" s="56" t="s">
        <v>455</v>
      </c>
      <c r="B93" s="1">
        <v>44368</v>
      </c>
      <c r="C93" s="94" t="s">
        <v>445</v>
      </c>
      <c r="D93" s="29" t="s">
        <v>401</v>
      </c>
      <c r="H93">
        <v>35</v>
      </c>
      <c r="K93" s="79">
        <v>21</v>
      </c>
      <c r="N93" s="93">
        <v>21</v>
      </c>
      <c r="O93" s="92">
        <f t="shared" si="5"/>
        <v>44348</v>
      </c>
      <c r="P93" s="90">
        <f t="shared" si="6"/>
        <v>44373</v>
      </c>
      <c r="S93" s="116">
        <v>10</v>
      </c>
    </row>
    <row r="94" spans="1:19" x14ac:dyDescent="0.25">
      <c r="A94" s="56" t="s">
        <v>456</v>
      </c>
      <c r="B94" s="1">
        <v>44368</v>
      </c>
      <c r="C94" s="94" t="s">
        <v>445</v>
      </c>
      <c r="D94" s="29" t="s">
        <v>396</v>
      </c>
      <c r="H94">
        <v>30</v>
      </c>
      <c r="K94" s="79">
        <v>19</v>
      </c>
      <c r="N94" s="93">
        <v>19</v>
      </c>
      <c r="O94" s="92">
        <f t="shared" si="5"/>
        <v>44350</v>
      </c>
      <c r="P94" s="90">
        <f t="shared" si="6"/>
        <v>44375</v>
      </c>
      <c r="S94" s="116">
        <v>10</v>
      </c>
    </row>
    <row r="95" spans="1:19" x14ac:dyDescent="0.25">
      <c r="A95" s="56" t="s">
        <v>457</v>
      </c>
      <c r="B95" s="1">
        <v>44368</v>
      </c>
      <c r="C95" s="94" t="s">
        <v>445</v>
      </c>
      <c r="D95" s="29" t="s">
        <v>396</v>
      </c>
      <c r="H95">
        <v>30</v>
      </c>
      <c r="K95" s="79">
        <v>19</v>
      </c>
      <c r="N95" s="93">
        <v>19</v>
      </c>
      <c r="O95" s="92">
        <f t="shared" si="5"/>
        <v>44350</v>
      </c>
      <c r="P95" s="90">
        <f t="shared" si="6"/>
        <v>44375</v>
      </c>
      <c r="S95" s="116">
        <v>10</v>
      </c>
    </row>
    <row r="96" spans="1:19" s="52" customFormat="1" x14ac:dyDescent="0.25">
      <c r="A96" s="52" t="s">
        <v>458</v>
      </c>
      <c r="B96" s="53">
        <v>44368</v>
      </c>
      <c r="C96" s="54" t="s">
        <v>445</v>
      </c>
      <c r="D96" s="54"/>
      <c r="G96" s="55"/>
      <c r="J96" s="55"/>
      <c r="N96" s="93"/>
      <c r="O96" s="92"/>
      <c r="P96" s="90"/>
      <c r="Q96" s="55" t="s">
        <v>397</v>
      </c>
      <c r="R96" s="111"/>
      <c r="S96" s="124">
        <v>0</v>
      </c>
    </row>
    <row r="97" spans="1:19" x14ac:dyDescent="0.25">
      <c r="A97" s="56" t="s">
        <v>459</v>
      </c>
      <c r="B97" s="1">
        <v>44368</v>
      </c>
      <c r="C97" s="94" t="s">
        <v>445</v>
      </c>
      <c r="N97" s="93"/>
      <c r="O97" s="92"/>
      <c r="P97" s="90"/>
      <c r="Q97" s="14" t="s">
        <v>495</v>
      </c>
      <c r="S97" s="116">
        <v>5</v>
      </c>
    </row>
    <row r="98" spans="1:19" x14ac:dyDescent="0.25">
      <c r="A98" s="56" t="s">
        <v>460</v>
      </c>
      <c r="B98" s="1">
        <v>44368</v>
      </c>
      <c r="C98" s="94" t="s">
        <v>445</v>
      </c>
      <c r="N98" s="93"/>
      <c r="O98" s="92"/>
      <c r="P98" s="90"/>
      <c r="Q98" s="98" t="s">
        <v>390</v>
      </c>
      <c r="S98" s="116">
        <v>5</v>
      </c>
    </row>
    <row r="99" spans="1:19" x14ac:dyDescent="0.25">
      <c r="A99" s="56" t="s">
        <v>461</v>
      </c>
      <c r="B99" s="1">
        <v>44368</v>
      </c>
      <c r="C99" s="94" t="s">
        <v>445</v>
      </c>
      <c r="H99" s="14" t="s">
        <v>496</v>
      </c>
      <c r="K99">
        <v>26</v>
      </c>
      <c r="L99">
        <v>26</v>
      </c>
      <c r="M99">
        <v>25</v>
      </c>
      <c r="N99" s="93">
        <f t="shared" si="4"/>
        <v>25.666666666666668</v>
      </c>
      <c r="O99" s="92">
        <f t="shared" si="5"/>
        <v>44343.333333333336</v>
      </c>
      <c r="P99" s="90">
        <f t="shared" si="6"/>
        <v>44368.333333333336</v>
      </c>
      <c r="S99" s="116">
        <v>10</v>
      </c>
    </row>
    <row r="100" spans="1:19" x14ac:dyDescent="0.25">
      <c r="A100" s="56" t="s">
        <v>462</v>
      </c>
      <c r="B100" s="1">
        <v>44368</v>
      </c>
      <c r="C100" s="94" t="s">
        <v>445</v>
      </c>
      <c r="D100" s="29" t="s">
        <v>497</v>
      </c>
      <c r="J100" s="14" t="s">
        <v>4</v>
      </c>
      <c r="K100">
        <v>24</v>
      </c>
      <c r="N100" s="93">
        <v>24</v>
      </c>
      <c r="O100" s="92">
        <f t="shared" si="5"/>
        <v>44345</v>
      </c>
      <c r="P100" s="90">
        <f t="shared" si="6"/>
        <v>44370</v>
      </c>
      <c r="S100" s="116">
        <v>10</v>
      </c>
    </row>
    <row r="101" spans="1:19" x14ac:dyDescent="0.25">
      <c r="A101" s="56" t="s">
        <v>463</v>
      </c>
      <c r="B101" s="1">
        <v>44368</v>
      </c>
      <c r="C101" s="94" t="s">
        <v>445</v>
      </c>
      <c r="N101" s="93"/>
      <c r="O101" s="92"/>
      <c r="P101" s="90"/>
      <c r="Q101" s="98" t="s">
        <v>390</v>
      </c>
      <c r="S101" s="116">
        <v>5</v>
      </c>
    </row>
    <row r="102" spans="1:19" x14ac:dyDescent="0.25">
      <c r="A102" s="56" t="s">
        <v>464</v>
      </c>
      <c r="B102" s="1">
        <v>44368</v>
      </c>
      <c r="C102" s="94" t="s">
        <v>445</v>
      </c>
      <c r="J102" s="14" t="s">
        <v>498</v>
      </c>
      <c r="K102">
        <v>26</v>
      </c>
      <c r="N102" s="93">
        <v>26</v>
      </c>
      <c r="O102" s="92">
        <f t="shared" si="5"/>
        <v>44343</v>
      </c>
      <c r="P102" s="90">
        <f t="shared" si="6"/>
        <v>44368</v>
      </c>
      <c r="S102" s="116">
        <v>10</v>
      </c>
    </row>
    <row r="103" spans="1:19" x14ac:dyDescent="0.25">
      <c r="A103" s="56" t="s">
        <v>465</v>
      </c>
      <c r="B103" s="1">
        <v>44368</v>
      </c>
      <c r="C103" s="94" t="s">
        <v>445</v>
      </c>
      <c r="D103" s="29" t="s">
        <v>395</v>
      </c>
      <c r="H103">
        <v>36</v>
      </c>
      <c r="I103">
        <v>40</v>
      </c>
      <c r="J103" s="14">
        <v>37</v>
      </c>
      <c r="K103" s="79">
        <v>21</v>
      </c>
      <c r="L103" s="79">
        <v>22</v>
      </c>
      <c r="M103" s="79">
        <v>22</v>
      </c>
      <c r="N103" s="93">
        <f t="shared" si="4"/>
        <v>21.666666666666668</v>
      </c>
      <c r="O103" s="92">
        <f t="shared" si="5"/>
        <v>44347.333333333336</v>
      </c>
      <c r="P103" s="90">
        <f t="shared" si="6"/>
        <v>44372.333333333336</v>
      </c>
      <c r="S103" s="116">
        <v>10</v>
      </c>
    </row>
    <row r="104" spans="1:19" x14ac:dyDescent="0.25">
      <c r="A104" s="56" t="s">
        <v>466</v>
      </c>
      <c r="B104" s="1">
        <v>44368</v>
      </c>
      <c r="C104" s="94" t="s">
        <v>445</v>
      </c>
      <c r="N104" s="93"/>
      <c r="O104" s="92"/>
      <c r="P104" s="90"/>
      <c r="Q104" s="14" t="s">
        <v>499</v>
      </c>
      <c r="S104" s="116">
        <v>5</v>
      </c>
    </row>
    <row r="105" spans="1:19" x14ac:dyDescent="0.25">
      <c r="A105" s="56" t="s">
        <v>467</v>
      </c>
      <c r="B105" s="1">
        <v>44368</v>
      </c>
      <c r="C105" s="94" t="s">
        <v>445</v>
      </c>
      <c r="D105" s="29" t="s">
        <v>396</v>
      </c>
      <c r="H105">
        <v>27</v>
      </c>
      <c r="I105">
        <v>24</v>
      </c>
      <c r="J105" s="14">
        <v>26</v>
      </c>
      <c r="K105" s="79">
        <v>17</v>
      </c>
      <c r="L105" s="79">
        <v>16</v>
      </c>
      <c r="M105" s="79">
        <v>17</v>
      </c>
      <c r="N105" s="93">
        <f t="shared" ref="N105:N163" si="7">(K105+L105+M105)/3</f>
        <v>16.666666666666668</v>
      </c>
      <c r="O105" s="92">
        <f t="shared" ref="O105:O169" si="8">B105-N105+1</f>
        <v>44352.333333333336</v>
      </c>
      <c r="P105" s="90">
        <f t="shared" ref="P105:P169" si="9">O105+25</f>
        <v>44377.333333333336</v>
      </c>
      <c r="S105" s="116">
        <v>10</v>
      </c>
    </row>
    <row r="106" spans="1:19" x14ac:dyDescent="0.25">
      <c r="A106" s="56" t="s">
        <v>468</v>
      </c>
      <c r="B106" s="1">
        <v>44368</v>
      </c>
      <c r="C106" s="94" t="s">
        <v>445</v>
      </c>
      <c r="N106" s="93"/>
      <c r="O106" s="92"/>
      <c r="P106" s="90"/>
      <c r="Q106" s="14" t="s">
        <v>500</v>
      </c>
      <c r="S106" s="116">
        <v>5</v>
      </c>
    </row>
    <row r="107" spans="1:19" x14ac:dyDescent="0.25">
      <c r="A107" s="56" t="s">
        <v>469</v>
      </c>
      <c r="B107" s="1">
        <v>44368</v>
      </c>
      <c r="C107" s="94" t="s">
        <v>445</v>
      </c>
      <c r="N107" s="93"/>
      <c r="O107" s="92"/>
      <c r="P107" s="90"/>
      <c r="Q107" s="98" t="s">
        <v>390</v>
      </c>
      <c r="S107" s="116">
        <v>5</v>
      </c>
    </row>
    <row r="108" spans="1:19" x14ac:dyDescent="0.25">
      <c r="A108" s="56" t="s">
        <v>470</v>
      </c>
      <c r="B108" s="1">
        <v>44368</v>
      </c>
      <c r="C108" s="94" t="s">
        <v>445</v>
      </c>
      <c r="N108" s="93"/>
      <c r="O108" s="92"/>
      <c r="P108" s="90"/>
      <c r="Q108" s="98" t="s">
        <v>390</v>
      </c>
      <c r="S108" s="116">
        <v>5</v>
      </c>
    </row>
    <row r="109" spans="1:19" x14ac:dyDescent="0.25">
      <c r="A109" s="56" t="s">
        <v>471</v>
      </c>
      <c r="B109" s="1">
        <v>44368</v>
      </c>
      <c r="C109" s="94" t="s">
        <v>445</v>
      </c>
      <c r="N109" s="93"/>
      <c r="O109" s="92"/>
      <c r="P109" s="90"/>
      <c r="Q109" s="14" t="s">
        <v>500</v>
      </c>
      <c r="S109" s="116">
        <v>5</v>
      </c>
    </row>
    <row r="110" spans="1:19" x14ac:dyDescent="0.25">
      <c r="A110" s="56" t="s">
        <v>472</v>
      </c>
      <c r="B110" s="1">
        <v>44368</v>
      </c>
      <c r="C110" s="94" t="s">
        <v>445</v>
      </c>
      <c r="N110" s="93"/>
      <c r="O110" s="92"/>
      <c r="P110" s="90"/>
      <c r="Q110" s="14" t="s">
        <v>393</v>
      </c>
      <c r="S110" s="116">
        <v>5</v>
      </c>
    </row>
    <row r="111" spans="1:19" x14ac:dyDescent="0.25">
      <c r="A111" s="56" t="s">
        <v>473</v>
      </c>
      <c r="B111" s="1">
        <v>44368</v>
      </c>
      <c r="C111" s="94" t="s">
        <v>445</v>
      </c>
      <c r="D111" s="29" t="s">
        <v>396</v>
      </c>
      <c r="H111">
        <v>32</v>
      </c>
      <c r="I111">
        <v>33</v>
      </c>
      <c r="J111" s="14">
        <v>32</v>
      </c>
      <c r="K111" s="79">
        <v>19</v>
      </c>
      <c r="L111" s="79">
        <v>20</v>
      </c>
      <c r="M111" s="79">
        <v>19</v>
      </c>
      <c r="N111" s="93">
        <f t="shared" si="7"/>
        <v>19.333333333333332</v>
      </c>
      <c r="O111" s="92">
        <f t="shared" si="8"/>
        <v>44349.666666666664</v>
      </c>
      <c r="P111" s="90">
        <f t="shared" si="9"/>
        <v>44374.666666666664</v>
      </c>
      <c r="S111" s="116">
        <v>10</v>
      </c>
    </row>
    <row r="112" spans="1:19" x14ac:dyDescent="0.25">
      <c r="A112" s="56" t="s">
        <v>474</v>
      </c>
      <c r="B112" s="1">
        <v>44368</v>
      </c>
      <c r="C112" s="94" t="s">
        <v>445</v>
      </c>
      <c r="D112" s="29" t="s">
        <v>396</v>
      </c>
      <c r="H112">
        <v>28</v>
      </c>
      <c r="K112">
        <v>18</v>
      </c>
      <c r="N112" s="93">
        <v>18</v>
      </c>
      <c r="O112" s="92">
        <f t="shared" si="8"/>
        <v>44351</v>
      </c>
      <c r="P112" s="90">
        <f t="shared" si="9"/>
        <v>44376</v>
      </c>
      <c r="S112" s="116">
        <v>10</v>
      </c>
    </row>
    <row r="113" spans="1:19" x14ac:dyDescent="0.25">
      <c r="A113" s="56" t="s">
        <v>475</v>
      </c>
      <c r="B113" s="1">
        <v>44368</v>
      </c>
      <c r="C113" s="94" t="s">
        <v>445</v>
      </c>
      <c r="N113" s="93"/>
      <c r="O113" s="92"/>
      <c r="P113" s="90"/>
      <c r="Q113" s="14" t="s">
        <v>394</v>
      </c>
      <c r="S113" s="116">
        <v>5</v>
      </c>
    </row>
    <row r="114" spans="1:19" x14ac:dyDescent="0.25">
      <c r="A114" s="56" t="s">
        <v>476</v>
      </c>
      <c r="B114" s="1">
        <v>44368</v>
      </c>
      <c r="C114" s="94" t="s">
        <v>445</v>
      </c>
      <c r="D114" s="29" t="s">
        <v>401</v>
      </c>
      <c r="H114">
        <v>40</v>
      </c>
      <c r="K114">
        <v>22</v>
      </c>
      <c r="N114" s="93">
        <v>22</v>
      </c>
      <c r="O114" s="92">
        <f t="shared" si="8"/>
        <v>44347</v>
      </c>
      <c r="P114" s="90">
        <f t="shared" si="9"/>
        <v>44372</v>
      </c>
      <c r="S114" s="116">
        <v>10</v>
      </c>
    </row>
    <row r="115" spans="1:19" x14ac:dyDescent="0.25">
      <c r="A115" s="56" t="s">
        <v>477</v>
      </c>
      <c r="B115" s="1">
        <v>44368</v>
      </c>
      <c r="C115" s="94" t="s">
        <v>445</v>
      </c>
      <c r="N115" s="93"/>
      <c r="O115" s="92"/>
      <c r="P115" s="90"/>
      <c r="Q115" s="98" t="s">
        <v>390</v>
      </c>
      <c r="S115" s="116">
        <v>5</v>
      </c>
    </row>
    <row r="116" spans="1:19" x14ac:dyDescent="0.25">
      <c r="A116" s="56" t="s">
        <v>478</v>
      </c>
      <c r="B116" s="1">
        <v>44368</v>
      </c>
      <c r="C116" s="94" t="s">
        <v>445</v>
      </c>
      <c r="H116" t="s">
        <v>501</v>
      </c>
      <c r="N116" s="93"/>
      <c r="O116" s="92"/>
      <c r="P116" s="90"/>
      <c r="R116" s="16" t="s">
        <v>502</v>
      </c>
      <c r="S116" s="116">
        <v>10</v>
      </c>
    </row>
    <row r="117" spans="1:19" x14ac:dyDescent="0.25">
      <c r="A117" s="56" t="s">
        <v>479</v>
      </c>
      <c r="B117" s="1">
        <v>44368</v>
      </c>
      <c r="C117" s="94" t="s">
        <v>445</v>
      </c>
      <c r="N117" s="93"/>
      <c r="O117" s="92"/>
      <c r="P117" s="90"/>
      <c r="Q117" s="14" t="s">
        <v>394</v>
      </c>
      <c r="S117" s="116">
        <v>5</v>
      </c>
    </row>
    <row r="118" spans="1:19" x14ac:dyDescent="0.25">
      <c r="A118" s="56" t="s">
        <v>480</v>
      </c>
      <c r="B118" s="1">
        <v>44368</v>
      </c>
      <c r="C118" s="94" t="s">
        <v>445</v>
      </c>
      <c r="D118" s="29" t="s">
        <v>497</v>
      </c>
      <c r="H118">
        <v>30</v>
      </c>
      <c r="K118">
        <v>19</v>
      </c>
      <c r="N118" s="93">
        <v>19</v>
      </c>
      <c r="O118" s="92">
        <f t="shared" si="8"/>
        <v>44350</v>
      </c>
      <c r="P118" s="90">
        <f t="shared" si="9"/>
        <v>44375</v>
      </c>
      <c r="S118" s="116">
        <v>10</v>
      </c>
    </row>
    <row r="119" spans="1:19" x14ac:dyDescent="0.25">
      <c r="A119" s="56" t="s">
        <v>481</v>
      </c>
      <c r="B119" s="1">
        <v>44368</v>
      </c>
      <c r="C119" s="94" t="s">
        <v>445</v>
      </c>
      <c r="H119" t="s">
        <v>503</v>
      </c>
      <c r="K119">
        <v>26</v>
      </c>
      <c r="N119" s="93">
        <v>26</v>
      </c>
      <c r="O119" s="92">
        <f t="shared" si="8"/>
        <v>44343</v>
      </c>
      <c r="P119" s="90">
        <f t="shared" si="9"/>
        <v>44368</v>
      </c>
      <c r="S119" s="116">
        <v>10</v>
      </c>
    </row>
    <row r="120" spans="1:19" x14ac:dyDescent="0.25">
      <c r="A120" s="56" t="s">
        <v>482</v>
      </c>
      <c r="B120" s="1">
        <v>44368</v>
      </c>
      <c r="C120" s="94" t="s">
        <v>445</v>
      </c>
      <c r="D120" s="29" t="s">
        <v>406</v>
      </c>
      <c r="H120">
        <v>30</v>
      </c>
      <c r="I120">
        <v>33</v>
      </c>
      <c r="K120">
        <v>19</v>
      </c>
      <c r="L120">
        <v>20</v>
      </c>
      <c r="N120" s="93">
        <f>(K120+L120)/2</f>
        <v>19.5</v>
      </c>
      <c r="O120" s="92">
        <f t="shared" si="8"/>
        <v>44349.5</v>
      </c>
      <c r="P120" s="90">
        <f t="shared" si="9"/>
        <v>44374.5</v>
      </c>
      <c r="S120" s="116">
        <v>10</v>
      </c>
    </row>
    <row r="121" spans="1:19" x14ac:dyDescent="0.25">
      <c r="A121" s="56" t="s">
        <v>483</v>
      </c>
      <c r="B121" s="1">
        <v>44368</v>
      </c>
      <c r="C121" s="94" t="s">
        <v>445</v>
      </c>
      <c r="N121" s="93"/>
      <c r="O121" s="92"/>
      <c r="P121" s="90"/>
      <c r="Q121" s="98" t="s">
        <v>404</v>
      </c>
      <c r="S121" s="116">
        <v>5</v>
      </c>
    </row>
    <row r="122" spans="1:19" x14ac:dyDescent="0.25">
      <c r="A122" s="56" t="s">
        <v>484</v>
      </c>
      <c r="B122" s="1">
        <v>44368</v>
      </c>
      <c r="C122" s="94" t="s">
        <v>445</v>
      </c>
      <c r="D122" s="29" t="s">
        <v>401</v>
      </c>
      <c r="H122">
        <v>30</v>
      </c>
      <c r="K122">
        <v>19</v>
      </c>
      <c r="N122" s="93">
        <v>19</v>
      </c>
      <c r="O122" s="92">
        <f t="shared" si="8"/>
        <v>44350</v>
      </c>
      <c r="P122" s="90">
        <f t="shared" si="9"/>
        <v>44375</v>
      </c>
      <c r="S122" s="116">
        <v>10</v>
      </c>
    </row>
    <row r="123" spans="1:19" x14ac:dyDescent="0.25">
      <c r="A123" s="56" t="s">
        <v>485</v>
      </c>
      <c r="B123" s="1">
        <v>44368</v>
      </c>
      <c r="C123" s="94" t="s">
        <v>445</v>
      </c>
      <c r="D123" s="29" t="s">
        <v>396</v>
      </c>
      <c r="H123">
        <v>33</v>
      </c>
      <c r="K123">
        <v>20</v>
      </c>
      <c r="N123" s="93">
        <v>20</v>
      </c>
      <c r="O123" s="92">
        <f t="shared" si="8"/>
        <v>44349</v>
      </c>
      <c r="P123" s="90">
        <f t="shared" si="9"/>
        <v>44374</v>
      </c>
      <c r="S123" s="116">
        <v>10</v>
      </c>
    </row>
    <row r="124" spans="1:19" x14ac:dyDescent="0.25">
      <c r="A124" s="56" t="s">
        <v>486</v>
      </c>
      <c r="B124" s="1">
        <v>44368</v>
      </c>
      <c r="C124" s="94" t="s">
        <v>445</v>
      </c>
      <c r="D124" s="29" t="s">
        <v>395</v>
      </c>
      <c r="H124" t="s">
        <v>72</v>
      </c>
      <c r="I124" t="s">
        <v>4</v>
      </c>
      <c r="K124">
        <v>24</v>
      </c>
      <c r="L124">
        <v>25</v>
      </c>
      <c r="N124" s="93">
        <f>(K124+L124)/2</f>
        <v>24.5</v>
      </c>
      <c r="O124" s="92">
        <f t="shared" si="8"/>
        <v>44344.5</v>
      </c>
      <c r="P124" s="90">
        <f t="shared" si="9"/>
        <v>44369.5</v>
      </c>
      <c r="S124" s="116">
        <v>10</v>
      </c>
    </row>
    <row r="125" spans="1:19" x14ac:dyDescent="0.25">
      <c r="A125" s="56" t="s">
        <v>487</v>
      </c>
      <c r="B125" s="1">
        <v>44368</v>
      </c>
      <c r="C125" s="94" t="s">
        <v>445</v>
      </c>
      <c r="D125" s="29" t="s">
        <v>396</v>
      </c>
      <c r="H125" t="s">
        <v>4</v>
      </c>
      <c r="K125">
        <v>24</v>
      </c>
      <c r="N125" s="93">
        <v>24</v>
      </c>
      <c r="O125" s="92">
        <f t="shared" si="8"/>
        <v>44345</v>
      </c>
      <c r="P125" s="90">
        <f t="shared" si="9"/>
        <v>44370</v>
      </c>
      <c r="S125" s="116">
        <v>10</v>
      </c>
    </row>
    <row r="126" spans="1:19" x14ac:dyDescent="0.25">
      <c r="A126" s="56" t="s">
        <v>488</v>
      </c>
      <c r="B126" s="1">
        <v>44368</v>
      </c>
      <c r="C126" s="94" t="s">
        <v>445</v>
      </c>
      <c r="N126" s="93"/>
      <c r="O126" s="92">
        <f t="shared" si="8"/>
        <v>44369</v>
      </c>
      <c r="P126" s="90">
        <f t="shared" si="9"/>
        <v>44394</v>
      </c>
      <c r="Q126" s="14" t="s">
        <v>394</v>
      </c>
      <c r="S126" s="116">
        <v>5</v>
      </c>
    </row>
    <row r="127" spans="1:19" x14ac:dyDescent="0.25">
      <c r="A127" s="56" t="s">
        <v>489</v>
      </c>
      <c r="B127" s="1">
        <v>44368</v>
      </c>
      <c r="C127" s="94" t="s">
        <v>445</v>
      </c>
      <c r="N127" s="93"/>
      <c r="O127" s="92">
        <f t="shared" si="8"/>
        <v>44369</v>
      </c>
      <c r="P127" s="90">
        <f t="shared" si="9"/>
        <v>44394</v>
      </c>
      <c r="Q127" s="14" t="s">
        <v>402</v>
      </c>
      <c r="S127" s="116">
        <v>5</v>
      </c>
    </row>
    <row r="128" spans="1:19" x14ac:dyDescent="0.25">
      <c r="A128" s="56" t="s">
        <v>490</v>
      </c>
      <c r="B128" s="1">
        <v>44368</v>
      </c>
      <c r="C128" s="94" t="s">
        <v>445</v>
      </c>
      <c r="N128" s="93"/>
      <c r="O128" s="92">
        <f t="shared" si="8"/>
        <v>44369</v>
      </c>
      <c r="P128" s="90">
        <f t="shared" si="9"/>
        <v>44394</v>
      </c>
      <c r="Q128" s="98" t="s">
        <v>390</v>
      </c>
      <c r="S128" s="116">
        <v>5</v>
      </c>
    </row>
    <row r="129" spans="1:22" x14ac:dyDescent="0.25">
      <c r="A129" s="56" t="s">
        <v>491</v>
      </c>
      <c r="B129" s="1">
        <v>44368</v>
      </c>
      <c r="C129" s="94" t="s">
        <v>445</v>
      </c>
      <c r="D129" s="29" t="s">
        <v>396</v>
      </c>
      <c r="H129">
        <v>46</v>
      </c>
      <c r="K129">
        <v>23</v>
      </c>
      <c r="N129" s="93">
        <v>23</v>
      </c>
      <c r="O129" s="92">
        <f t="shared" si="8"/>
        <v>44346</v>
      </c>
      <c r="P129" s="90">
        <f t="shared" si="9"/>
        <v>44371</v>
      </c>
      <c r="S129" s="116">
        <v>10</v>
      </c>
    </row>
    <row r="130" spans="1:22" x14ac:dyDescent="0.25">
      <c r="A130" s="56" t="s">
        <v>492</v>
      </c>
      <c r="B130" s="1">
        <v>44368</v>
      </c>
      <c r="C130" s="94" t="s">
        <v>445</v>
      </c>
      <c r="N130" s="93"/>
      <c r="O130" s="92"/>
      <c r="P130" s="90"/>
      <c r="Q130" s="98" t="s">
        <v>390</v>
      </c>
      <c r="S130" s="116">
        <v>5</v>
      </c>
    </row>
    <row r="131" spans="1:22" s="50" customFormat="1" ht="15.75" thickBot="1" x14ac:dyDescent="0.3">
      <c r="A131" s="47" t="s">
        <v>493</v>
      </c>
      <c r="B131" s="48">
        <v>44368</v>
      </c>
      <c r="C131" s="95" t="s">
        <v>445</v>
      </c>
      <c r="D131" s="49" t="s">
        <v>395</v>
      </c>
      <c r="G131" s="51"/>
      <c r="H131" s="50" t="s">
        <v>4</v>
      </c>
      <c r="J131" s="51"/>
      <c r="K131" s="50">
        <v>24</v>
      </c>
      <c r="N131" s="93">
        <v>24</v>
      </c>
      <c r="O131" s="92">
        <f t="shared" si="8"/>
        <v>44345</v>
      </c>
      <c r="P131" s="90">
        <f t="shared" si="9"/>
        <v>44370</v>
      </c>
      <c r="Q131" s="51"/>
      <c r="R131" s="110"/>
      <c r="S131" s="125">
        <v>10</v>
      </c>
    </row>
    <row r="132" spans="1:22" s="120" customFormat="1" ht="16.5" thickTop="1" thickBot="1" x14ac:dyDescent="0.3">
      <c r="A132" s="100" t="s">
        <v>620</v>
      </c>
      <c r="B132" s="118"/>
      <c r="C132" s="119"/>
      <c r="D132" s="103"/>
      <c r="G132" s="104"/>
      <c r="J132" s="104"/>
      <c r="N132" s="121"/>
      <c r="O132" s="105"/>
      <c r="P132" s="101"/>
      <c r="Q132" s="104"/>
      <c r="R132" s="108"/>
      <c r="S132" s="117">
        <f>SUM(S84:S131)</f>
        <v>360</v>
      </c>
    </row>
    <row r="133" spans="1:22" s="2" customFormat="1" ht="16.5" thickTop="1" thickBot="1" x14ac:dyDescent="0.3">
      <c r="A133" s="6"/>
      <c r="B133" s="48">
        <v>44368</v>
      </c>
      <c r="C133" s="95" t="s">
        <v>445</v>
      </c>
      <c r="D133" s="75">
        <v>5</v>
      </c>
      <c r="E133" s="2">
        <v>90</v>
      </c>
      <c r="F133" s="2">
        <v>30</v>
      </c>
      <c r="G133" s="76">
        <v>60</v>
      </c>
      <c r="J133" s="76"/>
      <c r="K133" s="2">
        <v>10</v>
      </c>
      <c r="L133" s="2">
        <v>4</v>
      </c>
      <c r="M133" s="2">
        <v>7</v>
      </c>
      <c r="N133" s="93">
        <f t="shared" si="7"/>
        <v>7</v>
      </c>
      <c r="O133" s="92">
        <f t="shared" si="8"/>
        <v>44362</v>
      </c>
      <c r="P133" s="90">
        <f t="shared" si="9"/>
        <v>44387</v>
      </c>
      <c r="Q133" s="76"/>
      <c r="R133" s="16"/>
      <c r="S133" s="116"/>
    </row>
    <row r="134" spans="1:22" s="2" customFormat="1" ht="16.5" thickTop="1" thickBot="1" x14ac:dyDescent="0.3">
      <c r="A134" s="6"/>
      <c r="B134" s="48">
        <v>44368</v>
      </c>
      <c r="C134" s="95" t="s">
        <v>445</v>
      </c>
      <c r="D134" s="75">
        <v>4</v>
      </c>
      <c r="E134" s="2">
        <v>90</v>
      </c>
      <c r="G134" s="76"/>
      <c r="H134" s="2">
        <v>25</v>
      </c>
      <c r="I134" s="6">
        <v>14</v>
      </c>
      <c r="J134" s="76"/>
      <c r="K134" s="79">
        <v>10</v>
      </c>
      <c r="L134" s="79">
        <v>16</v>
      </c>
      <c r="M134" s="79">
        <v>12</v>
      </c>
      <c r="N134" s="93">
        <f t="shared" si="7"/>
        <v>12.666666666666666</v>
      </c>
      <c r="O134" s="92">
        <f t="shared" si="8"/>
        <v>44356.333333333336</v>
      </c>
      <c r="P134" s="90">
        <f t="shared" si="9"/>
        <v>44381.333333333336</v>
      </c>
      <c r="Q134" s="76"/>
      <c r="R134" s="16"/>
      <c r="S134" s="116"/>
    </row>
    <row r="135" spans="1:22" s="2" customFormat="1" ht="16.5" thickTop="1" thickBot="1" x14ac:dyDescent="0.3">
      <c r="A135" s="6"/>
      <c r="B135" s="48">
        <v>44368</v>
      </c>
      <c r="C135" s="95" t="s">
        <v>445</v>
      </c>
      <c r="D135" s="75">
        <v>4</v>
      </c>
      <c r="E135" s="2">
        <v>90</v>
      </c>
      <c r="F135" s="2">
        <v>90</v>
      </c>
      <c r="G135" s="76">
        <v>90</v>
      </c>
      <c r="I135" s="6"/>
      <c r="J135" s="76"/>
      <c r="K135" s="79">
        <v>10</v>
      </c>
      <c r="L135" s="2">
        <v>10</v>
      </c>
      <c r="M135" s="2">
        <v>10</v>
      </c>
      <c r="N135" s="93">
        <f t="shared" si="7"/>
        <v>10</v>
      </c>
      <c r="O135" s="92">
        <f t="shared" si="8"/>
        <v>44359</v>
      </c>
      <c r="P135" s="90">
        <f t="shared" si="9"/>
        <v>44384</v>
      </c>
      <c r="Q135" s="76"/>
      <c r="R135" s="16"/>
      <c r="S135" s="116"/>
    </row>
    <row r="136" spans="1:22" s="2" customFormat="1" ht="16.5" thickTop="1" thickBot="1" x14ac:dyDescent="0.3">
      <c r="A136" s="6"/>
      <c r="B136" s="48">
        <v>44368</v>
      </c>
      <c r="C136" s="95" t="s">
        <v>445</v>
      </c>
      <c r="D136" s="75">
        <v>4</v>
      </c>
      <c r="E136" s="6">
        <v>60</v>
      </c>
      <c r="G136" s="76"/>
      <c r="I136" s="6"/>
      <c r="J136" s="76"/>
      <c r="K136" s="79">
        <v>7</v>
      </c>
      <c r="N136" s="93">
        <v>7</v>
      </c>
      <c r="O136" s="92">
        <f t="shared" si="8"/>
        <v>44362</v>
      </c>
      <c r="P136" s="90">
        <f t="shared" si="9"/>
        <v>44387</v>
      </c>
      <c r="Q136" s="76"/>
      <c r="R136" s="16"/>
      <c r="S136" s="116"/>
    </row>
    <row r="137" spans="1:22" ht="15.75" thickTop="1" x14ac:dyDescent="0.25">
      <c r="A137" s="56" t="s">
        <v>118</v>
      </c>
      <c r="B137" s="1">
        <v>44368</v>
      </c>
      <c r="C137" s="96" t="s">
        <v>504</v>
      </c>
      <c r="N137" s="93"/>
      <c r="O137" s="92"/>
      <c r="P137" s="90"/>
      <c r="Q137" s="14" t="s">
        <v>394</v>
      </c>
      <c r="R137" s="130" t="s">
        <v>621</v>
      </c>
      <c r="S137" s="116">
        <v>5</v>
      </c>
    </row>
    <row r="138" spans="1:22" x14ac:dyDescent="0.25">
      <c r="A138" s="56" t="s">
        <v>119</v>
      </c>
      <c r="B138" s="1">
        <v>44368</v>
      </c>
      <c r="C138" s="96" t="s">
        <v>504</v>
      </c>
      <c r="N138" s="93"/>
      <c r="O138" s="92"/>
      <c r="P138" s="90"/>
      <c r="Q138" s="98" t="s">
        <v>390</v>
      </c>
      <c r="S138" s="116">
        <v>5</v>
      </c>
    </row>
    <row r="139" spans="1:22" x14ac:dyDescent="0.25">
      <c r="A139" s="56" t="s">
        <v>120</v>
      </c>
      <c r="B139" s="1">
        <v>44368</v>
      </c>
      <c r="C139" s="96" t="s">
        <v>504</v>
      </c>
      <c r="D139" s="29" t="s">
        <v>396</v>
      </c>
      <c r="E139" s="6" t="s">
        <v>193</v>
      </c>
      <c r="K139">
        <v>11</v>
      </c>
      <c r="N139" s="93">
        <v>11</v>
      </c>
      <c r="O139" s="92">
        <f t="shared" si="8"/>
        <v>44358</v>
      </c>
      <c r="P139" s="90">
        <f t="shared" si="9"/>
        <v>44383</v>
      </c>
      <c r="S139" s="116">
        <v>10</v>
      </c>
    </row>
    <row r="140" spans="1:22" x14ac:dyDescent="0.25">
      <c r="A140" s="56" t="s">
        <v>121</v>
      </c>
      <c r="B140" s="1">
        <v>44368</v>
      </c>
      <c r="C140" s="96" t="s">
        <v>504</v>
      </c>
      <c r="N140" s="93">
        <f t="shared" si="7"/>
        <v>0</v>
      </c>
      <c r="O140" s="92">
        <f t="shared" si="8"/>
        <v>44369</v>
      </c>
      <c r="P140" s="90">
        <f t="shared" si="9"/>
        <v>44394</v>
      </c>
      <c r="Q140" s="14" t="s">
        <v>394</v>
      </c>
      <c r="S140" s="116">
        <v>5</v>
      </c>
    </row>
    <row r="141" spans="1:22" x14ac:dyDescent="0.25">
      <c r="A141" s="56" t="s">
        <v>122</v>
      </c>
      <c r="B141" s="1">
        <v>44368</v>
      </c>
      <c r="C141" s="96" t="s">
        <v>504</v>
      </c>
      <c r="D141" s="29" t="s">
        <v>395</v>
      </c>
      <c r="H141">
        <v>35</v>
      </c>
      <c r="I141">
        <v>32</v>
      </c>
      <c r="J141" s="14">
        <v>33</v>
      </c>
      <c r="K141" s="79">
        <v>21</v>
      </c>
      <c r="L141" s="79">
        <v>19</v>
      </c>
      <c r="M141" s="79">
        <v>20</v>
      </c>
      <c r="N141" s="93">
        <f t="shared" si="7"/>
        <v>20</v>
      </c>
      <c r="O141" s="92">
        <f t="shared" si="8"/>
        <v>44349</v>
      </c>
      <c r="P141" s="90">
        <f t="shared" si="9"/>
        <v>44374</v>
      </c>
      <c r="S141" s="116">
        <v>10</v>
      </c>
    </row>
    <row r="142" spans="1:22" x14ac:dyDescent="0.25">
      <c r="A142" s="56" t="s">
        <v>123</v>
      </c>
      <c r="B142" s="1">
        <v>44368</v>
      </c>
      <c r="C142" s="96" t="s">
        <v>504</v>
      </c>
      <c r="N142" s="93"/>
      <c r="O142" s="92"/>
      <c r="P142" s="90"/>
      <c r="Q142" s="14" t="s">
        <v>393</v>
      </c>
      <c r="S142" s="116">
        <v>5</v>
      </c>
    </row>
    <row r="143" spans="1:22" x14ac:dyDescent="0.25">
      <c r="A143" s="56" t="s">
        <v>124</v>
      </c>
      <c r="B143" s="1">
        <v>44368</v>
      </c>
      <c r="C143" s="96" t="s">
        <v>504</v>
      </c>
      <c r="N143" s="93"/>
      <c r="O143" s="92"/>
      <c r="P143" s="90"/>
      <c r="Q143" s="98" t="s">
        <v>390</v>
      </c>
      <c r="S143" s="116">
        <v>5</v>
      </c>
    </row>
    <row r="144" spans="1:22" s="8" customFormat="1" x14ac:dyDescent="0.25">
      <c r="A144" s="56" t="s">
        <v>125</v>
      </c>
      <c r="B144" s="67">
        <v>44368</v>
      </c>
      <c r="C144" s="80" t="s">
        <v>504</v>
      </c>
      <c r="D144" s="65"/>
      <c r="G144" s="66"/>
      <c r="J144" s="66"/>
      <c r="M144" s="8" t="s">
        <v>505</v>
      </c>
      <c r="N144" s="93"/>
      <c r="O144" s="92"/>
      <c r="P144" s="90"/>
      <c r="Q144" s="66" t="s">
        <v>506</v>
      </c>
      <c r="R144" s="112"/>
      <c r="S144" s="126">
        <v>5</v>
      </c>
      <c r="T144" s="56"/>
      <c r="U144" s="56"/>
      <c r="V144" s="56"/>
    </row>
    <row r="145" spans="1:19" x14ac:dyDescent="0.25">
      <c r="A145" s="56" t="s">
        <v>126</v>
      </c>
      <c r="B145" s="1">
        <v>44368</v>
      </c>
      <c r="C145" s="96" t="s">
        <v>504</v>
      </c>
      <c r="D145" s="29" t="s">
        <v>396</v>
      </c>
      <c r="H145">
        <v>36</v>
      </c>
      <c r="K145">
        <v>21</v>
      </c>
      <c r="N145" s="93">
        <v>21</v>
      </c>
      <c r="O145" s="92">
        <f t="shared" si="8"/>
        <v>44348</v>
      </c>
      <c r="P145" s="90">
        <f t="shared" si="9"/>
        <v>44373</v>
      </c>
      <c r="S145" s="116">
        <v>10</v>
      </c>
    </row>
    <row r="146" spans="1:19" x14ac:dyDescent="0.25">
      <c r="A146" s="56" t="s">
        <v>127</v>
      </c>
      <c r="B146" s="1">
        <v>44368</v>
      </c>
      <c r="C146" s="96" t="s">
        <v>504</v>
      </c>
      <c r="N146" s="93"/>
      <c r="O146" s="92"/>
      <c r="P146" s="90"/>
      <c r="Q146" s="98" t="s">
        <v>390</v>
      </c>
      <c r="S146" s="116">
        <v>5</v>
      </c>
    </row>
    <row r="147" spans="1:19" x14ac:dyDescent="0.25">
      <c r="A147" s="56" t="s">
        <v>128</v>
      </c>
      <c r="B147" s="1">
        <v>44368</v>
      </c>
      <c r="C147" s="96" t="s">
        <v>504</v>
      </c>
      <c r="N147" s="93"/>
      <c r="O147" s="92"/>
      <c r="P147" s="90"/>
      <c r="Q147" s="14" t="s">
        <v>402</v>
      </c>
      <c r="S147" s="116">
        <v>5</v>
      </c>
    </row>
    <row r="148" spans="1:19" x14ac:dyDescent="0.25">
      <c r="A148" s="56" t="s">
        <v>129</v>
      </c>
      <c r="B148" s="1">
        <v>44368</v>
      </c>
      <c r="C148" s="96" t="s">
        <v>504</v>
      </c>
      <c r="D148" s="29" t="s">
        <v>401</v>
      </c>
      <c r="H148">
        <v>31</v>
      </c>
      <c r="I148">
        <v>31</v>
      </c>
      <c r="J148" s="14">
        <v>32</v>
      </c>
      <c r="K148" s="79">
        <v>19</v>
      </c>
      <c r="L148" s="79">
        <v>19</v>
      </c>
      <c r="M148" s="79">
        <v>19</v>
      </c>
      <c r="N148" s="93">
        <v>19</v>
      </c>
      <c r="O148" s="92">
        <f t="shared" si="8"/>
        <v>44350</v>
      </c>
      <c r="P148" s="90">
        <f t="shared" si="9"/>
        <v>44375</v>
      </c>
      <c r="S148" s="116">
        <v>10</v>
      </c>
    </row>
    <row r="149" spans="1:19" x14ac:dyDescent="0.25">
      <c r="A149" s="56" t="s">
        <v>130</v>
      </c>
      <c r="B149" s="1">
        <v>44368</v>
      </c>
      <c r="C149" s="96" t="s">
        <v>504</v>
      </c>
      <c r="N149" s="93"/>
      <c r="O149" s="92"/>
      <c r="P149" s="90"/>
      <c r="Q149" s="98" t="s">
        <v>390</v>
      </c>
      <c r="S149" s="116">
        <v>5</v>
      </c>
    </row>
    <row r="150" spans="1:19" x14ac:dyDescent="0.25">
      <c r="A150" s="56" t="s">
        <v>131</v>
      </c>
      <c r="B150" s="1">
        <v>44368</v>
      </c>
      <c r="C150" s="96" t="s">
        <v>504</v>
      </c>
      <c r="N150" s="93"/>
      <c r="O150" s="92"/>
      <c r="P150" s="90"/>
      <c r="Q150" s="98" t="s">
        <v>507</v>
      </c>
      <c r="S150" s="116">
        <v>5</v>
      </c>
    </row>
    <row r="151" spans="1:19" x14ac:dyDescent="0.25">
      <c r="A151" s="56" t="s">
        <v>132</v>
      </c>
      <c r="B151" s="1">
        <v>44368</v>
      </c>
      <c r="C151" s="96" t="s">
        <v>504</v>
      </c>
      <c r="N151" s="93"/>
      <c r="O151" s="92"/>
      <c r="P151" s="90"/>
      <c r="Q151" s="14" t="s">
        <v>393</v>
      </c>
      <c r="S151" s="116">
        <v>5</v>
      </c>
    </row>
    <row r="152" spans="1:19" x14ac:dyDescent="0.25">
      <c r="A152" s="56" t="s">
        <v>133</v>
      </c>
      <c r="B152" s="1">
        <v>44368</v>
      </c>
      <c r="C152" s="96" t="s">
        <v>504</v>
      </c>
      <c r="N152" s="93"/>
      <c r="O152" s="92"/>
      <c r="P152" s="90"/>
      <c r="Q152" s="14" t="s">
        <v>393</v>
      </c>
      <c r="S152" s="116">
        <v>5</v>
      </c>
    </row>
    <row r="153" spans="1:19" x14ac:dyDescent="0.25">
      <c r="A153" s="56" t="s">
        <v>134</v>
      </c>
      <c r="B153" s="1">
        <v>44368</v>
      </c>
      <c r="C153" s="96" t="s">
        <v>504</v>
      </c>
      <c r="D153" s="29" t="s">
        <v>396</v>
      </c>
      <c r="H153" t="s">
        <v>4</v>
      </c>
      <c r="K153">
        <v>24</v>
      </c>
      <c r="N153" s="93">
        <v>24</v>
      </c>
      <c r="O153" s="92">
        <f t="shared" si="8"/>
        <v>44345</v>
      </c>
      <c r="P153" s="90">
        <f t="shared" si="9"/>
        <v>44370</v>
      </c>
      <c r="S153" s="116">
        <v>10</v>
      </c>
    </row>
    <row r="154" spans="1:19" x14ac:dyDescent="0.25">
      <c r="A154" s="56" t="s">
        <v>135</v>
      </c>
      <c r="B154" s="1">
        <v>44368</v>
      </c>
      <c r="C154" s="96" t="s">
        <v>504</v>
      </c>
      <c r="N154" s="93"/>
      <c r="O154" s="92"/>
      <c r="P154" s="90"/>
      <c r="Q154" s="98" t="s">
        <v>442</v>
      </c>
      <c r="S154" s="116">
        <v>5</v>
      </c>
    </row>
    <row r="155" spans="1:19" x14ac:dyDescent="0.25">
      <c r="A155" s="56" t="s">
        <v>136</v>
      </c>
      <c r="B155" s="1">
        <v>44368</v>
      </c>
      <c r="C155" s="96" t="s">
        <v>504</v>
      </c>
      <c r="N155" s="93"/>
      <c r="O155" s="92"/>
      <c r="P155" s="90"/>
      <c r="Q155" s="14" t="s">
        <v>394</v>
      </c>
      <c r="S155" s="116">
        <v>5</v>
      </c>
    </row>
    <row r="156" spans="1:19" x14ac:dyDescent="0.25">
      <c r="A156" s="56" t="s">
        <v>137</v>
      </c>
      <c r="B156" s="1">
        <v>44368</v>
      </c>
      <c r="C156" s="96" t="s">
        <v>504</v>
      </c>
      <c r="N156" s="93"/>
      <c r="O156" s="92"/>
      <c r="P156" s="90"/>
      <c r="Q156" s="98" t="s">
        <v>390</v>
      </c>
      <c r="S156" s="116">
        <v>5</v>
      </c>
    </row>
    <row r="157" spans="1:19" x14ac:dyDescent="0.25">
      <c r="A157" s="56" t="s">
        <v>138</v>
      </c>
      <c r="B157" s="1">
        <v>44368</v>
      </c>
      <c r="C157" s="96" t="s">
        <v>504</v>
      </c>
      <c r="D157" s="29" t="s">
        <v>396</v>
      </c>
      <c r="H157">
        <v>34</v>
      </c>
      <c r="K157">
        <v>20</v>
      </c>
      <c r="N157" s="93">
        <v>20</v>
      </c>
      <c r="O157" s="92">
        <f t="shared" si="8"/>
        <v>44349</v>
      </c>
      <c r="P157" s="90">
        <f t="shared" si="9"/>
        <v>44374</v>
      </c>
      <c r="S157" s="116">
        <v>10</v>
      </c>
    </row>
    <row r="158" spans="1:19" x14ac:dyDescent="0.25">
      <c r="A158" s="56" t="s">
        <v>139</v>
      </c>
      <c r="B158" s="1">
        <v>44368</v>
      </c>
      <c r="C158" s="96" t="s">
        <v>504</v>
      </c>
      <c r="D158" s="29" t="s">
        <v>396</v>
      </c>
      <c r="H158">
        <v>41</v>
      </c>
      <c r="I158">
        <v>36</v>
      </c>
      <c r="J158" s="14">
        <v>39</v>
      </c>
      <c r="K158" s="79">
        <v>23</v>
      </c>
      <c r="L158" s="79">
        <v>21</v>
      </c>
      <c r="M158" s="79">
        <v>22</v>
      </c>
      <c r="N158" s="93">
        <f t="shared" si="7"/>
        <v>22</v>
      </c>
      <c r="O158" s="92">
        <f t="shared" si="8"/>
        <v>44347</v>
      </c>
      <c r="P158" s="90">
        <f t="shared" si="9"/>
        <v>44372</v>
      </c>
      <c r="S158" s="116">
        <v>10</v>
      </c>
    </row>
    <row r="159" spans="1:19" x14ac:dyDescent="0.25">
      <c r="A159" s="56" t="s">
        <v>140</v>
      </c>
      <c r="B159" s="1">
        <v>44368</v>
      </c>
      <c r="C159" s="96" t="s">
        <v>504</v>
      </c>
      <c r="N159" s="93"/>
      <c r="O159" s="92"/>
      <c r="P159" s="90"/>
      <c r="Q159" s="14" t="s">
        <v>440</v>
      </c>
      <c r="S159" s="116">
        <v>5</v>
      </c>
    </row>
    <row r="160" spans="1:19" x14ac:dyDescent="0.25">
      <c r="A160" s="56" t="s">
        <v>141</v>
      </c>
      <c r="B160" s="1">
        <v>44368</v>
      </c>
      <c r="C160" s="96" t="s">
        <v>504</v>
      </c>
      <c r="D160" s="29" t="s">
        <v>395</v>
      </c>
      <c r="H160">
        <v>36</v>
      </c>
      <c r="I160">
        <v>39</v>
      </c>
      <c r="J160" s="14">
        <v>36</v>
      </c>
      <c r="K160" s="79">
        <v>21</v>
      </c>
      <c r="L160" s="79">
        <v>22</v>
      </c>
      <c r="M160" s="79">
        <v>21</v>
      </c>
      <c r="N160" s="93">
        <f t="shared" si="7"/>
        <v>21.333333333333332</v>
      </c>
      <c r="O160" s="92">
        <f t="shared" si="8"/>
        <v>44347.666666666664</v>
      </c>
      <c r="P160" s="90">
        <f t="shared" si="9"/>
        <v>44372.666666666664</v>
      </c>
      <c r="S160" s="116">
        <v>10</v>
      </c>
    </row>
    <row r="161" spans="1:19" x14ac:dyDescent="0.25">
      <c r="A161" s="56" t="s">
        <v>142</v>
      </c>
      <c r="B161" s="1">
        <v>44368</v>
      </c>
      <c r="C161" s="96" t="s">
        <v>504</v>
      </c>
      <c r="D161" s="29" t="s">
        <v>401</v>
      </c>
      <c r="H161">
        <v>40</v>
      </c>
      <c r="K161" s="79">
        <v>22</v>
      </c>
      <c r="N161" s="93">
        <v>22</v>
      </c>
      <c r="O161" s="92">
        <f t="shared" si="8"/>
        <v>44347</v>
      </c>
      <c r="P161" s="90">
        <f t="shared" si="9"/>
        <v>44372</v>
      </c>
      <c r="S161" s="116">
        <v>10</v>
      </c>
    </row>
    <row r="162" spans="1:19" x14ac:dyDescent="0.25">
      <c r="A162" s="56" t="s">
        <v>143</v>
      </c>
      <c r="B162" s="1">
        <v>44368</v>
      </c>
      <c r="C162" s="96" t="s">
        <v>504</v>
      </c>
      <c r="D162" s="29" t="s">
        <v>401</v>
      </c>
      <c r="H162">
        <v>35</v>
      </c>
      <c r="I162">
        <v>40</v>
      </c>
      <c r="J162" s="14">
        <v>41</v>
      </c>
      <c r="K162" s="79">
        <v>21</v>
      </c>
      <c r="L162" s="79">
        <v>22</v>
      </c>
      <c r="M162" s="79">
        <v>23</v>
      </c>
      <c r="N162" s="93">
        <f t="shared" si="7"/>
        <v>22</v>
      </c>
      <c r="O162" s="92">
        <f t="shared" si="8"/>
        <v>44347</v>
      </c>
      <c r="P162" s="90">
        <f t="shared" si="9"/>
        <v>44372</v>
      </c>
      <c r="S162" s="116">
        <v>10</v>
      </c>
    </row>
    <row r="163" spans="1:19" x14ac:dyDescent="0.25">
      <c r="A163" s="56" t="s">
        <v>144</v>
      </c>
      <c r="B163" s="1">
        <v>44368</v>
      </c>
      <c r="C163" s="96" t="s">
        <v>504</v>
      </c>
      <c r="D163" s="29" t="s">
        <v>396</v>
      </c>
      <c r="H163">
        <v>35</v>
      </c>
      <c r="I163">
        <v>33</v>
      </c>
      <c r="J163" s="14">
        <v>33</v>
      </c>
      <c r="K163" s="79">
        <v>21</v>
      </c>
      <c r="L163" s="79">
        <v>20</v>
      </c>
      <c r="M163" s="79">
        <v>20</v>
      </c>
      <c r="N163" s="93">
        <f t="shared" si="7"/>
        <v>20.333333333333332</v>
      </c>
      <c r="O163" s="92">
        <f t="shared" si="8"/>
        <v>44348.666666666664</v>
      </c>
      <c r="P163" s="90">
        <f t="shared" si="9"/>
        <v>44373.666666666664</v>
      </c>
      <c r="S163" s="116">
        <v>10</v>
      </c>
    </row>
    <row r="164" spans="1:19" x14ac:dyDescent="0.25">
      <c r="A164" s="56" t="s">
        <v>145</v>
      </c>
      <c r="B164" s="1">
        <v>44368</v>
      </c>
      <c r="C164" s="96" t="s">
        <v>504</v>
      </c>
      <c r="N164" s="93"/>
      <c r="O164" s="92"/>
      <c r="P164" s="90"/>
      <c r="Q164" s="14" t="s">
        <v>393</v>
      </c>
      <c r="S164" s="116">
        <v>5</v>
      </c>
    </row>
    <row r="165" spans="1:19" x14ac:dyDescent="0.25">
      <c r="A165" s="56" t="s">
        <v>146</v>
      </c>
      <c r="B165" s="1">
        <v>44368</v>
      </c>
      <c r="C165" s="96" t="s">
        <v>504</v>
      </c>
      <c r="N165" s="93"/>
      <c r="O165" s="92"/>
      <c r="P165" s="90"/>
      <c r="Q165" s="14" t="s">
        <v>402</v>
      </c>
      <c r="S165" s="116">
        <v>5</v>
      </c>
    </row>
    <row r="166" spans="1:19" x14ac:dyDescent="0.25">
      <c r="A166" s="56" t="s">
        <v>147</v>
      </c>
      <c r="B166" s="1">
        <v>44368</v>
      </c>
      <c r="C166" s="96" t="s">
        <v>504</v>
      </c>
      <c r="D166" s="29" t="s">
        <v>395</v>
      </c>
      <c r="E166">
        <v>90</v>
      </c>
      <c r="F166">
        <v>90</v>
      </c>
      <c r="K166">
        <v>10</v>
      </c>
      <c r="L166">
        <v>10</v>
      </c>
      <c r="N166" s="93">
        <f>(K166+L166)/2</f>
        <v>10</v>
      </c>
      <c r="O166" s="92">
        <f t="shared" si="8"/>
        <v>44359</v>
      </c>
      <c r="P166" s="90">
        <f t="shared" si="9"/>
        <v>44384</v>
      </c>
      <c r="S166" s="116">
        <v>10</v>
      </c>
    </row>
    <row r="167" spans="1:19" x14ac:dyDescent="0.25">
      <c r="A167" s="56" t="s">
        <v>148</v>
      </c>
      <c r="B167" s="1">
        <v>44368</v>
      </c>
      <c r="C167" s="96" t="s">
        <v>504</v>
      </c>
      <c r="N167" s="93"/>
      <c r="O167" s="92"/>
      <c r="P167" s="90"/>
      <c r="Q167" s="14" t="s">
        <v>393</v>
      </c>
      <c r="S167" s="116">
        <v>5</v>
      </c>
    </row>
    <row r="168" spans="1:19" x14ac:dyDescent="0.25">
      <c r="A168" s="56" t="s">
        <v>149</v>
      </c>
      <c r="B168" s="1">
        <v>44368</v>
      </c>
      <c r="C168" s="96" t="s">
        <v>504</v>
      </c>
      <c r="D168" s="29" t="s">
        <v>401</v>
      </c>
      <c r="H168">
        <v>35</v>
      </c>
      <c r="K168">
        <v>21</v>
      </c>
      <c r="N168" s="93">
        <v>21</v>
      </c>
      <c r="O168" s="92">
        <f t="shared" si="8"/>
        <v>44348</v>
      </c>
      <c r="P168" s="90">
        <f t="shared" si="9"/>
        <v>44373</v>
      </c>
      <c r="S168" s="116">
        <v>10</v>
      </c>
    </row>
    <row r="169" spans="1:19" x14ac:dyDescent="0.25">
      <c r="A169" s="56" t="s">
        <v>150</v>
      </c>
      <c r="B169" s="1">
        <v>44368</v>
      </c>
      <c r="C169" s="96" t="s">
        <v>504</v>
      </c>
      <c r="J169" s="14" t="s">
        <v>441</v>
      </c>
      <c r="L169">
        <v>26</v>
      </c>
      <c r="N169" s="93">
        <v>26</v>
      </c>
      <c r="O169" s="92">
        <f t="shared" si="8"/>
        <v>44343</v>
      </c>
      <c r="P169" s="90">
        <f t="shared" si="9"/>
        <v>44368</v>
      </c>
      <c r="S169" s="116">
        <v>10</v>
      </c>
    </row>
    <row r="170" spans="1:19" x14ac:dyDescent="0.25">
      <c r="A170" s="56" t="s">
        <v>151</v>
      </c>
      <c r="B170" s="1">
        <v>44368</v>
      </c>
      <c r="C170" s="96" t="s">
        <v>504</v>
      </c>
      <c r="D170" s="29" t="s">
        <v>395</v>
      </c>
      <c r="H170">
        <v>38</v>
      </c>
      <c r="L170">
        <v>22</v>
      </c>
      <c r="N170" s="93">
        <v>22</v>
      </c>
      <c r="O170" s="92">
        <f t="shared" ref="O170:O225" si="10">B170-N170+1</f>
        <v>44347</v>
      </c>
      <c r="P170" s="90">
        <f t="shared" ref="P170:P225" si="11">O170+25</f>
        <v>44372</v>
      </c>
      <c r="S170" s="116">
        <v>10</v>
      </c>
    </row>
    <row r="171" spans="1:19" x14ac:dyDescent="0.25">
      <c r="A171" s="56" t="s">
        <v>152</v>
      </c>
      <c r="B171" s="1">
        <v>44368</v>
      </c>
      <c r="C171" s="96" t="s">
        <v>504</v>
      </c>
      <c r="N171" s="93"/>
      <c r="O171" s="92"/>
      <c r="P171" s="90"/>
      <c r="Q171" s="98" t="s">
        <v>404</v>
      </c>
      <c r="S171" s="116">
        <v>5</v>
      </c>
    </row>
    <row r="172" spans="1:19" x14ac:dyDescent="0.25">
      <c r="A172" s="56" t="s">
        <v>153</v>
      </c>
      <c r="B172" s="1">
        <v>44368</v>
      </c>
      <c r="C172" s="96" t="s">
        <v>504</v>
      </c>
      <c r="D172" s="29" t="s">
        <v>401</v>
      </c>
      <c r="H172">
        <v>33</v>
      </c>
      <c r="K172">
        <v>20</v>
      </c>
      <c r="N172" s="93">
        <v>20</v>
      </c>
      <c r="O172" s="92">
        <f t="shared" si="10"/>
        <v>44349</v>
      </c>
      <c r="P172" s="90">
        <f t="shared" si="11"/>
        <v>44374</v>
      </c>
      <c r="S172" s="116">
        <v>10</v>
      </c>
    </row>
    <row r="173" spans="1:19" x14ac:dyDescent="0.25">
      <c r="A173" s="56" t="s">
        <v>154</v>
      </c>
      <c r="B173" s="1">
        <v>44368</v>
      </c>
      <c r="C173" s="96" t="s">
        <v>504</v>
      </c>
      <c r="D173" s="29" t="s">
        <v>396</v>
      </c>
      <c r="H173">
        <v>33</v>
      </c>
      <c r="I173">
        <v>29</v>
      </c>
      <c r="J173" s="14">
        <v>36</v>
      </c>
      <c r="K173" s="79">
        <v>20</v>
      </c>
      <c r="L173" s="79">
        <v>18</v>
      </c>
      <c r="M173" s="79">
        <v>21</v>
      </c>
      <c r="N173" s="93">
        <f t="shared" ref="N173:N225" si="12">(K173+L173+M173)/3</f>
        <v>19.666666666666668</v>
      </c>
      <c r="O173" s="92">
        <f t="shared" si="10"/>
        <v>44349.333333333336</v>
      </c>
      <c r="P173" s="90">
        <f t="shared" si="11"/>
        <v>44374.333333333336</v>
      </c>
      <c r="S173" s="116">
        <v>10</v>
      </c>
    </row>
    <row r="174" spans="1:19" x14ac:dyDescent="0.25">
      <c r="A174" s="56" t="s">
        <v>155</v>
      </c>
      <c r="B174" s="1">
        <v>44368</v>
      </c>
      <c r="C174" s="96" t="s">
        <v>504</v>
      </c>
      <c r="D174" s="29" t="s">
        <v>406</v>
      </c>
      <c r="H174">
        <v>35</v>
      </c>
      <c r="K174">
        <v>21</v>
      </c>
      <c r="N174" s="93">
        <v>21</v>
      </c>
      <c r="O174" s="92">
        <f t="shared" si="10"/>
        <v>44348</v>
      </c>
      <c r="P174" s="90">
        <f t="shared" si="11"/>
        <v>44373</v>
      </c>
      <c r="S174" s="116">
        <v>10</v>
      </c>
    </row>
    <row r="175" spans="1:19" x14ac:dyDescent="0.25">
      <c r="A175" s="56" t="s">
        <v>156</v>
      </c>
      <c r="B175" s="1">
        <v>44368</v>
      </c>
      <c r="C175" s="96" t="s">
        <v>504</v>
      </c>
      <c r="N175" s="93"/>
      <c r="O175" s="92"/>
      <c r="P175" s="90"/>
      <c r="Q175" s="98" t="s">
        <v>442</v>
      </c>
      <c r="S175" s="116">
        <v>5</v>
      </c>
    </row>
    <row r="176" spans="1:19" x14ac:dyDescent="0.25">
      <c r="A176" s="56" t="s">
        <v>157</v>
      </c>
      <c r="B176" s="1">
        <v>44368</v>
      </c>
      <c r="C176" s="96" t="s">
        <v>504</v>
      </c>
      <c r="D176" s="29" t="s">
        <v>395</v>
      </c>
      <c r="H176" t="s">
        <v>4</v>
      </c>
      <c r="K176">
        <v>24</v>
      </c>
      <c r="N176" s="93">
        <v>24</v>
      </c>
      <c r="O176" s="92">
        <f t="shared" si="10"/>
        <v>44345</v>
      </c>
      <c r="P176" s="90">
        <f t="shared" si="11"/>
        <v>44370</v>
      </c>
      <c r="S176" s="116">
        <v>10</v>
      </c>
    </row>
    <row r="177" spans="1:19" x14ac:dyDescent="0.25">
      <c r="A177" s="56" t="s">
        <v>158</v>
      </c>
      <c r="B177" s="1">
        <v>44368</v>
      </c>
      <c r="C177" s="96" t="s">
        <v>504</v>
      </c>
      <c r="D177" s="29" t="s">
        <v>396</v>
      </c>
      <c r="H177">
        <v>29</v>
      </c>
      <c r="I177">
        <v>35</v>
      </c>
      <c r="J177" s="14">
        <v>38</v>
      </c>
      <c r="K177" s="79">
        <v>18</v>
      </c>
      <c r="L177" s="79">
        <v>21</v>
      </c>
      <c r="M177" s="79">
        <v>22</v>
      </c>
      <c r="N177" s="93">
        <f t="shared" si="12"/>
        <v>20.333333333333332</v>
      </c>
      <c r="O177" s="92">
        <f t="shared" si="10"/>
        <v>44348.666666666664</v>
      </c>
      <c r="P177" s="90">
        <f t="shared" si="11"/>
        <v>44373.666666666664</v>
      </c>
      <c r="S177" s="116">
        <v>10</v>
      </c>
    </row>
    <row r="178" spans="1:19" x14ac:dyDescent="0.25">
      <c r="A178" s="56" t="s">
        <v>159</v>
      </c>
      <c r="B178" s="1">
        <v>44368</v>
      </c>
      <c r="C178" s="96" t="s">
        <v>504</v>
      </c>
      <c r="D178" s="29" t="s">
        <v>508</v>
      </c>
      <c r="H178">
        <v>35</v>
      </c>
      <c r="I178">
        <v>34</v>
      </c>
      <c r="J178" s="14">
        <v>38</v>
      </c>
      <c r="K178" s="79">
        <v>21</v>
      </c>
      <c r="L178" s="79">
        <v>20</v>
      </c>
      <c r="M178" s="79">
        <v>22</v>
      </c>
      <c r="N178" s="93">
        <f t="shared" si="12"/>
        <v>21</v>
      </c>
      <c r="O178" s="92">
        <f t="shared" si="10"/>
        <v>44348</v>
      </c>
      <c r="P178" s="90">
        <f t="shared" si="11"/>
        <v>44373</v>
      </c>
      <c r="S178" s="116">
        <v>10</v>
      </c>
    </row>
    <row r="179" spans="1:19" s="50" customFormat="1" ht="15.75" thickBot="1" x14ac:dyDescent="0.3">
      <c r="A179" s="47" t="s">
        <v>160</v>
      </c>
      <c r="B179" s="48">
        <v>44368</v>
      </c>
      <c r="C179" s="97" t="s">
        <v>504</v>
      </c>
      <c r="D179" s="49"/>
      <c r="G179" s="51"/>
      <c r="J179" s="51"/>
      <c r="N179" s="93"/>
      <c r="O179" s="92"/>
      <c r="P179" s="90"/>
      <c r="Q179" s="99" t="s">
        <v>390</v>
      </c>
      <c r="R179" s="110"/>
      <c r="S179" s="125">
        <v>5</v>
      </c>
    </row>
    <row r="180" spans="1:19" s="120" customFormat="1" ht="16.5" thickTop="1" thickBot="1" x14ac:dyDescent="0.3">
      <c r="A180" s="100" t="s">
        <v>620</v>
      </c>
      <c r="B180" s="118"/>
      <c r="C180" s="119"/>
      <c r="D180" s="103"/>
      <c r="G180" s="104"/>
      <c r="J180" s="104"/>
      <c r="N180" s="121"/>
      <c r="O180" s="105"/>
      <c r="P180" s="101"/>
      <c r="Q180" s="104"/>
      <c r="R180" s="108"/>
      <c r="S180" s="117">
        <f>SUM(S137:S179)</f>
        <v>320</v>
      </c>
    </row>
    <row r="181" spans="1:19" s="2" customFormat="1" ht="16.5" thickTop="1" thickBot="1" x14ac:dyDescent="0.3">
      <c r="A181" s="6"/>
      <c r="B181" s="48">
        <v>44368</v>
      </c>
      <c r="C181" s="97" t="s">
        <v>504</v>
      </c>
      <c r="D181" s="75">
        <v>4</v>
      </c>
      <c r="E181" s="2">
        <v>30</v>
      </c>
      <c r="F181" s="2">
        <v>30</v>
      </c>
      <c r="G181" s="76"/>
      <c r="J181" s="76"/>
      <c r="K181" s="79">
        <v>4</v>
      </c>
      <c r="L181" s="2">
        <v>4</v>
      </c>
      <c r="N181" s="93">
        <f>(K181+L181)/2</f>
        <v>4</v>
      </c>
      <c r="O181" s="92">
        <f t="shared" si="10"/>
        <v>44365</v>
      </c>
      <c r="P181" s="90">
        <f t="shared" si="11"/>
        <v>44390</v>
      </c>
      <c r="Q181" s="76"/>
      <c r="R181" s="16"/>
      <c r="S181" s="116"/>
    </row>
    <row r="182" spans="1:19" s="2" customFormat="1" ht="16.5" thickTop="1" thickBot="1" x14ac:dyDescent="0.3">
      <c r="A182" s="6"/>
      <c r="B182" s="48">
        <v>44368</v>
      </c>
      <c r="C182" s="97" t="s">
        <v>504</v>
      </c>
      <c r="D182" s="75">
        <v>3</v>
      </c>
      <c r="E182" s="2">
        <v>45</v>
      </c>
      <c r="F182" s="2">
        <v>45</v>
      </c>
      <c r="G182" s="76"/>
      <c r="J182" s="76"/>
      <c r="K182" s="79">
        <v>6</v>
      </c>
      <c r="L182" s="79">
        <v>6</v>
      </c>
      <c r="N182" s="93">
        <v>6</v>
      </c>
      <c r="O182" s="92">
        <f t="shared" si="10"/>
        <v>44363</v>
      </c>
      <c r="P182" s="90">
        <f t="shared" si="11"/>
        <v>44388</v>
      </c>
      <c r="Q182" s="76"/>
      <c r="R182" s="16"/>
      <c r="S182" s="116"/>
    </row>
    <row r="183" spans="1:19" s="2" customFormat="1" ht="16.5" thickTop="1" thickBot="1" x14ac:dyDescent="0.3">
      <c r="A183" s="6"/>
      <c r="B183" s="48">
        <v>44368</v>
      </c>
      <c r="C183" s="97" t="s">
        <v>504</v>
      </c>
      <c r="D183" s="75">
        <v>2</v>
      </c>
      <c r="E183" s="2">
        <v>75</v>
      </c>
      <c r="G183" s="76"/>
      <c r="J183" s="76"/>
      <c r="K183" s="79">
        <v>8</v>
      </c>
      <c r="N183" s="93">
        <v>8</v>
      </c>
      <c r="O183" s="92">
        <f t="shared" si="10"/>
        <v>44361</v>
      </c>
      <c r="P183" s="90">
        <f t="shared" si="11"/>
        <v>44386</v>
      </c>
      <c r="Q183" s="76"/>
      <c r="R183" s="16"/>
      <c r="S183" s="116"/>
    </row>
    <row r="184" spans="1:19" s="2" customFormat="1" ht="16.5" thickTop="1" thickBot="1" x14ac:dyDescent="0.3">
      <c r="A184" s="6"/>
      <c r="B184" s="48">
        <v>44368</v>
      </c>
      <c r="C184" s="97" t="s">
        <v>504</v>
      </c>
      <c r="D184" s="75">
        <v>4</v>
      </c>
      <c r="E184" s="6">
        <v>75</v>
      </c>
      <c r="G184" s="76"/>
      <c r="J184" s="76"/>
      <c r="K184" s="79">
        <v>8</v>
      </c>
      <c r="N184" s="93">
        <v>8</v>
      </c>
      <c r="O184" s="92">
        <f t="shared" si="10"/>
        <v>44361</v>
      </c>
      <c r="P184" s="90">
        <f t="shared" si="11"/>
        <v>44386</v>
      </c>
      <c r="Q184" s="76"/>
      <c r="R184" s="16"/>
      <c r="S184" s="116"/>
    </row>
    <row r="185" spans="1:19" s="2" customFormat="1" ht="16.5" thickTop="1" thickBot="1" x14ac:dyDescent="0.3">
      <c r="A185" s="6"/>
      <c r="B185" s="48">
        <v>44368</v>
      </c>
      <c r="C185" s="97" t="s">
        <v>504</v>
      </c>
      <c r="D185" s="75">
        <v>4</v>
      </c>
      <c r="E185" s="6"/>
      <c r="G185" s="76"/>
      <c r="H185" s="2" t="s">
        <v>613</v>
      </c>
      <c r="J185" s="76"/>
      <c r="K185" s="79">
        <v>26</v>
      </c>
      <c r="N185" s="93">
        <v>26</v>
      </c>
      <c r="O185" s="92">
        <f t="shared" si="10"/>
        <v>44343</v>
      </c>
      <c r="P185" s="90">
        <f t="shared" si="11"/>
        <v>44368</v>
      </c>
      <c r="Q185" s="76"/>
      <c r="R185" s="16"/>
      <c r="S185" s="116"/>
    </row>
    <row r="186" spans="1:19" ht="15.75" thickTop="1" x14ac:dyDescent="0.25">
      <c r="A186" s="56" t="s">
        <v>510</v>
      </c>
      <c r="B186" s="1">
        <v>44368</v>
      </c>
      <c r="C186" s="94" t="s">
        <v>509</v>
      </c>
      <c r="D186" s="29" t="s">
        <v>396</v>
      </c>
      <c r="H186">
        <v>34</v>
      </c>
      <c r="K186" s="79">
        <v>20</v>
      </c>
      <c r="N186" s="93">
        <v>20</v>
      </c>
      <c r="O186" s="92">
        <f t="shared" si="10"/>
        <v>44349</v>
      </c>
      <c r="P186" s="90">
        <f t="shared" si="11"/>
        <v>44374</v>
      </c>
      <c r="S186" s="116">
        <v>10</v>
      </c>
    </row>
    <row r="187" spans="1:19" x14ac:dyDescent="0.25">
      <c r="A187" s="56" t="s">
        <v>511</v>
      </c>
      <c r="B187" s="1">
        <v>44368</v>
      </c>
      <c r="C187" s="94" t="s">
        <v>509</v>
      </c>
      <c r="D187" s="29" t="s">
        <v>514</v>
      </c>
      <c r="E187">
        <v>90</v>
      </c>
      <c r="K187" s="79">
        <v>10</v>
      </c>
      <c r="N187" s="93">
        <v>10</v>
      </c>
      <c r="O187" s="92">
        <f t="shared" si="10"/>
        <v>44359</v>
      </c>
      <c r="P187" s="90">
        <f t="shared" si="11"/>
        <v>44384</v>
      </c>
      <c r="S187" s="116">
        <v>10</v>
      </c>
    </row>
    <row r="188" spans="1:19" x14ac:dyDescent="0.25">
      <c r="A188" s="56" t="s">
        <v>512</v>
      </c>
      <c r="B188" s="1">
        <v>44368</v>
      </c>
      <c r="C188" s="94" t="s">
        <v>509</v>
      </c>
      <c r="D188" s="29" t="s">
        <v>406</v>
      </c>
      <c r="H188">
        <v>25</v>
      </c>
      <c r="K188" s="79">
        <v>16</v>
      </c>
      <c r="N188" s="93">
        <v>16</v>
      </c>
      <c r="O188" s="92">
        <f t="shared" si="10"/>
        <v>44353</v>
      </c>
      <c r="P188" s="90">
        <f t="shared" si="11"/>
        <v>44378</v>
      </c>
      <c r="S188" s="116">
        <v>10</v>
      </c>
    </row>
    <row r="189" spans="1:19" s="50" customFormat="1" ht="15.75" thickBot="1" x14ac:dyDescent="0.3">
      <c r="A189" s="47" t="s">
        <v>513</v>
      </c>
      <c r="B189" s="48">
        <v>44368</v>
      </c>
      <c r="C189" s="95" t="s">
        <v>509</v>
      </c>
      <c r="D189" s="49" t="s">
        <v>396</v>
      </c>
      <c r="G189" s="51"/>
      <c r="H189" s="50">
        <v>28</v>
      </c>
      <c r="J189" s="51"/>
      <c r="K189" s="50">
        <v>18</v>
      </c>
      <c r="N189" s="93">
        <v>18</v>
      </c>
      <c r="O189" s="92">
        <f t="shared" si="10"/>
        <v>44351</v>
      </c>
      <c r="P189" s="90">
        <f t="shared" si="11"/>
        <v>44376</v>
      </c>
      <c r="Q189" s="51"/>
      <c r="R189" s="110"/>
      <c r="S189" s="125">
        <v>10</v>
      </c>
    </row>
    <row r="190" spans="1:19" ht="15.75" thickTop="1" x14ac:dyDescent="0.25">
      <c r="A190" s="56" t="s">
        <v>166</v>
      </c>
      <c r="B190" s="1">
        <v>44369</v>
      </c>
      <c r="C190" s="29" t="s">
        <v>515</v>
      </c>
      <c r="D190" s="29" t="s">
        <v>401</v>
      </c>
      <c r="E190">
        <v>90</v>
      </c>
      <c r="H190" s="6">
        <v>25</v>
      </c>
      <c r="I190">
        <v>29</v>
      </c>
      <c r="K190" s="79">
        <v>10</v>
      </c>
      <c r="L190" s="79">
        <v>16</v>
      </c>
      <c r="M190" s="79">
        <v>18</v>
      </c>
      <c r="N190" s="93">
        <f t="shared" si="12"/>
        <v>14.666666666666666</v>
      </c>
      <c r="O190" s="92">
        <f t="shared" si="10"/>
        <v>44355.333333333336</v>
      </c>
      <c r="P190" s="90">
        <f t="shared" si="11"/>
        <v>44380.333333333336</v>
      </c>
      <c r="S190" s="116">
        <v>10</v>
      </c>
    </row>
    <row r="191" spans="1:19" x14ac:dyDescent="0.25">
      <c r="A191" s="56" t="s">
        <v>167</v>
      </c>
      <c r="B191" s="1">
        <v>44369</v>
      </c>
      <c r="C191" s="29" t="s">
        <v>515</v>
      </c>
      <c r="N191" s="93"/>
      <c r="O191" s="92"/>
      <c r="P191" s="90"/>
      <c r="Q191" s="98" t="s">
        <v>390</v>
      </c>
      <c r="S191" s="116">
        <v>5</v>
      </c>
    </row>
    <row r="192" spans="1:19" x14ac:dyDescent="0.25">
      <c r="A192" s="56" t="s">
        <v>168</v>
      </c>
      <c r="B192" s="1">
        <v>44369</v>
      </c>
      <c r="C192" s="29" t="s">
        <v>515</v>
      </c>
      <c r="D192" s="29" t="s">
        <v>406</v>
      </c>
      <c r="H192">
        <v>34</v>
      </c>
      <c r="K192">
        <v>20</v>
      </c>
      <c r="N192" s="93">
        <v>20</v>
      </c>
      <c r="O192" s="92">
        <f t="shared" si="10"/>
        <v>44350</v>
      </c>
      <c r="P192" s="90">
        <f t="shared" si="11"/>
        <v>44375</v>
      </c>
      <c r="S192" s="116">
        <v>10</v>
      </c>
    </row>
    <row r="193" spans="1:19" x14ac:dyDescent="0.25">
      <c r="A193" s="56" t="s">
        <v>169</v>
      </c>
      <c r="B193" s="1">
        <v>44369</v>
      </c>
      <c r="C193" s="29" t="s">
        <v>515</v>
      </c>
      <c r="N193" s="93"/>
      <c r="O193" s="92"/>
      <c r="P193" s="90"/>
      <c r="Q193" s="14" t="s">
        <v>394</v>
      </c>
      <c r="S193" s="116">
        <v>5</v>
      </c>
    </row>
    <row r="194" spans="1:19" x14ac:dyDescent="0.25">
      <c r="A194" s="56" t="s">
        <v>170</v>
      </c>
      <c r="B194" s="1">
        <v>44369</v>
      </c>
      <c r="C194" s="29" t="s">
        <v>515</v>
      </c>
      <c r="N194" s="93"/>
      <c r="O194" s="92"/>
      <c r="P194" s="90"/>
      <c r="Q194" s="14" t="s">
        <v>393</v>
      </c>
      <c r="S194" s="116">
        <v>5</v>
      </c>
    </row>
    <row r="195" spans="1:19" x14ac:dyDescent="0.25">
      <c r="A195" s="56" t="s">
        <v>171</v>
      </c>
      <c r="B195" s="1">
        <v>44369</v>
      </c>
      <c r="C195" s="29" t="s">
        <v>515</v>
      </c>
      <c r="D195" s="29" t="s">
        <v>401</v>
      </c>
      <c r="H195">
        <v>31</v>
      </c>
      <c r="I195">
        <v>36</v>
      </c>
      <c r="J195" s="14">
        <v>35</v>
      </c>
      <c r="K195" s="79">
        <v>19</v>
      </c>
      <c r="L195" s="79">
        <v>21</v>
      </c>
      <c r="M195" s="79">
        <v>21</v>
      </c>
      <c r="N195" s="93">
        <f t="shared" si="12"/>
        <v>20.333333333333332</v>
      </c>
      <c r="O195" s="92">
        <f t="shared" si="10"/>
        <v>44349.666666666664</v>
      </c>
      <c r="P195" s="90">
        <f t="shared" si="11"/>
        <v>44374.666666666664</v>
      </c>
      <c r="S195" s="116">
        <v>10</v>
      </c>
    </row>
    <row r="196" spans="1:19" x14ac:dyDescent="0.25">
      <c r="A196" s="56" t="s">
        <v>172</v>
      </c>
      <c r="B196" s="1">
        <v>44369</v>
      </c>
      <c r="C196" s="29" t="s">
        <v>515</v>
      </c>
      <c r="N196" s="93"/>
      <c r="O196" s="92"/>
      <c r="P196" s="90"/>
      <c r="Q196" s="14" t="s">
        <v>393</v>
      </c>
      <c r="S196" s="116">
        <v>5</v>
      </c>
    </row>
    <row r="197" spans="1:19" x14ac:dyDescent="0.25">
      <c r="A197" s="56" t="s">
        <v>173</v>
      </c>
      <c r="B197" s="1">
        <v>44369</v>
      </c>
      <c r="C197" s="29" t="s">
        <v>515</v>
      </c>
      <c r="D197" s="29" t="s">
        <v>395</v>
      </c>
      <c r="H197">
        <v>35</v>
      </c>
      <c r="K197">
        <v>21</v>
      </c>
      <c r="N197" s="93">
        <v>21</v>
      </c>
      <c r="O197" s="92">
        <f t="shared" si="10"/>
        <v>44349</v>
      </c>
      <c r="P197" s="90">
        <f t="shared" si="11"/>
        <v>44374</v>
      </c>
      <c r="S197" s="116">
        <v>10</v>
      </c>
    </row>
    <row r="198" spans="1:19" x14ac:dyDescent="0.25">
      <c r="A198" s="56" t="s">
        <v>174</v>
      </c>
      <c r="B198" s="1">
        <v>44369</v>
      </c>
      <c r="C198" s="29" t="s">
        <v>515</v>
      </c>
      <c r="D198" s="29" t="s">
        <v>396</v>
      </c>
      <c r="H198">
        <v>31</v>
      </c>
      <c r="I198">
        <v>35</v>
      </c>
      <c r="J198" s="14">
        <v>29</v>
      </c>
      <c r="K198" s="79">
        <v>19</v>
      </c>
      <c r="L198" s="79">
        <v>21</v>
      </c>
      <c r="M198" s="79">
        <v>18</v>
      </c>
      <c r="N198" s="93">
        <f t="shared" si="12"/>
        <v>19.333333333333332</v>
      </c>
      <c r="O198" s="92">
        <f t="shared" si="10"/>
        <v>44350.666666666664</v>
      </c>
      <c r="P198" s="90">
        <f t="shared" si="11"/>
        <v>44375.666666666664</v>
      </c>
      <c r="S198" s="116">
        <v>10</v>
      </c>
    </row>
    <row r="199" spans="1:19" x14ac:dyDescent="0.25">
      <c r="A199" s="56" t="s">
        <v>175</v>
      </c>
      <c r="B199" s="1">
        <v>44369</v>
      </c>
      <c r="C199" s="29" t="s">
        <v>515</v>
      </c>
      <c r="N199" s="93"/>
      <c r="O199" s="92"/>
      <c r="P199" s="90"/>
      <c r="Q199" s="98" t="s">
        <v>390</v>
      </c>
      <c r="S199" s="116">
        <v>5</v>
      </c>
    </row>
    <row r="200" spans="1:19" x14ac:dyDescent="0.25">
      <c r="A200" s="56" t="s">
        <v>176</v>
      </c>
      <c r="B200" s="1">
        <v>44369</v>
      </c>
      <c r="C200" s="29" t="s">
        <v>515</v>
      </c>
      <c r="N200" s="93"/>
      <c r="O200" s="92"/>
      <c r="P200" s="90"/>
      <c r="Q200" s="14" t="s">
        <v>516</v>
      </c>
      <c r="S200" s="116">
        <v>5</v>
      </c>
    </row>
    <row r="201" spans="1:19" x14ac:dyDescent="0.25">
      <c r="A201" s="56" t="s">
        <v>177</v>
      </c>
      <c r="B201" s="1">
        <v>44369</v>
      </c>
      <c r="C201" s="29" t="s">
        <v>515</v>
      </c>
      <c r="D201" s="29" t="s">
        <v>401</v>
      </c>
      <c r="E201">
        <v>90</v>
      </c>
      <c r="F201">
        <v>90</v>
      </c>
      <c r="G201" s="14">
        <v>90</v>
      </c>
      <c r="K201">
        <v>10</v>
      </c>
      <c r="L201">
        <v>10</v>
      </c>
      <c r="M201">
        <v>10</v>
      </c>
      <c r="N201" s="93">
        <f t="shared" si="12"/>
        <v>10</v>
      </c>
      <c r="O201" s="92">
        <f t="shared" si="10"/>
        <v>44360</v>
      </c>
      <c r="P201" s="90">
        <f t="shared" si="11"/>
        <v>44385</v>
      </c>
      <c r="S201" s="116">
        <v>10</v>
      </c>
    </row>
    <row r="202" spans="1:19" x14ac:dyDescent="0.25">
      <c r="A202" s="56" t="s">
        <v>178</v>
      </c>
      <c r="B202" s="1">
        <v>44369</v>
      </c>
      <c r="C202" s="29" t="s">
        <v>515</v>
      </c>
      <c r="D202" s="29" t="s">
        <v>498</v>
      </c>
      <c r="H202" t="s">
        <v>498</v>
      </c>
      <c r="K202">
        <v>26</v>
      </c>
      <c r="N202" s="93">
        <v>26</v>
      </c>
      <c r="O202" s="92">
        <f t="shared" si="10"/>
        <v>44344</v>
      </c>
      <c r="P202" s="90">
        <f t="shared" si="11"/>
        <v>44369</v>
      </c>
      <c r="S202" s="116">
        <v>10</v>
      </c>
    </row>
    <row r="203" spans="1:19" x14ac:dyDescent="0.25">
      <c r="A203" s="56" t="s">
        <v>179</v>
      </c>
      <c r="B203" s="1">
        <v>44369</v>
      </c>
      <c r="C203" s="29" t="s">
        <v>515</v>
      </c>
      <c r="N203" s="93"/>
      <c r="O203" s="92"/>
      <c r="P203" s="90"/>
      <c r="Q203" s="14" t="s">
        <v>394</v>
      </c>
      <c r="S203" s="116">
        <v>5</v>
      </c>
    </row>
    <row r="204" spans="1:19" x14ac:dyDescent="0.25">
      <c r="A204" s="56" t="s">
        <v>180</v>
      </c>
      <c r="B204" s="1">
        <v>44369</v>
      </c>
      <c r="C204" s="29" t="s">
        <v>515</v>
      </c>
      <c r="D204" s="29" t="s">
        <v>396</v>
      </c>
      <c r="E204">
        <v>90</v>
      </c>
      <c r="F204">
        <v>90</v>
      </c>
      <c r="G204" s="14">
        <v>90</v>
      </c>
      <c r="K204">
        <v>10</v>
      </c>
      <c r="L204">
        <v>10</v>
      </c>
      <c r="M204">
        <v>10</v>
      </c>
      <c r="N204" s="93">
        <f t="shared" si="12"/>
        <v>10</v>
      </c>
      <c r="O204" s="92">
        <f t="shared" si="10"/>
        <v>44360</v>
      </c>
      <c r="P204" s="90">
        <f t="shared" si="11"/>
        <v>44385</v>
      </c>
      <c r="R204" s="116"/>
      <c r="S204" s="116">
        <v>10</v>
      </c>
    </row>
    <row r="205" spans="1:19" x14ac:dyDescent="0.25">
      <c r="A205" s="56" t="s">
        <v>181</v>
      </c>
      <c r="B205" s="1">
        <v>44369</v>
      </c>
      <c r="C205" s="29" t="s">
        <v>515</v>
      </c>
      <c r="D205" s="29" t="s">
        <v>401</v>
      </c>
      <c r="E205">
        <v>90</v>
      </c>
      <c r="F205">
        <v>90</v>
      </c>
      <c r="G205" s="14">
        <v>90</v>
      </c>
      <c r="K205">
        <v>10</v>
      </c>
      <c r="L205">
        <v>10</v>
      </c>
      <c r="M205">
        <v>10</v>
      </c>
      <c r="N205" s="93">
        <f t="shared" si="12"/>
        <v>10</v>
      </c>
      <c r="O205" s="92">
        <f t="shared" si="10"/>
        <v>44360</v>
      </c>
      <c r="P205" s="90">
        <f t="shared" si="11"/>
        <v>44385</v>
      </c>
      <c r="S205" s="116">
        <v>10</v>
      </c>
    </row>
    <row r="206" spans="1:19" x14ac:dyDescent="0.25">
      <c r="A206" s="56" t="s">
        <v>182</v>
      </c>
      <c r="B206" s="1">
        <v>44369</v>
      </c>
      <c r="C206" s="29" t="s">
        <v>515</v>
      </c>
      <c r="N206" s="93"/>
      <c r="O206" s="92"/>
      <c r="P206" s="90"/>
      <c r="Q206" s="14" t="s">
        <v>393</v>
      </c>
      <c r="S206" s="116">
        <v>5</v>
      </c>
    </row>
    <row r="207" spans="1:19" x14ac:dyDescent="0.25">
      <c r="A207" s="56" t="s">
        <v>183</v>
      </c>
      <c r="B207" s="1">
        <v>44369</v>
      </c>
      <c r="C207" s="29" t="s">
        <v>515</v>
      </c>
      <c r="N207" s="93"/>
      <c r="O207" s="92"/>
      <c r="P207" s="90"/>
      <c r="Q207" s="98" t="s">
        <v>390</v>
      </c>
      <c r="S207" s="116">
        <v>5</v>
      </c>
    </row>
    <row r="208" spans="1:19" x14ac:dyDescent="0.25">
      <c r="A208" s="56" t="s">
        <v>184</v>
      </c>
      <c r="B208" s="1">
        <v>44369</v>
      </c>
      <c r="C208" s="29" t="s">
        <v>515</v>
      </c>
      <c r="N208" s="93"/>
      <c r="O208" s="92"/>
      <c r="P208" s="90"/>
      <c r="Q208" s="14" t="s">
        <v>394</v>
      </c>
      <c r="S208" s="116">
        <v>5</v>
      </c>
    </row>
    <row r="209" spans="1:19" x14ac:dyDescent="0.25">
      <c r="A209" s="56" t="s">
        <v>185</v>
      </c>
      <c r="B209" s="1">
        <v>44369</v>
      </c>
      <c r="C209" s="29" t="s">
        <v>515</v>
      </c>
      <c r="D209" s="29" t="s">
        <v>396</v>
      </c>
      <c r="H209">
        <v>25</v>
      </c>
      <c r="K209">
        <v>16</v>
      </c>
      <c r="N209" s="93">
        <f t="shared" si="12"/>
        <v>5.333333333333333</v>
      </c>
      <c r="O209" s="92">
        <f t="shared" si="10"/>
        <v>44364.666666666664</v>
      </c>
      <c r="P209" s="90">
        <f t="shared" si="11"/>
        <v>44389.666666666664</v>
      </c>
      <c r="S209" s="116">
        <v>10</v>
      </c>
    </row>
    <row r="210" spans="1:19" x14ac:dyDescent="0.25">
      <c r="A210" s="56" t="s">
        <v>186</v>
      </c>
      <c r="B210" s="1">
        <v>44369</v>
      </c>
      <c r="C210" s="29" t="s">
        <v>515</v>
      </c>
      <c r="D210" s="29" t="s">
        <v>396</v>
      </c>
      <c r="H210">
        <v>40</v>
      </c>
      <c r="K210">
        <v>22</v>
      </c>
      <c r="N210" s="93">
        <v>22</v>
      </c>
      <c r="O210" s="92">
        <f t="shared" si="10"/>
        <v>44348</v>
      </c>
      <c r="P210" s="90">
        <f t="shared" si="11"/>
        <v>44373</v>
      </c>
      <c r="S210" s="116">
        <v>10</v>
      </c>
    </row>
    <row r="211" spans="1:19" x14ac:dyDescent="0.25">
      <c r="A211" s="56" t="s">
        <v>187</v>
      </c>
      <c r="B211" s="1">
        <v>44369</v>
      </c>
      <c r="C211" s="29" t="s">
        <v>515</v>
      </c>
      <c r="D211" s="29" t="s">
        <v>396</v>
      </c>
      <c r="H211">
        <v>28</v>
      </c>
      <c r="K211">
        <v>18</v>
      </c>
      <c r="N211" s="93">
        <v>18</v>
      </c>
      <c r="O211" s="92">
        <f t="shared" si="10"/>
        <v>44352</v>
      </c>
      <c r="P211" s="90">
        <f t="shared" si="11"/>
        <v>44377</v>
      </c>
      <c r="S211" s="116">
        <v>10</v>
      </c>
    </row>
    <row r="212" spans="1:19" x14ac:dyDescent="0.25">
      <c r="A212" s="56" t="s">
        <v>188</v>
      </c>
      <c r="B212" s="1">
        <v>44369</v>
      </c>
      <c r="C212" s="29" t="s">
        <v>515</v>
      </c>
      <c r="D212" s="29" t="s">
        <v>396</v>
      </c>
      <c r="H212">
        <v>38</v>
      </c>
      <c r="I212">
        <v>36</v>
      </c>
      <c r="J212" s="14">
        <v>36</v>
      </c>
      <c r="K212" s="79">
        <v>22</v>
      </c>
      <c r="L212" s="79">
        <v>21</v>
      </c>
      <c r="M212" s="79">
        <v>21</v>
      </c>
      <c r="N212" s="93">
        <f t="shared" si="12"/>
        <v>21.333333333333332</v>
      </c>
      <c r="O212" s="92">
        <f t="shared" si="10"/>
        <v>44348.666666666664</v>
      </c>
      <c r="P212" s="90">
        <f t="shared" si="11"/>
        <v>44373.666666666664</v>
      </c>
      <c r="S212" s="116">
        <v>10</v>
      </c>
    </row>
    <row r="213" spans="1:19" x14ac:dyDescent="0.25">
      <c r="A213" s="56" t="s">
        <v>189</v>
      </c>
      <c r="B213" s="1">
        <v>44369</v>
      </c>
      <c r="C213" s="29" t="s">
        <v>515</v>
      </c>
      <c r="N213" s="93"/>
      <c r="O213" s="92"/>
      <c r="P213" s="90"/>
      <c r="Q213" s="14" t="s">
        <v>394</v>
      </c>
      <c r="S213" s="116">
        <v>5</v>
      </c>
    </row>
    <row r="214" spans="1:19" x14ac:dyDescent="0.25">
      <c r="A214" s="56" t="s">
        <v>190</v>
      </c>
      <c r="B214" s="1">
        <v>44369</v>
      </c>
      <c r="C214" s="29" t="s">
        <v>515</v>
      </c>
      <c r="N214" s="93"/>
      <c r="O214" s="92"/>
      <c r="P214" s="90"/>
      <c r="Q214" s="14" t="s">
        <v>393</v>
      </c>
      <c r="S214" s="116">
        <v>5</v>
      </c>
    </row>
    <row r="215" spans="1:19" s="50" customFormat="1" ht="15.75" thickBot="1" x14ac:dyDescent="0.3">
      <c r="A215" s="47" t="s">
        <v>191</v>
      </c>
      <c r="B215" s="48">
        <v>44369</v>
      </c>
      <c r="C215" s="49" t="s">
        <v>515</v>
      </c>
      <c r="D215" s="49"/>
      <c r="G215" s="51"/>
      <c r="J215" s="51"/>
      <c r="N215" s="93"/>
      <c r="O215" s="92"/>
      <c r="P215" s="90"/>
      <c r="Q215" s="51" t="s">
        <v>402</v>
      </c>
      <c r="R215" s="110"/>
      <c r="S215" s="116">
        <v>5</v>
      </c>
    </row>
    <row r="216" spans="1:19" s="100" customFormat="1" ht="15.75" thickTop="1" x14ac:dyDescent="0.25">
      <c r="A216" s="100" t="s">
        <v>620</v>
      </c>
      <c r="S216" s="128">
        <f>SUM(S190:S215)</f>
        <v>195</v>
      </c>
    </row>
    <row r="217" spans="1:19" s="2" customFormat="1" ht="15.75" thickBot="1" x14ac:dyDescent="0.3">
      <c r="A217" s="6"/>
      <c r="B217" s="48">
        <v>44369</v>
      </c>
      <c r="C217" s="49" t="s">
        <v>515</v>
      </c>
      <c r="D217" s="75">
        <v>4</v>
      </c>
      <c r="E217" s="2">
        <v>75</v>
      </c>
      <c r="G217" s="76"/>
      <c r="J217" s="76"/>
      <c r="K217" s="2">
        <v>8</v>
      </c>
      <c r="N217" s="93">
        <v>8</v>
      </c>
      <c r="O217" s="92">
        <f t="shared" si="10"/>
        <v>44362</v>
      </c>
      <c r="P217" s="90">
        <f t="shared" si="11"/>
        <v>44387</v>
      </c>
      <c r="Q217" s="76"/>
      <c r="R217" s="16"/>
      <c r="S217" s="116"/>
    </row>
    <row r="218" spans="1:19" s="2" customFormat="1" ht="16.5" thickTop="1" thickBot="1" x14ac:dyDescent="0.3">
      <c r="A218" s="6"/>
      <c r="B218" s="48">
        <v>44369</v>
      </c>
      <c r="C218" s="49" t="s">
        <v>515</v>
      </c>
      <c r="D218" s="75">
        <v>3</v>
      </c>
      <c r="E218" s="2">
        <v>15</v>
      </c>
      <c r="F218" s="2">
        <v>15</v>
      </c>
      <c r="G218" s="76"/>
      <c r="J218" s="76"/>
      <c r="K218" s="2">
        <v>1</v>
      </c>
      <c r="N218" s="93">
        <v>1</v>
      </c>
      <c r="O218" s="92">
        <f t="shared" si="10"/>
        <v>44369</v>
      </c>
      <c r="P218" s="90">
        <f t="shared" si="11"/>
        <v>44394</v>
      </c>
      <c r="Q218" s="76"/>
      <c r="R218" s="16"/>
      <c r="S218" s="116"/>
    </row>
    <row r="219" spans="1:19" s="2" customFormat="1" ht="16.5" thickTop="1" thickBot="1" x14ac:dyDescent="0.3">
      <c r="A219" s="6"/>
      <c r="B219" s="48">
        <v>44369</v>
      </c>
      <c r="C219" s="49" t="s">
        <v>515</v>
      </c>
      <c r="D219" s="75">
        <v>2</v>
      </c>
      <c r="E219" s="2">
        <v>75</v>
      </c>
      <c r="G219" s="76"/>
      <c r="J219" s="76"/>
      <c r="K219" s="2">
        <v>8</v>
      </c>
      <c r="N219" s="93">
        <v>8</v>
      </c>
      <c r="O219" s="92">
        <f t="shared" si="10"/>
        <v>44362</v>
      </c>
      <c r="P219" s="90">
        <f t="shared" si="11"/>
        <v>44387</v>
      </c>
      <c r="Q219" s="76"/>
      <c r="R219" s="16"/>
      <c r="S219" s="116"/>
    </row>
    <row r="220" spans="1:19" s="2" customFormat="1" ht="16.5" thickTop="1" thickBot="1" x14ac:dyDescent="0.3">
      <c r="A220" s="6"/>
      <c r="B220" s="48">
        <v>44369</v>
      </c>
      <c r="C220" s="49" t="s">
        <v>515</v>
      </c>
      <c r="D220" s="75">
        <v>4</v>
      </c>
      <c r="E220" s="6">
        <v>0</v>
      </c>
      <c r="F220" s="2">
        <v>0</v>
      </c>
      <c r="G220" s="76">
        <v>0</v>
      </c>
      <c r="J220" s="76"/>
      <c r="K220" s="79">
        <v>0</v>
      </c>
      <c r="N220" s="93"/>
      <c r="O220" s="92"/>
      <c r="P220" s="90"/>
      <c r="Q220" s="76"/>
      <c r="R220" s="16"/>
      <c r="S220" s="116"/>
    </row>
    <row r="221" spans="1:19" s="2" customFormat="1" ht="16.5" thickTop="1" thickBot="1" x14ac:dyDescent="0.3">
      <c r="A221" s="6"/>
      <c r="B221" s="48">
        <v>44369</v>
      </c>
      <c r="C221" s="49" t="s">
        <v>515</v>
      </c>
      <c r="D221" s="75">
        <v>1</v>
      </c>
      <c r="E221" s="6"/>
      <c r="G221" s="76"/>
      <c r="H221" s="2">
        <v>26</v>
      </c>
      <c r="J221" s="76"/>
      <c r="K221" s="79">
        <v>17</v>
      </c>
      <c r="N221" s="93">
        <v>17</v>
      </c>
      <c r="O221" s="92">
        <f t="shared" si="10"/>
        <v>44353</v>
      </c>
      <c r="P221" s="90">
        <f t="shared" si="11"/>
        <v>44378</v>
      </c>
      <c r="Q221" s="76"/>
      <c r="R221" s="16"/>
      <c r="S221" s="116"/>
    </row>
    <row r="222" spans="1:19" s="2" customFormat="1" ht="16.5" thickTop="1" thickBot="1" x14ac:dyDescent="0.3">
      <c r="A222" s="6"/>
      <c r="B222" s="48">
        <v>44369</v>
      </c>
      <c r="C222" s="49" t="s">
        <v>515</v>
      </c>
      <c r="D222" s="75">
        <v>4</v>
      </c>
      <c r="E222" s="6"/>
      <c r="G222" s="76"/>
      <c r="H222" s="2">
        <v>24</v>
      </c>
      <c r="J222" s="76"/>
      <c r="K222" s="79">
        <v>16</v>
      </c>
      <c r="N222" s="93">
        <v>16</v>
      </c>
      <c r="O222" s="92">
        <f t="shared" si="10"/>
        <v>44354</v>
      </c>
      <c r="P222" s="90">
        <f t="shared" si="11"/>
        <v>44379</v>
      </c>
      <c r="Q222" s="76"/>
      <c r="R222" s="16"/>
      <c r="S222" s="116"/>
    </row>
    <row r="223" spans="1:19" ht="15.75" thickTop="1" x14ac:dyDescent="0.25">
      <c r="A223" s="56" t="s">
        <v>194</v>
      </c>
      <c r="B223" s="1">
        <v>44369</v>
      </c>
      <c r="C223" s="29" t="s">
        <v>517</v>
      </c>
      <c r="N223" s="93"/>
      <c r="O223" s="92"/>
      <c r="P223" s="90"/>
      <c r="Q223" s="98" t="s">
        <v>390</v>
      </c>
      <c r="S223" s="116">
        <v>5</v>
      </c>
    </row>
    <row r="224" spans="1:19" x14ac:dyDescent="0.25">
      <c r="A224" s="56" t="s">
        <v>195</v>
      </c>
      <c r="B224" s="1">
        <v>44369</v>
      </c>
      <c r="C224" s="29" t="s">
        <v>517</v>
      </c>
      <c r="N224" s="93"/>
      <c r="O224" s="92"/>
      <c r="P224" s="90"/>
      <c r="Q224" s="98" t="s">
        <v>390</v>
      </c>
      <c r="S224" s="116">
        <v>5</v>
      </c>
    </row>
    <row r="225" spans="1:19" x14ac:dyDescent="0.25">
      <c r="A225" s="56" t="s">
        <v>196</v>
      </c>
      <c r="B225" s="1">
        <v>44369</v>
      </c>
      <c r="C225" s="29" t="s">
        <v>517</v>
      </c>
      <c r="D225" s="29" t="s">
        <v>395</v>
      </c>
      <c r="H225">
        <v>40</v>
      </c>
      <c r="I225">
        <v>41</v>
      </c>
      <c r="J225" s="14">
        <v>46</v>
      </c>
      <c r="K225" s="79">
        <v>22</v>
      </c>
      <c r="L225" s="79">
        <v>23</v>
      </c>
      <c r="M225" s="79">
        <v>23</v>
      </c>
      <c r="N225" s="93">
        <f t="shared" si="12"/>
        <v>22.666666666666668</v>
      </c>
      <c r="O225" s="92">
        <f t="shared" si="10"/>
        <v>44347.333333333336</v>
      </c>
      <c r="P225" s="90">
        <f t="shared" si="11"/>
        <v>44372.333333333336</v>
      </c>
      <c r="S225" s="116">
        <v>10</v>
      </c>
    </row>
    <row r="226" spans="1:19" x14ac:dyDescent="0.25">
      <c r="A226" s="56" t="s">
        <v>197</v>
      </c>
      <c r="B226" s="1">
        <v>44369</v>
      </c>
      <c r="C226" s="29" t="s">
        <v>517</v>
      </c>
      <c r="N226" s="93"/>
      <c r="O226" s="92"/>
      <c r="P226" s="90"/>
      <c r="Q226" s="98" t="s">
        <v>390</v>
      </c>
      <c r="S226" s="116">
        <v>5</v>
      </c>
    </row>
    <row r="227" spans="1:19" x14ac:dyDescent="0.25">
      <c r="A227" s="56" t="s">
        <v>198</v>
      </c>
      <c r="B227" s="1">
        <v>44369</v>
      </c>
      <c r="C227" s="29" t="s">
        <v>517</v>
      </c>
      <c r="N227" s="93"/>
      <c r="O227" s="92"/>
      <c r="P227" s="90"/>
      <c r="Q227" s="98" t="s">
        <v>390</v>
      </c>
      <c r="S227" s="116">
        <v>5</v>
      </c>
    </row>
    <row r="228" spans="1:19" x14ac:dyDescent="0.25">
      <c r="A228" s="56" t="s">
        <v>199</v>
      </c>
      <c r="B228" s="1">
        <v>44369</v>
      </c>
      <c r="C228" s="29" t="s">
        <v>517</v>
      </c>
      <c r="N228" s="93"/>
      <c r="O228" s="92"/>
      <c r="P228" s="90"/>
      <c r="Q228" s="98" t="s">
        <v>390</v>
      </c>
      <c r="S228" s="116">
        <v>5</v>
      </c>
    </row>
    <row r="229" spans="1:19" x14ac:dyDescent="0.25">
      <c r="A229" s="56" t="s">
        <v>200</v>
      </c>
      <c r="B229" s="1">
        <v>44369</v>
      </c>
      <c r="C229" s="29" t="s">
        <v>517</v>
      </c>
      <c r="N229" s="93"/>
      <c r="O229" s="92"/>
      <c r="P229" s="90"/>
      <c r="Q229" s="14" t="s">
        <v>402</v>
      </c>
      <c r="S229" s="116">
        <v>5</v>
      </c>
    </row>
    <row r="230" spans="1:19" x14ac:dyDescent="0.25">
      <c r="A230" s="56" t="s">
        <v>201</v>
      </c>
      <c r="B230" s="1">
        <v>44369</v>
      </c>
      <c r="C230" s="29" t="s">
        <v>517</v>
      </c>
      <c r="N230" s="93"/>
      <c r="O230" s="92"/>
      <c r="P230" s="90"/>
      <c r="Q230" s="98" t="s">
        <v>390</v>
      </c>
      <c r="S230" s="116">
        <v>5</v>
      </c>
    </row>
    <row r="231" spans="1:19" x14ac:dyDescent="0.25">
      <c r="A231" s="56" t="s">
        <v>202</v>
      </c>
      <c r="B231" s="1">
        <v>44369</v>
      </c>
      <c r="C231" s="29" t="s">
        <v>517</v>
      </c>
      <c r="N231" s="93"/>
      <c r="O231" s="92"/>
      <c r="P231" s="90"/>
      <c r="Q231" s="98" t="s">
        <v>390</v>
      </c>
      <c r="S231" s="116">
        <v>5</v>
      </c>
    </row>
    <row r="232" spans="1:19" x14ac:dyDescent="0.25">
      <c r="A232" s="56" t="s">
        <v>203</v>
      </c>
      <c r="B232" s="1">
        <v>44369</v>
      </c>
      <c r="C232" s="29" t="s">
        <v>517</v>
      </c>
      <c r="N232" s="93"/>
      <c r="O232" s="92"/>
      <c r="P232" s="90"/>
      <c r="Q232" s="14" t="s">
        <v>440</v>
      </c>
      <c r="S232" s="116">
        <v>5</v>
      </c>
    </row>
    <row r="233" spans="1:19" x14ac:dyDescent="0.25">
      <c r="A233" s="56" t="s">
        <v>204</v>
      </c>
      <c r="B233" s="1">
        <v>44369</v>
      </c>
      <c r="C233" s="29" t="s">
        <v>517</v>
      </c>
      <c r="N233" s="93"/>
      <c r="O233" s="92"/>
      <c r="P233" s="90"/>
      <c r="Q233" s="14" t="s">
        <v>500</v>
      </c>
      <c r="S233" s="116">
        <v>5</v>
      </c>
    </row>
    <row r="234" spans="1:19" x14ac:dyDescent="0.25">
      <c r="A234" s="56" t="s">
        <v>205</v>
      </c>
      <c r="B234" s="1">
        <v>44369</v>
      </c>
      <c r="C234" s="29" t="s">
        <v>517</v>
      </c>
      <c r="N234" s="93"/>
      <c r="O234" s="92"/>
      <c r="P234" s="90"/>
      <c r="Q234" s="98" t="s">
        <v>390</v>
      </c>
      <c r="S234" s="116">
        <v>5</v>
      </c>
    </row>
    <row r="235" spans="1:19" x14ac:dyDescent="0.25">
      <c r="A235" s="56" t="s">
        <v>206</v>
      </c>
      <c r="B235" s="1">
        <v>44369</v>
      </c>
      <c r="C235" s="29" t="s">
        <v>517</v>
      </c>
      <c r="N235" s="93"/>
      <c r="O235" s="92"/>
      <c r="P235" s="90"/>
      <c r="Q235" s="14" t="s">
        <v>402</v>
      </c>
      <c r="S235" s="116">
        <v>5</v>
      </c>
    </row>
    <row r="236" spans="1:19" x14ac:dyDescent="0.25">
      <c r="A236" s="56" t="s">
        <v>207</v>
      </c>
      <c r="B236" s="1">
        <v>44369</v>
      </c>
      <c r="C236" s="29" t="s">
        <v>517</v>
      </c>
      <c r="N236" s="93"/>
      <c r="O236" s="92"/>
      <c r="P236" s="90"/>
      <c r="Q236" s="14" t="s">
        <v>402</v>
      </c>
      <c r="S236" s="116">
        <v>5</v>
      </c>
    </row>
    <row r="237" spans="1:19" x14ac:dyDescent="0.25">
      <c r="A237" s="56" t="s">
        <v>208</v>
      </c>
      <c r="B237" s="1">
        <v>44369</v>
      </c>
      <c r="C237" s="29" t="s">
        <v>517</v>
      </c>
      <c r="N237" s="93"/>
      <c r="O237" s="92"/>
      <c r="P237" s="90"/>
      <c r="Q237" s="98" t="s">
        <v>390</v>
      </c>
      <c r="S237" s="116">
        <v>5</v>
      </c>
    </row>
    <row r="238" spans="1:19" x14ac:dyDescent="0.25">
      <c r="A238" s="56" t="s">
        <v>209</v>
      </c>
      <c r="B238" s="1">
        <v>44369</v>
      </c>
      <c r="C238" s="29" t="s">
        <v>517</v>
      </c>
      <c r="N238" s="93"/>
      <c r="O238" s="92"/>
      <c r="P238" s="90"/>
      <c r="Q238" s="14" t="s">
        <v>393</v>
      </c>
      <c r="S238" s="116">
        <v>5</v>
      </c>
    </row>
    <row r="239" spans="1:19" x14ac:dyDescent="0.25">
      <c r="A239" s="56" t="s">
        <v>210</v>
      </c>
      <c r="B239" s="1">
        <v>44369</v>
      </c>
      <c r="C239" s="29" t="s">
        <v>517</v>
      </c>
      <c r="N239" s="93"/>
      <c r="O239" s="92"/>
      <c r="P239" s="90"/>
      <c r="Q239" s="98" t="s">
        <v>390</v>
      </c>
      <c r="S239" s="116">
        <v>5</v>
      </c>
    </row>
    <row r="240" spans="1:19" x14ac:dyDescent="0.25">
      <c r="A240" s="56" t="s">
        <v>211</v>
      </c>
      <c r="B240" s="1">
        <v>44369</v>
      </c>
      <c r="C240" s="29" t="s">
        <v>517</v>
      </c>
      <c r="N240" s="93"/>
      <c r="O240" s="92"/>
      <c r="P240" s="90"/>
      <c r="Q240" s="14" t="s">
        <v>393</v>
      </c>
      <c r="S240" s="116">
        <v>5</v>
      </c>
    </row>
    <row r="241" spans="1:19" x14ac:dyDescent="0.25">
      <c r="A241" s="56" t="s">
        <v>212</v>
      </c>
      <c r="B241" s="1">
        <v>44369</v>
      </c>
      <c r="C241" s="29" t="s">
        <v>517</v>
      </c>
      <c r="N241" s="93"/>
      <c r="O241" s="92"/>
      <c r="P241" s="90"/>
      <c r="Q241" s="14" t="s">
        <v>393</v>
      </c>
      <c r="S241" s="116">
        <v>5</v>
      </c>
    </row>
    <row r="242" spans="1:19" x14ac:dyDescent="0.25">
      <c r="A242" s="56" t="s">
        <v>213</v>
      </c>
      <c r="B242" s="1">
        <v>44369</v>
      </c>
      <c r="C242" s="29" t="s">
        <v>517</v>
      </c>
      <c r="N242" s="93"/>
      <c r="O242" s="92"/>
      <c r="P242" s="90"/>
      <c r="Q242" s="14" t="s">
        <v>518</v>
      </c>
      <c r="S242" s="116">
        <v>5</v>
      </c>
    </row>
    <row r="243" spans="1:19" x14ac:dyDescent="0.25">
      <c r="A243" s="56" t="s">
        <v>214</v>
      </c>
      <c r="B243" s="1">
        <v>44369</v>
      </c>
      <c r="C243" s="29" t="s">
        <v>517</v>
      </c>
      <c r="N243" s="93"/>
      <c r="O243" s="92"/>
      <c r="P243" s="90"/>
      <c r="Q243" s="14" t="s">
        <v>519</v>
      </c>
      <c r="S243" s="116">
        <v>5</v>
      </c>
    </row>
    <row r="244" spans="1:19" x14ac:dyDescent="0.25">
      <c r="A244" s="56" t="s">
        <v>215</v>
      </c>
      <c r="B244" s="1">
        <v>44369</v>
      </c>
      <c r="C244" s="29" t="s">
        <v>517</v>
      </c>
      <c r="N244" s="93"/>
      <c r="O244" s="92"/>
      <c r="P244" s="90"/>
      <c r="Q244" s="14" t="s">
        <v>520</v>
      </c>
      <c r="S244" s="116">
        <v>5</v>
      </c>
    </row>
    <row r="245" spans="1:19" s="50" customFormat="1" ht="15.75" thickBot="1" x14ac:dyDescent="0.3">
      <c r="A245" s="47" t="s">
        <v>216</v>
      </c>
      <c r="B245" s="48">
        <v>44369</v>
      </c>
      <c r="C245" s="49" t="s">
        <v>517</v>
      </c>
      <c r="D245" s="49"/>
      <c r="G245" s="51"/>
      <c r="J245" s="51"/>
      <c r="N245" s="93"/>
      <c r="O245" s="92"/>
      <c r="P245" s="90"/>
      <c r="Q245" s="99" t="s">
        <v>390</v>
      </c>
      <c r="R245" s="110"/>
      <c r="S245" s="125">
        <v>5</v>
      </c>
    </row>
    <row r="246" spans="1:19" s="120" customFormat="1" ht="16.5" thickTop="1" thickBot="1" x14ac:dyDescent="0.3">
      <c r="A246" s="100" t="s">
        <v>620</v>
      </c>
      <c r="B246" s="118"/>
      <c r="C246" s="119"/>
      <c r="D246" s="103"/>
      <c r="G246" s="104"/>
      <c r="J246" s="104"/>
      <c r="N246" s="121"/>
      <c r="O246" s="105"/>
      <c r="P246" s="101"/>
      <c r="Q246" s="104"/>
      <c r="R246" s="108"/>
      <c r="S246" s="117">
        <f>SUM(S223:S245)</f>
        <v>120</v>
      </c>
    </row>
    <row r="247" spans="1:19" s="2" customFormat="1" ht="16.5" thickTop="1" thickBot="1" x14ac:dyDescent="0.3">
      <c r="A247" s="6"/>
      <c r="B247" s="48">
        <v>44369</v>
      </c>
      <c r="C247" s="49" t="s">
        <v>517</v>
      </c>
      <c r="D247" s="75">
        <v>4</v>
      </c>
      <c r="G247" s="76"/>
      <c r="H247" s="2">
        <v>26</v>
      </c>
      <c r="J247" s="76"/>
      <c r="K247" s="2">
        <v>17</v>
      </c>
      <c r="N247" s="93">
        <v>17</v>
      </c>
      <c r="O247" s="92">
        <f t="shared" ref="O247:O302" si="13">B247-N247+1</f>
        <v>44353</v>
      </c>
      <c r="P247" s="90">
        <f t="shared" ref="P247:P302" si="14">O247+25</f>
        <v>44378</v>
      </c>
      <c r="Q247" s="76"/>
      <c r="R247" s="16"/>
      <c r="S247" s="116"/>
    </row>
    <row r="248" spans="1:19" s="2" customFormat="1" ht="16.5" thickTop="1" thickBot="1" x14ac:dyDescent="0.3">
      <c r="A248" s="6"/>
      <c r="B248" s="48">
        <v>44369</v>
      </c>
      <c r="C248" s="49" t="s">
        <v>517</v>
      </c>
      <c r="D248" s="75">
        <v>4</v>
      </c>
      <c r="G248" s="76"/>
      <c r="H248" s="2">
        <v>22</v>
      </c>
      <c r="J248" s="76"/>
      <c r="K248" s="2">
        <v>15</v>
      </c>
      <c r="N248" s="93">
        <f t="shared" ref="N248:N296" si="15">(K248+L248+M248)/3</f>
        <v>5</v>
      </c>
      <c r="O248" s="92">
        <f t="shared" si="13"/>
        <v>44365</v>
      </c>
      <c r="P248" s="90">
        <f t="shared" si="14"/>
        <v>44390</v>
      </c>
      <c r="Q248" s="76"/>
      <c r="R248" s="16"/>
      <c r="S248" s="116"/>
    </row>
    <row r="249" spans="1:19" s="2" customFormat="1" ht="16.5" thickTop="1" thickBot="1" x14ac:dyDescent="0.3">
      <c r="A249" s="6"/>
      <c r="B249" s="48">
        <v>44369</v>
      </c>
      <c r="C249" s="49" t="s">
        <v>517</v>
      </c>
      <c r="D249" s="75">
        <v>5</v>
      </c>
      <c r="G249" s="76"/>
      <c r="H249" s="2">
        <v>21</v>
      </c>
      <c r="I249" s="2">
        <v>24</v>
      </c>
      <c r="J249" s="76">
        <v>26</v>
      </c>
      <c r="K249" s="79">
        <v>15</v>
      </c>
      <c r="L249" s="79">
        <v>16</v>
      </c>
      <c r="M249" s="79">
        <v>17</v>
      </c>
      <c r="N249" s="93">
        <f t="shared" si="15"/>
        <v>16</v>
      </c>
      <c r="O249" s="92">
        <f t="shared" si="13"/>
        <v>44354</v>
      </c>
      <c r="P249" s="90">
        <f t="shared" si="14"/>
        <v>44379</v>
      </c>
      <c r="Q249" s="76"/>
      <c r="R249" s="16"/>
      <c r="S249" s="116"/>
    </row>
    <row r="250" spans="1:19" s="2" customFormat="1" ht="16.5" thickTop="1" thickBot="1" x14ac:dyDescent="0.3">
      <c r="A250" s="6"/>
      <c r="B250" s="48">
        <v>44369</v>
      </c>
      <c r="C250" s="49" t="s">
        <v>517</v>
      </c>
      <c r="D250" s="75">
        <v>6</v>
      </c>
      <c r="E250" s="2">
        <v>30</v>
      </c>
      <c r="G250" s="76"/>
      <c r="J250" s="76"/>
      <c r="K250" s="79">
        <v>4</v>
      </c>
      <c r="N250" s="93">
        <v>4</v>
      </c>
      <c r="O250" s="92">
        <f t="shared" si="13"/>
        <v>44366</v>
      </c>
      <c r="P250" s="90">
        <f t="shared" si="14"/>
        <v>44391</v>
      </c>
      <c r="Q250" s="76"/>
      <c r="R250" s="16"/>
      <c r="S250" s="116"/>
    </row>
    <row r="251" spans="1:19" ht="15.75" thickTop="1" x14ac:dyDescent="0.25">
      <c r="A251" s="56" t="s">
        <v>218</v>
      </c>
      <c r="B251" s="1">
        <v>44369</v>
      </c>
      <c r="C251" s="29" t="s">
        <v>521</v>
      </c>
      <c r="D251" s="29" t="s">
        <v>395</v>
      </c>
      <c r="H251">
        <v>28</v>
      </c>
      <c r="K251" s="79">
        <v>18</v>
      </c>
      <c r="N251" s="93">
        <v>18</v>
      </c>
      <c r="O251" s="92">
        <f t="shared" si="13"/>
        <v>44352</v>
      </c>
      <c r="P251" s="90">
        <f t="shared" si="14"/>
        <v>44377</v>
      </c>
      <c r="S251" s="116">
        <v>10</v>
      </c>
    </row>
    <row r="252" spans="1:19" x14ac:dyDescent="0.25">
      <c r="A252" s="56" t="s">
        <v>219</v>
      </c>
      <c r="B252" s="1">
        <v>44369</v>
      </c>
      <c r="C252" s="29" t="s">
        <v>521</v>
      </c>
      <c r="D252" s="29" t="s">
        <v>396</v>
      </c>
      <c r="E252">
        <v>90</v>
      </c>
      <c r="K252" s="79">
        <v>10</v>
      </c>
      <c r="N252" s="93">
        <v>10</v>
      </c>
      <c r="O252" s="92">
        <f t="shared" si="13"/>
        <v>44360</v>
      </c>
      <c r="P252" s="90">
        <f t="shared" si="14"/>
        <v>44385</v>
      </c>
      <c r="S252" s="116">
        <v>10</v>
      </c>
    </row>
    <row r="253" spans="1:19" s="50" customFormat="1" ht="15.75" thickBot="1" x14ac:dyDescent="0.3">
      <c r="A253" s="47" t="s">
        <v>220</v>
      </c>
      <c r="B253" s="48">
        <v>44369</v>
      </c>
      <c r="C253" s="49" t="s">
        <v>521</v>
      </c>
      <c r="D253" s="49" t="s">
        <v>396</v>
      </c>
      <c r="G253" s="51"/>
      <c r="J253" s="51"/>
      <c r="N253" s="93"/>
      <c r="O253" s="92"/>
      <c r="P253" s="90"/>
      <c r="Q253" s="51" t="s">
        <v>522</v>
      </c>
      <c r="R253" s="110"/>
      <c r="S253" s="125">
        <v>5</v>
      </c>
    </row>
    <row r="254" spans="1:19" s="120" customFormat="1" ht="16.5" thickTop="1" thickBot="1" x14ac:dyDescent="0.3">
      <c r="A254" s="100" t="s">
        <v>620</v>
      </c>
      <c r="B254" s="118"/>
      <c r="C254" s="119"/>
      <c r="D254" s="103"/>
      <c r="G254" s="104"/>
      <c r="J254" s="104"/>
      <c r="N254" s="121"/>
      <c r="O254" s="105"/>
      <c r="P254" s="101"/>
      <c r="Q254" s="104"/>
      <c r="R254" s="108"/>
      <c r="S254" s="117">
        <f>SUM(S251:S253)</f>
        <v>25</v>
      </c>
    </row>
    <row r="255" spans="1:19" s="2" customFormat="1" ht="16.5" thickTop="1" thickBot="1" x14ac:dyDescent="0.3">
      <c r="A255" s="6"/>
      <c r="B255" s="48">
        <v>44369</v>
      </c>
      <c r="C255" s="49" t="s">
        <v>521</v>
      </c>
      <c r="D255" s="75">
        <v>2</v>
      </c>
      <c r="E255" s="2">
        <v>30</v>
      </c>
      <c r="F255" s="2">
        <v>30</v>
      </c>
      <c r="G255" s="76"/>
      <c r="J255" s="76"/>
      <c r="K255" s="79">
        <v>4</v>
      </c>
      <c r="L255" s="2">
        <v>4</v>
      </c>
      <c r="N255" s="93">
        <v>4</v>
      </c>
      <c r="O255" s="92">
        <f t="shared" si="13"/>
        <v>44366</v>
      </c>
      <c r="P255" s="90">
        <f t="shared" si="14"/>
        <v>44391</v>
      </c>
      <c r="Q255" s="76"/>
      <c r="R255" s="16"/>
      <c r="S255" s="116"/>
    </row>
    <row r="256" spans="1:19" ht="15.75" thickTop="1" x14ac:dyDescent="0.25">
      <c r="A256" s="56" t="s">
        <v>221</v>
      </c>
      <c r="B256" s="1">
        <v>44369</v>
      </c>
      <c r="C256" s="29" t="s">
        <v>523</v>
      </c>
      <c r="N256" s="93"/>
      <c r="O256" s="92"/>
      <c r="P256" s="90"/>
      <c r="Q256" s="14" t="s">
        <v>393</v>
      </c>
      <c r="S256" s="116">
        <v>5</v>
      </c>
    </row>
    <row r="257" spans="1:19" x14ac:dyDescent="0.25">
      <c r="A257" s="56" t="s">
        <v>222</v>
      </c>
      <c r="B257" s="1">
        <v>44369</v>
      </c>
      <c r="C257" s="29" t="s">
        <v>523</v>
      </c>
      <c r="D257" s="29" t="s">
        <v>395</v>
      </c>
      <c r="H257">
        <v>36</v>
      </c>
      <c r="I257">
        <v>39</v>
      </c>
      <c r="J257" s="14">
        <v>37</v>
      </c>
      <c r="K257" s="79">
        <v>21</v>
      </c>
      <c r="L257" s="79">
        <v>22</v>
      </c>
      <c r="M257" s="79">
        <v>22</v>
      </c>
      <c r="N257" s="93">
        <f t="shared" si="15"/>
        <v>21.666666666666668</v>
      </c>
      <c r="O257" s="92">
        <f t="shared" si="13"/>
        <v>44348.333333333336</v>
      </c>
      <c r="P257" s="90">
        <f t="shared" si="14"/>
        <v>44373.333333333336</v>
      </c>
      <c r="S257" s="116">
        <v>10</v>
      </c>
    </row>
    <row r="258" spans="1:19" x14ac:dyDescent="0.25">
      <c r="A258" s="56" t="s">
        <v>223</v>
      </c>
      <c r="B258" s="1">
        <v>44369</v>
      </c>
      <c r="C258" s="29" t="s">
        <v>523</v>
      </c>
      <c r="D258" s="29" t="s">
        <v>401</v>
      </c>
      <c r="N258" s="93"/>
      <c r="O258" s="92"/>
      <c r="P258" s="90"/>
      <c r="Q258" s="98" t="s">
        <v>403</v>
      </c>
      <c r="S258" s="116">
        <v>5</v>
      </c>
    </row>
    <row r="259" spans="1:19" x14ac:dyDescent="0.25">
      <c r="A259" s="56" t="s">
        <v>224</v>
      </c>
      <c r="B259" s="1">
        <v>44369</v>
      </c>
      <c r="C259" s="29" t="s">
        <v>523</v>
      </c>
      <c r="D259" s="29" t="s">
        <v>406</v>
      </c>
      <c r="H259">
        <v>36</v>
      </c>
      <c r="I259">
        <v>37</v>
      </c>
      <c r="K259">
        <v>21</v>
      </c>
      <c r="L259">
        <v>22</v>
      </c>
      <c r="N259" s="93">
        <f>(K259+L259)/2</f>
        <v>21.5</v>
      </c>
      <c r="O259" s="92">
        <f t="shared" si="13"/>
        <v>44348.5</v>
      </c>
      <c r="P259" s="90">
        <f t="shared" si="14"/>
        <v>44373.5</v>
      </c>
      <c r="S259" s="116">
        <v>10</v>
      </c>
    </row>
    <row r="260" spans="1:19" x14ac:dyDescent="0.25">
      <c r="A260" s="56" t="s">
        <v>225</v>
      </c>
      <c r="B260" s="1">
        <v>44369</v>
      </c>
      <c r="C260" s="29" t="s">
        <v>523</v>
      </c>
      <c r="N260" s="93"/>
      <c r="O260" s="92"/>
      <c r="P260" s="90"/>
      <c r="Q260" s="14" t="s">
        <v>394</v>
      </c>
      <c r="S260" s="116">
        <v>5</v>
      </c>
    </row>
    <row r="261" spans="1:19" x14ac:dyDescent="0.25">
      <c r="A261" s="56" t="s">
        <v>226</v>
      </c>
      <c r="B261" s="1">
        <v>44369</v>
      </c>
      <c r="C261" s="29" t="s">
        <v>523</v>
      </c>
      <c r="D261" s="29" t="s">
        <v>401</v>
      </c>
      <c r="H261">
        <v>24</v>
      </c>
      <c r="K261">
        <v>16</v>
      </c>
      <c r="N261" s="93">
        <v>16</v>
      </c>
      <c r="O261" s="92">
        <f t="shared" si="13"/>
        <v>44354</v>
      </c>
      <c r="P261" s="90">
        <f t="shared" si="14"/>
        <v>44379</v>
      </c>
      <c r="S261" s="116">
        <v>10</v>
      </c>
    </row>
    <row r="262" spans="1:19" x14ac:dyDescent="0.25">
      <c r="A262" s="56" t="s">
        <v>227</v>
      </c>
      <c r="B262" s="1">
        <v>44369</v>
      </c>
      <c r="C262" s="29" t="s">
        <v>523</v>
      </c>
      <c r="N262" s="93"/>
      <c r="O262" s="92"/>
      <c r="P262" s="90"/>
      <c r="Q262" s="14" t="s">
        <v>394</v>
      </c>
      <c r="S262" s="116">
        <v>5</v>
      </c>
    </row>
    <row r="263" spans="1:19" x14ac:dyDescent="0.25">
      <c r="A263" s="56" t="s">
        <v>228</v>
      </c>
      <c r="B263" s="1">
        <v>44369</v>
      </c>
      <c r="C263" s="29" t="s">
        <v>523</v>
      </c>
      <c r="D263" s="29" t="s">
        <v>396</v>
      </c>
      <c r="H263" t="s">
        <v>4</v>
      </c>
      <c r="K263">
        <v>24</v>
      </c>
      <c r="N263" s="93">
        <v>24</v>
      </c>
      <c r="O263" s="92">
        <f t="shared" si="13"/>
        <v>44346</v>
      </c>
      <c r="P263" s="90">
        <f t="shared" si="14"/>
        <v>44371</v>
      </c>
      <c r="S263" s="116">
        <v>10</v>
      </c>
    </row>
    <row r="264" spans="1:19" x14ac:dyDescent="0.25">
      <c r="A264" s="56" t="s">
        <v>229</v>
      </c>
      <c r="B264" s="1">
        <v>44369</v>
      </c>
      <c r="C264" s="29" t="s">
        <v>523</v>
      </c>
      <c r="N264" s="93"/>
      <c r="O264" s="92"/>
      <c r="P264" s="90"/>
      <c r="Q264" s="14" t="s">
        <v>393</v>
      </c>
      <c r="S264" s="116">
        <v>5</v>
      </c>
    </row>
    <row r="265" spans="1:19" x14ac:dyDescent="0.25">
      <c r="A265" s="56" t="s">
        <v>230</v>
      </c>
      <c r="B265" s="1">
        <v>44369</v>
      </c>
      <c r="C265" s="29" t="s">
        <v>523</v>
      </c>
      <c r="N265" s="93"/>
      <c r="O265" s="92"/>
      <c r="P265" s="90"/>
      <c r="Q265" s="14" t="s">
        <v>440</v>
      </c>
      <c r="S265" s="116">
        <v>5</v>
      </c>
    </row>
    <row r="266" spans="1:19" x14ac:dyDescent="0.25">
      <c r="A266" s="56" t="s">
        <v>231</v>
      </c>
      <c r="B266" s="1">
        <v>44369</v>
      </c>
      <c r="C266" s="29" t="s">
        <v>523</v>
      </c>
      <c r="N266" s="93"/>
      <c r="O266" s="92"/>
      <c r="P266" s="90"/>
      <c r="Q266" s="14" t="s">
        <v>500</v>
      </c>
      <c r="S266" s="116">
        <v>5</v>
      </c>
    </row>
    <row r="267" spans="1:19" x14ac:dyDescent="0.25">
      <c r="A267" s="56" t="s">
        <v>232</v>
      </c>
      <c r="B267" s="1">
        <v>44369</v>
      </c>
      <c r="C267" s="29" t="s">
        <v>523</v>
      </c>
      <c r="N267" s="93"/>
      <c r="O267" s="92"/>
      <c r="P267" s="90"/>
      <c r="Q267" s="98" t="s">
        <v>390</v>
      </c>
      <c r="S267" s="116">
        <v>5</v>
      </c>
    </row>
    <row r="268" spans="1:19" x14ac:dyDescent="0.25">
      <c r="A268" s="56" t="s">
        <v>233</v>
      </c>
      <c r="B268" s="1">
        <v>44369</v>
      </c>
      <c r="C268" s="29" t="s">
        <v>523</v>
      </c>
      <c r="N268" s="93"/>
      <c r="O268" s="92"/>
      <c r="P268" s="90"/>
      <c r="Q268" s="14" t="s">
        <v>500</v>
      </c>
      <c r="S268" s="116">
        <v>5</v>
      </c>
    </row>
    <row r="269" spans="1:19" x14ac:dyDescent="0.25">
      <c r="A269" s="56" t="s">
        <v>234</v>
      </c>
      <c r="B269" s="1">
        <v>44369</v>
      </c>
      <c r="C269" s="29" t="s">
        <v>523</v>
      </c>
      <c r="D269" s="29" t="s">
        <v>396</v>
      </c>
      <c r="H269">
        <v>35</v>
      </c>
      <c r="I269">
        <v>33</v>
      </c>
      <c r="J269" s="14">
        <v>35</v>
      </c>
      <c r="K269" s="79">
        <v>21</v>
      </c>
      <c r="L269" s="79">
        <v>20</v>
      </c>
      <c r="M269" s="79">
        <v>21</v>
      </c>
      <c r="N269" s="93">
        <f t="shared" si="15"/>
        <v>20.666666666666668</v>
      </c>
      <c r="O269" s="92">
        <f t="shared" si="13"/>
        <v>44349.333333333336</v>
      </c>
      <c r="P269" s="90">
        <f t="shared" si="14"/>
        <v>44374.333333333336</v>
      </c>
      <c r="S269" s="116">
        <v>10</v>
      </c>
    </row>
    <row r="270" spans="1:19" x14ac:dyDescent="0.25">
      <c r="A270" s="56" t="s">
        <v>235</v>
      </c>
      <c r="B270" s="1">
        <v>44369</v>
      </c>
      <c r="C270" s="29" t="s">
        <v>523</v>
      </c>
      <c r="N270" s="93"/>
      <c r="O270" s="92"/>
      <c r="P270" s="90"/>
      <c r="Q270" s="98" t="s">
        <v>390</v>
      </c>
      <c r="S270" s="116">
        <v>5</v>
      </c>
    </row>
    <row r="271" spans="1:19" x14ac:dyDescent="0.25">
      <c r="A271" s="56" t="s">
        <v>236</v>
      </c>
      <c r="B271" s="1">
        <v>44369</v>
      </c>
      <c r="C271" s="29" t="s">
        <v>523</v>
      </c>
      <c r="D271" s="29" t="s">
        <v>401</v>
      </c>
      <c r="H271">
        <v>32</v>
      </c>
      <c r="K271">
        <v>19</v>
      </c>
      <c r="N271" s="93">
        <v>19</v>
      </c>
      <c r="O271" s="92">
        <f t="shared" si="13"/>
        <v>44351</v>
      </c>
      <c r="P271" s="90">
        <f t="shared" si="14"/>
        <v>44376</v>
      </c>
      <c r="S271" s="116">
        <v>10</v>
      </c>
    </row>
    <row r="272" spans="1:19" x14ac:dyDescent="0.25">
      <c r="A272" s="56" t="s">
        <v>237</v>
      </c>
      <c r="B272" s="1">
        <v>44369</v>
      </c>
      <c r="C272" s="29" t="s">
        <v>523</v>
      </c>
      <c r="D272" s="29" t="s">
        <v>406</v>
      </c>
      <c r="H272">
        <v>39</v>
      </c>
      <c r="I272">
        <v>37</v>
      </c>
      <c r="K272">
        <v>22</v>
      </c>
      <c r="L272">
        <v>22</v>
      </c>
      <c r="N272" s="93">
        <v>22</v>
      </c>
      <c r="O272" s="92">
        <f t="shared" si="13"/>
        <v>44348</v>
      </c>
      <c r="P272" s="90">
        <f t="shared" si="14"/>
        <v>44373</v>
      </c>
      <c r="S272" s="116">
        <v>10</v>
      </c>
    </row>
    <row r="273" spans="1:19" x14ac:dyDescent="0.25">
      <c r="A273" s="56" t="s">
        <v>238</v>
      </c>
      <c r="B273" s="1">
        <v>44369</v>
      </c>
      <c r="C273" s="29" t="s">
        <v>523</v>
      </c>
      <c r="D273" s="29" t="s">
        <v>396</v>
      </c>
      <c r="H273">
        <v>25</v>
      </c>
      <c r="K273">
        <v>16</v>
      </c>
      <c r="N273" s="93">
        <v>16</v>
      </c>
      <c r="O273" s="92">
        <f t="shared" si="13"/>
        <v>44354</v>
      </c>
      <c r="P273" s="90">
        <f t="shared" si="14"/>
        <v>44379</v>
      </c>
      <c r="S273" s="116">
        <v>10</v>
      </c>
    </row>
    <row r="274" spans="1:19" x14ac:dyDescent="0.25">
      <c r="A274" s="56" t="s">
        <v>239</v>
      </c>
      <c r="B274" s="1">
        <v>44369</v>
      </c>
      <c r="C274" s="29" t="s">
        <v>523</v>
      </c>
      <c r="D274" s="29" t="s">
        <v>396</v>
      </c>
      <c r="H274">
        <v>31</v>
      </c>
      <c r="I274">
        <v>21</v>
      </c>
      <c r="J274" s="14">
        <v>26</v>
      </c>
      <c r="K274" s="79">
        <v>19</v>
      </c>
      <c r="L274" s="79">
        <v>15</v>
      </c>
      <c r="M274" s="79">
        <v>17</v>
      </c>
      <c r="N274" s="93">
        <f t="shared" si="15"/>
        <v>17</v>
      </c>
      <c r="O274" s="92">
        <f t="shared" si="13"/>
        <v>44353</v>
      </c>
      <c r="P274" s="90">
        <f t="shared" si="14"/>
        <v>44378</v>
      </c>
      <c r="S274" s="116">
        <v>10</v>
      </c>
    </row>
    <row r="275" spans="1:19" s="50" customFormat="1" ht="15.75" thickBot="1" x14ac:dyDescent="0.3">
      <c r="A275" s="47" t="s">
        <v>240</v>
      </c>
      <c r="B275" s="48">
        <v>44369</v>
      </c>
      <c r="C275" s="49" t="s">
        <v>523</v>
      </c>
      <c r="D275" s="49" t="s">
        <v>401</v>
      </c>
      <c r="G275" s="51"/>
      <c r="H275" s="50">
        <v>35</v>
      </c>
      <c r="J275" s="51"/>
      <c r="K275" s="50">
        <v>21</v>
      </c>
      <c r="N275" s="93">
        <v>21</v>
      </c>
      <c r="O275" s="92">
        <f t="shared" si="13"/>
        <v>44349</v>
      </c>
      <c r="P275" s="90">
        <f t="shared" si="14"/>
        <v>44374</v>
      </c>
      <c r="Q275" s="51"/>
      <c r="R275" s="110"/>
      <c r="S275" s="116">
        <v>10</v>
      </c>
    </row>
    <row r="276" spans="1:19" s="120" customFormat="1" ht="16.5" thickTop="1" thickBot="1" x14ac:dyDescent="0.3">
      <c r="A276" s="100" t="s">
        <v>620</v>
      </c>
      <c r="B276" s="118"/>
      <c r="C276" s="119"/>
      <c r="D276" s="103"/>
      <c r="G276" s="104"/>
      <c r="J276" s="104"/>
      <c r="N276" s="121"/>
      <c r="O276" s="105"/>
      <c r="P276" s="101"/>
      <c r="Q276" s="104"/>
      <c r="R276" s="108"/>
      <c r="S276" s="117">
        <f>SUM(S256:S275)</f>
        <v>150</v>
      </c>
    </row>
    <row r="277" spans="1:19" s="2" customFormat="1" ht="16.5" thickTop="1" thickBot="1" x14ac:dyDescent="0.3">
      <c r="A277" s="6"/>
      <c r="B277" s="48">
        <v>44369</v>
      </c>
      <c r="C277" s="49" t="s">
        <v>523</v>
      </c>
      <c r="D277" s="75">
        <v>3</v>
      </c>
      <c r="G277" s="76"/>
      <c r="H277" s="79">
        <v>32</v>
      </c>
      <c r="J277" s="76"/>
      <c r="K277" s="79">
        <v>19</v>
      </c>
      <c r="N277" s="93">
        <v>19</v>
      </c>
      <c r="O277" s="92">
        <f t="shared" si="13"/>
        <v>44351</v>
      </c>
      <c r="P277" s="90">
        <f t="shared" si="14"/>
        <v>44376</v>
      </c>
      <c r="Q277" s="76"/>
      <c r="R277" s="16"/>
      <c r="S277" s="116">
        <v>10</v>
      </c>
    </row>
    <row r="278" spans="1:19" ht="15.75" thickTop="1" x14ac:dyDescent="0.25">
      <c r="A278" s="56" t="s">
        <v>525</v>
      </c>
      <c r="B278" s="1">
        <v>44369</v>
      </c>
      <c r="C278" s="29" t="s">
        <v>524</v>
      </c>
      <c r="N278" s="93"/>
      <c r="O278" s="92"/>
      <c r="P278" s="90"/>
      <c r="Q278" s="98" t="s">
        <v>390</v>
      </c>
      <c r="S278" s="116">
        <v>5</v>
      </c>
    </row>
    <row r="279" spans="1:19" x14ac:dyDescent="0.25">
      <c r="A279" s="56" t="s">
        <v>526</v>
      </c>
      <c r="B279" s="1">
        <v>44369</v>
      </c>
      <c r="C279" s="29" t="s">
        <v>524</v>
      </c>
      <c r="H279" t="s">
        <v>553</v>
      </c>
      <c r="K279">
        <v>26</v>
      </c>
      <c r="L279">
        <v>26</v>
      </c>
      <c r="M279">
        <v>24</v>
      </c>
      <c r="N279" s="93">
        <f t="shared" si="15"/>
        <v>25.333333333333332</v>
      </c>
      <c r="O279" s="92">
        <f t="shared" si="13"/>
        <v>44344.666666666664</v>
      </c>
      <c r="P279" s="90">
        <f t="shared" si="14"/>
        <v>44369.666666666664</v>
      </c>
      <c r="S279" s="116">
        <v>10</v>
      </c>
    </row>
    <row r="280" spans="1:19" x14ac:dyDescent="0.25">
      <c r="A280" s="56" t="s">
        <v>527</v>
      </c>
      <c r="B280" s="1">
        <v>44369</v>
      </c>
      <c r="C280" s="29" t="s">
        <v>524</v>
      </c>
      <c r="D280" s="29" t="s">
        <v>395</v>
      </c>
      <c r="N280" s="93"/>
      <c r="O280" s="92"/>
      <c r="P280" s="90"/>
      <c r="Q280" s="98" t="s">
        <v>443</v>
      </c>
      <c r="S280" s="116">
        <v>5</v>
      </c>
    </row>
    <row r="281" spans="1:19" x14ac:dyDescent="0.25">
      <c r="A281" s="56" t="s">
        <v>528</v>
      </c>
      <c r="B281" s="1">
        <v>44369</v>
      </c>
      <c r="C281" s="29" t="s">
        <v>524</v>
      </c>
      <c r="D281" s="29" t="s">
        <v>554</v>
      </c>
      <c r="N281" s="93"/>
      <c r="O281" s="92"/>
      <c r="P281" s="90"/>
      <c r="R281" s="16" t="s">
        <v>501</v>
      </c>
      <c r="S281" s="116">
        <v>10</v>
      </c>
    </row>
    <row r="282" spans="1:19" x14ac:dyDescent="0.25">
      <c r="A282" s="56" t="s">
        <v>529</v>
      </c>
      <c r="B282" s="1">
        <v>44369</v>
      </c>
      <c r="C282" s="29" t="s">
        <v>524</v>
      </c>
      <c r="D282" s="29" t="s">
        <v>396</v>
      </c>
      <c r="H282">
        <v>26</v>
      </c>
      <c r="K282">
        <v>17</v>
      </c>
      <c r="N282" s="93">
        <v>17</v>
      </c>
      <c r="O282" s="92">
        <f t="shared" si="13"/>
        <v>44353</v>
      </c>
      <c r="P282" s="90">
        <f t="shared" si="14"/>
        <v>44378</v>
      </c>
      <c r="S282" s="116">
        <v>10</v>
      </c>
    </row>
    <row r="283" spans="1:19" x14ac:dyDescent="0.25">
      <c r="A283" s="56" t="s">
        <v>530</v>
      </c>
      <c r="B283" s="1">
        <v>44369</v>
      </c>
      <c r="C283" s="29" t="s">
        <v>524</v>
      </c>
      <c r="N283" s="93"/>
      <c r="O283" s="92"/>
      <c r="P283" s="90"/>
      <c r="Q283" s="14" t="s">
        <v>394</v>
      </c>
      <c r="S283" s="116">
        <v>5</v>
      </c>
    </row>
    <row r="284" spans="1:19" x14ac:dyDescent="0.25">
      <c r="A284" s="56" t="s">
        <v>531</v>
      </c>
      <c r="B284" s="1">
        <v>44369</v>
      </c>
      <c r="C284" s="29" t="s">
        <v>524</v>
      </c>
      <c r="N284" s="93"/>
      <c r="O284" s="92"/>
      <c r="P284" s="90"/>
      <c r="Q284" s="14" t="s">
        <v>555</v>
      </c>
      <c r="S284" s="116">
        <v>5</v>
      </c>
    </row>
    <row r="285" spans="1:19" x14ac:dyDescent="0.25">
      <c r="A285" s="56" t="s">
        <v>532</v>
      </c>
      <c r="B285" s="1">
        <v>44369</v>
      </c>
      <c r="C285" s="29" t="s">
        <v>524</v>
      </c>
      <c r="D285" s="29" t="s">
        <v>395</v>
      </c>
      <c r="H285">
        <v>33</v>
      </c>
      <c r="N285" s="93">
        <f t="shared" si="15"/>
        <v>0</v>
      </c>
      <c r="O285" s="92">
        <f t="shared" si="13"/>
        <v>44370</v>
      </c>
      <c r="P285" s="90">
        <f t="shared" si="14"/>
        <v>44395</v>
      </c>
      <c r="S285" s="116">
        <v>10</v>
      </c>
    </row>
    <row r="286" spans="1:19" s="56" customFormat="1" x14ac:dyDescent="0.25">
      <c r="A286" s="56" t="s">
        <v>533</v>
      </c>
      <c r="B286" s="56">
        <v>44369</v>
      </c>
      <c r="C286" s="56" t="s">
        <v>524</v>
      </c>
      <c r="Q286" s="56" t="s">
        <v>556</v>
      </c>
      <c r="S286" s="56">
        <v>5</v>
      </c>
    </row>
    <row r="287" spans="1:19" x14ac:dyDescent="0.25">
      <c r="A287" s="56" t="s">
        <v>534</v>
      </c>
      <c r="B287" s="1">
        <v>44369</v>
      </c>
      <c r="C287" s="29" t="s">
        <v>524</v>
      </c>
      <c r="D287" s="29" t="s">
        <v>557</v>
      </c>
      <c r="N287" s="93"/>
      <c r="O287" s="92"/>
      <c r="P287" s="90"/>
      <c r="Q287" s="98" t="s">
        <v>443</v>
      </c>
      <c r="S287" s="116">
        <v>5</v>
      </c>
    </row>
    <row r="288" spans="1:19" s="56" customFormat="1" x14ac:dyDescent="0.25">
      <c r="A288" s="56" t="s">
        <v>535</v>
      </c>
      <c r="B288" s="67">
        <v>44369</v>
      </c>
      <c r="C288" s="68" t="s">
        <v>524</v>
      </c>
      <c r="D288" s="68" t="s">
        <v>396</v>
      </c>
      <c r="G288" s="69"/>
      <c r="H288" s="56">
        <v>35</v>
      </c>
      <c r="J288" s="69"/>
      <c r="K288" s="56">
        <v>21</v>
      </c>
      <c r="N288" s="93">
        <v>21</v>
      </c>
      <c r="O288" s="92">
        <f t="shared" si="13"/>
        <v>44349</v>
      </c>
      <c r="P288" s="90">
        <f t="shared" si="14"/>
        <v>44374</v>
      </c>
      <c r="Q288" s="69"/>
      <c r="R288" s="113"/>
      <c r="S288" s="126">
        <v>10</v>
      </c>
    </row>
    <row r="289" spans="1:19" s="57" customFormat="1" x14ac:dyDescent="0.25">
      <c r="A289" s="57" t="s">
        <v>536</v>
      </c>
      <c r="B289" s="70">
        <v>44369</v>
      </c>
      <c r="C289" s="64" t="s">
        <v>524</v>
      </c>
      <c r="D289" s="64" t="s">
        <v>396</v>
      </c>
      <c r="G289" s="46"/>
      <c r="H289" s="57">
        <v>30</v>
      </c>
      <c r="J289" s="46"/>
      <c r="K289" s="57">
        <v>19</v>
      </c>
      <c r="N289" s="93">
        <f t="shared" si="15"/>
        <v>6.333333333333333</v>
      </c>
      <c r="O289" s="92">
        <f t="shared" si="13"/>
        <v>44363.666666666664</v>
      </c>
      <c r="P289" s="90">
        <f t="shared" si="14"/>
        <v>44388.666666666664</v>
      </c>
      <c r="Q289" s="46"/>
      <c r="R289" s="114" t="s">
        <v>558</v>
      </c>
      <c r="S289" s="126">
        <v>5</v>
      </c>
    </row>
    <row r="290" spans="1:19" x14ac:dyDescent="0.25">
      <c r="A290" s="56" t="s">
        <v>537</v>
      </c>
      <c r="B290" s="1">
        <v>44369</v>
      </c>
      <c r="C290" s="29" t="s">
        <v>524</v>
      </c>
      <c r="D290" s="29" t="s">
        <v>396</v>
      </c>
      <c r="H290">
        <v>38</v>
      </c>
      <c r="K290">
        <v>22</v>
      </c>
      <c r="N290" s="93">
        <v>22</v>
      </c>
      <c r="O290" s="92">
        <f t="shared" si="13"/>
        <v>44348</v>
      </c>
      <c r="P290" s="90">
        <f t="shared" si="14"/>
        <v>44373</v>
      </c>
      <c r="S290" s="116">
        <v>10</v>
      </c>
    </row>
    <row r="291" spans="1:19" x14ac:dyDescent="0.25">
      <c r="A291" s="56" t="s">
        <v>538</v>
      </c>
      <c r="B291" s="1">
        <v>44369</v>
      </c>
      <c r="C291" s="29" t="s">
        <v>524</v>
      </c>
      <c r="D291" s="29" t="s">
        <v>395</v>
      </c>
      <c r="H291">
        <v>34</v>
      </c>
      <c r="I291">
        <v>39</v>
      </c>
      <c r="J291" s="14">
        <v>36</v>
      </c>
      <c r="K291" s="79">
        <v>20</v>
      </c>
      <c r="L291" s="79">
        <v>22</v>
      </c>
      <c r="M291" s="79">
        <v>21</v>
      </c>
      <c r="N291" s="93">
        <f t="shared" si="15"/>
        <v>21</v>
      </c>
      <c r="O291" s="92">
        <f t="shared" si="13"/>
        <v>44349</v>
      </c>
      <c r="P291" s="90">
        <f t="shared" si="14"/>
        <v>44374</v>
      </c>
      <c r="S291" s="116">
        <v>10</v>
      </c>
    </row>
    <row r="292" spans="1:19" x14ac:dyDescent="0.25">
      <c r="A292" s="56" t="s">
        <v>539</v>
      </c>
      <c r="B292" s="1">
        <v>44369</v>
      </c>
      <c r="C292" s="29" t="s">
        <v>524</v>
      </c>
      <c r="D292" s="29" t="s">
        <v>396</v>
      </c>
      <c r="H292">
        <v>30</v>
      </c>
      <c r="K292" s="79">
        <v>19</v>
      </c>
      <c r="N292" s="93">
        <v>19</v>
      </c>
      <c r="O292" s="92">
        <f t="shared" si="13"/>
        <v>44351</v>
      </c>
      <c r="P292" s="90">
        <f t="shared" si="14"/>
        <v>44376</v>
      </c>
      <c r="S292" s="116">
        <v>10</v>
      </c>
    </row>
    <row r="293" spans="1:19" x14ac:dyDescent="0.25">
      <c r="A293" s="56" t="s">
        <v>540</v>
      </c>
      <c r="B293" s="1">
        <v>44369</v>
      </c>
      <c r="C293" s="29" t="s">
        <v>524</v>
      </c>
      <c r="N293" s="93"/>
      <c r="O293" s="92"/>
      <c r="P293" s="90"/>
      <c r="Q293" s="14" t="s">
        <v>559</v>
      </c>
      <c r="S293" s="116">
        <v>5</v>
      </c>
    </row>
    <row r="294" spans="1:19" x14ac:dyDescent="0.25">
      <c r="A294" s="56" t="s">
        <v>541</v>
      </c>
      <c r="B294" s="1">
        <v>44369</v>
      </c>
      <c r="C294" s="29" t="s">
        <v>524</v>
      </c>
      <c r="N294" s="93"/>
      <c r="O294" s="92"/>
      <c r="P294" s="90"/>
      <c r="Q294" s="14" t="s">
        <v>440</v>
      </c>
      <c r="S294" s="116">
        <v>5</v>
      </c>
    </row>
    <row r="295" spans="1:19" x14ac:dyDescent="0.25">
      <c r="A295" s="56" t="s">
        <v>542</v>
      </c>
      <c r="B295" s="1">
        <v>44369</v>
      </c>
      <c r="C295" s="29" t="s">
        <v>524</v>
      </c>
      <c r="D295" s="29" t="s">
        <v>396</v>
      </c>
      <c r="H295">
        <v>35</v>
      </c>
      <c r="K295">
        <v>21</v>
      </c>
      <c r="N295" s="93">
        <v>21</v>
      </c>
      <c r="O295" s="92">
        <f t="shared" si="13"/>
        <v>44349</v>
      </c>
      <c r="P295" s="90">
        <f t="shared" si="14"/>
        <v>44374</v>
      </c>
      <c r="S295" s="116">
        <v>10</v>
      </c>
    </row>
    <row r="296" spans="1:19" x14ac:dyDescent="0.25">
      <c r="A296" s="56" t="s">
        <v>543</v>
      </c>
      <c r="B296" s="1">
        <v>44369</v>
      </c>
      <c r="C296" s="29" t="s">
        <v>524</v>
      </c>
      <c r="D296" s="29" t="s">
        <v>401</v>
      </c>
      <c r="H296">
        <v>38</v>
      </c>
      <c r="I296">
        <v>42</v>
      </c>
      <c r="J296" s="14">
        <v>44</v>
      </c>
      <c r="K296" s="79">
        <v>22</v>
      </c>
      <c r="L296" s="79">
        <v>23</v>
      </c>
      <c r="M296" s="79">
        <v>23</v>
      </c>
      <c r="N296" s="93">
        <f t="shared" si="15"/>
        <v>22.666666666666668</v>
      </c>
      <c r="O296" s="92">
        <f t="shared" si="13"/>
        <v>44347.333333333336</v>
      </c>
      <c r="P296" s="90">
        <f t="shared" si="14"/>
        <v>44372.333333333336</v>
      </c>
      <c r="S296" s="116">
        <v>10</v>
      </c>
    </row>
    <row r="297" spans="1:19" x14ac:dyDescent="0.25">
      <c r="A297" s="56" t="s">
        <v>544</v>
      </c>
      <c r="B297" s="1">
        <v>44369</v>
      </c>
      <c r="C297" s="29" t="s">
        <v>524</v>
      </c>
      <c r="N297" s="93"/>
      <c r="O297" s="92"/>
      <c r="P297" s="90"/>
      <c r="Q297" s="14" t="s">
        <v>393</v>
      </c>
      <c r="S297" s="116">
        <v>5</v>
      </c>
    </row>
    <row r="298" spans="1:19" x14ac:dyDescent="0.25">
      <c r="A298" s="56" t="s">
        <v>545</v>
      </c>
      <c r="B298" s="1">
        <v>44369</v>
      </c>
      <c r="C298" s="29" t="s">
        <v>524</v>
      </c>
      <c r="D298" s="29" t="s">
        <v>396</v>
      </c>
      <c r="E298">
        <v>90</v>
      </c>
      <c r="K298">
        <v>10</v>
      </c>
      <c r="N298" s="93">
        <v>10</v>
      </c>
      <c r="O298" s="92">
        <f t="shared" si="13"/>
        <v>44360</v>
      </c>
      <c r="P298" s="90">
        <f t="shared" si="14"/>
        <v>44385</v>
      </c>
      <c r="S298" s="116">
        <v>10</v>
      </c>
    </row>
    <row r="299" spans="1:19" x14ac:dyDescent="0.25">
      <c r="A299" s="56" t="s">
        <v>546</v>
      </c>
      <c r="B299" s="1">
        <v>44369</v>
      </c>
      <c r="C299" s="29" t="s">
        <v>524</v>
      </c>
      <c r="D299" s="29" t="s">
        <v>401</v>
      </c>
      <c r="H299">
        <v>32</v>
      </c>
      <c r="K299">
        <v>19</v>
      </c>
      <c r="N299" s="93">
        <v>19</v>
      </c>
      <c r="O299" s="92">
        <f t="shared" si="13"/>
        <v>44351</v>
      </c>
      <c r="P299" s="90">
        <f t="shared" si="14"/>
        <v>44376</v>
      </c>
      <c r="S299" s="116">
        <v>10</v>
      </c>
    </row>
    <row r="300" spans="1:19" x14ac:dyDescent="0.25">
      <c r="A300" s="56" t="s">
        <v>547</v>
      </c>
      <c r="B300" s="1">
        <v>44369</v>
      </c>
      <c r="C300" s="29" t="s">
        <v>524</v>
      </c>
      <c r="D300" s="29" t="s">
        <v>395</v>
      </c>
      <c r="H300">
        <v>34</v>
      </c>
      <c r="K300">
        <v>20</v>
      </c>
      <c r="N300" s="93">
        <v>20</v>
      </c>
      <c r="O300" s="92">
        <f t="shared" si="13"/>
        <v>44350</v>
      </c>
      <c r="P300" s="90">
        <f t="shared" si="14"/>
        <v>44375</v>
      </c>
      <c r="S300" s="116">
        <v>10</v>
      </c>
    </row>
    <row r="301" spans="1:19" x14ac:dyDescent="0.25">
      <c r="A301" s="56" t="s">
        <v>548</v>
      </c>
      <c r="B301" s="1">
        <v>44369</v>
      </c>
      <c r="C301" s="29" t="s">
        <v>524</v>
      </c>
      <c r="D301" s="29" t="s">
        <v>395</v>
      </c>
      <c r="H301">
        <v>30</v>
      </c>
      <c r="K301">
        <v>19</v>
      </c>
      <c r="N301" s="93">
        <v>19</v>
      </c>
      <c r="O301" s="92">
        <f t="shared" si="13"/>
        <v>44351</v>
      </c>
      <c r="P301" s="90">
        <f t="shared" si="14"/>
        <v>44376</v>
      </c>
      <c r="S301" s="116">
        <v>10</v>
      </c>
    </row>
    <row r="302" spans="1:19" x14ac:dyDescent="0.25">
      <c r="A302" s="56" t="s">
        <v>549</v>
      </c>
      <c r="B302" s="1">
        <v>44369</v>
      </c>
      <c r="C302" s="29" t="s">
        <v>524</v>
      </c>
      <c r="D302" s="29" t="s">
        <v>401</v>
      </c>
      <c r="H302">
        <v>20</v>
      </c>
      <c r="K302">
        <v>14</v>
      </c>
      <c r="N302" s="93">
        <v>14</v>
      </c>
      <c r="O302" s="92">
        <f t="shared" si="13"/>
        <v>44356</v>
      </c>
      <c r="P302" s="90">
        <f t="shared" si="14"/>
        <v>44381</v>
      </c>
      <c r="S302" s="116">
        <v>10</v>
      </c>
    </row>
    <row r="303" spans="1:19" x14ac:dyDescent="0.25">
      <c r="A303" s="56" t="s">
        <v>550</v>
      </c>
      <c r="B303" s="1">
        <v>44369</v>
      </c>
      <c r="C303" s="29" t="s">
        <v>524</v>
      </c>
      <c r="D303" s="29" t="s">
        <v>401</v>
      </c>
      <c r="H303">
        <v>28</v>
      </c>
      <c r="K303">
        <v>18</v>
      </c>
      <c r="N303" s="93">
        <v>18</v>
      </c>
      <c r="O303" s="92">
        <f t="shared" ref="O303:O366" si="16">B303-N303+1</f>
        <v>44352</v>
      </c>
      <c r="P303" s="90">
        <f t="shared" ref="P303:P366" si="17">O303+25</f>
        <v>44377</v>
      </c>
      <c r="S303" s="116">
        <v>10</v>
      </c>
    </row>
    <row r="304" spans="1:19" x14ac:dyDescent="0.25">
      <c r="A304" s="56" t="s">
        <v>551</v>
      </c>
      <c r="B304" s="1">
        <v>44369</v>
      </c>
      <c r="C304" s="29" t="s">
        <v>524</v>
      </c>
      <c r="D304" s="29" t="s">
        <v>396</v>
      </c>
      <c r="H304">
        <v>40</v>
      </c>
      <c r="K304">
        <v>22</v>
      </c>
      <c r="N304" s="93">
        <v>22</v>
      </c>
      <c r="O304" s="92">
        <f t="shared" si="16"/>
        <v>44348</v>
      </c>
      <c r="P304" s="90">
        <f t="shared" si="17"/>
        <v>44373</v>
      </c>
      <c r="S304" s="116">
        <v>10</v>
      </c>
    </row>
    <row r="305" spans="1:19" s="50" customFormat="1" ht="15.75" thickBot="1" x14ac:dyDescent="0.3">
      <c r="A305" s="47" t="s">
        <v>552</v>
      </c>
      <c r="B305" s="48">
        <v>44369</v>
      </c>
      <c r="C305" s="49" t="s">
        <v>524</v>
      </c>
      <c r="D305" s="49"/>
      <c r="G305" s="51"/>
      <c r="J305" s="51"/>
      <c r="N305" s="93"/>
      <c r="O305" s="92"/>
      <c r="P305" s="90"/>
      <c r="Q305" s="99" t="s">
        <v>390</v>
      </c>
      <c r="R305" s="110"/>
      <c r="S305" s="125">
        <v>5</v>
      </c>
    </row>
    <row r="306" spans="1:19" s="120" customFormat="1" ht="16.5" thickTop="1" thickBot="1" x14ac:dyDescent="0.3">
      <c r="A306" s="100" t="s">
        <v>620</v>
      </c>
      <c r="B306" s="118"/>
      <c r="C306" s="119"/>
      <c r="D306" s="103"/>
      <c r="G306" s="104"/>
      <c r="J306" s="104"/>
      <c r="N306" s="121"/>
      <c r="O306" s="105"/>
      <c r="P306" s="101"/>
      <c r="Q306" s="104"/>
      <c r="R306" s="108"/>
      <c r="S306" s="117">
        <f>SUM(S277:S305)</f>
        <v>235</v>
      </c>
    </row>
    <row r="307" spans="1:19" s="2" customFormat="1" ht="16.5" thickTop="1" thickBot="1" x14ac:dyDescent="0.3">
      <c r="A307" s="6"/>
      <c r="B307" s="48">
        <v>44369</v>
      </c>
      <c r="C307" s="49" t="s">
        <v>524</v>
      </c>
      <c r="D307" s="75">
        <v>2</v>
      </c>
      <c r="G307" s="76"/>
      <c r="H307" s="79">
        <v>30</v>
      </c>
      <c r="J307" s="76"/>
      <c r="K307" s="79">
        <v>4</v>
      </c>
      <c r="N307" s="93">
        <v>4</v>
      </c>
      <c r="O307" s="92">
        <f t="shared" si="16"/>
        <v>44366</v>
      </c>
      <c r="P307" s="90">
        <f t="shared" si="17"/>
        <v>44391</v>
      </c>
      <c r="Q307" s="76"/>
      <c r="R307" s="16"/>
      <c r="S307" s="116"/>
    </row>
    <row r="308" spans="1:19" s="2" customFormat="1" ht="16.5" thickTop="1" thickBot="1" x14ac:dyDescent="0.3">
      <c r="A308" s="6"/>
      <c r="B308" s="48">
        <v>44369</v>
      </c>
      <c r="C308" s="49" t="s">
        <v>524</v>
      </c>
      <c r="D308" s="75">
        <v>6</v>
      </c>
      <c r="G308" s="76"/>
      <c r="H308" s="79">
        <v>28</v>
      </c>
      <c r="J308" s="76"/>
      <c r="N308" s="93">
        <v>18</v>
      </c>
      <c r="O308" s="92">
        <f t="shared" si="16"/>
        <v>44352</v>
      </c>
      <c r="P308" s="90">
        <f t="shared" si="17"/>
        <v>44377</v>
      </c>
      <c r="Q308" s="76"/>
      <c r="R308" s="16"/>
      <c r="S308" s="116"/>
    </row>
    <row r="309" spans="1:19" s="2" customFormat="1" ht="16.5" thickTop="1" thickBot="1" x14ac:dyDescent="0.3">
      <c r="A309" s="6"/>
      <c r="B309" s="48">
        <v>44369</v>
      </c>
      <c r="C309" s="49" t="s">
        <v>524</v>
      </c>
      <c r="D309" s="75">
        <v>6</v>
      </c>
      <c r="G309" s="76"/>
      <c r="H309" s="6" t="s">
        <v>611</v>
      </c>
      <c r="J309" s="76"/>
      <c r="N309" s="93">
        <v>26</v>
      </c>
      <c r="O309" s="92">
        <f t="shared" si="16"/>
        <v>44344</v>
      </c>
      <c r="P309" s="90">
        <f t="shared" si="17"/>
        <v>44369</v>
      </c>
      <c r="Q309" s="76"/>
      <c r="R309" s="16"/>
      <c r="S309" s="116"/>
    </row>
    <row r="310" spans="1:19" s="2" customFormat="1" ht="16.5" thickTop="1" thickBot="1" x14ac:dyDescent="0.3">
      <c r="A310" s="6"/>
      <c r="B310" s="48">
        <v>44369</v>
      </c>
      <c r="C310" s="49" t="s">
        <v>524</v>
      </c>
      <c r="D310" s="75">
        <v>5</v>
      </c>
      <c r="E310" s="2">
        <v>30</v>
      </c>
      <c r="F310" s="6">
        <v>30</v>
      </c>
      <c r="G310" s="76">
        <v>30</v>
      </c>
      <c r="H310" s="6"/>
      <c r="J310" s="76"/>
      <c r="N310" s="93">
        <v>4</v>
      </c>
      <c r="O310" s="92">
        <f t="shared" si="16"/>
        <v>44366</v>
      </c>
      <c r="P310" s="90">
        <f t="shared" si="17"/>
        <v>44391</v>
      </c>
      <c r="Q310" s="76"/>
      <c r="R310" s="16"/>
      <c r="S310" s="116"/>
    </row>
    <row r="311" spans="1:19" ht="15.75" thickTop="1" x14ac:dyDescent="0.25">
      <c r="A311" s="56" t="s">
        <v>271</v>
      </c>
      <c r="B311" s="1">
        <v>44370</v>
      </c>
      <c r="C311" s="29" t="s">
        <v>560</v>
      </c>
      <c r="D311" s="29" t="s">
        <v>395</v>
      </c>
      <c r="H311" s="6">
        <v>44</v>
      </c>
      <c r="I311">
        <v>40</v>
      </c>
      <c r="J311" s="14">
        <v>45</v>
      </c>
      <c r="K311" s="79">
        <v>23</v>
      </c>
      <c r="L311" s="79">
        <v>22</v>
      </c>
      <c r="M311" s="79">
        <v>23</v>
      </c>
      <c r="N311" s="93">
        <f t="shared" ref="N311:N363" si="18">(K311+L311+M311)/3</f>
        <v>22.666666666666668</v>
      </c>
      <c r="O311" s="92">
        <f t="shared" si="16"/>
        <v>44348.333333333336</v>
      </c>
      <c r="P311" s="90">
        <f t="shared" si="17"/>
        <v>44373.333333333336</v>
      </c>
      <c r="S311" s="116">
        <v>9</v>
      </c>
    </row>
    <row r="312" spans="1:19" x14ac:dyDescent="0.25">
      <c r="A312" s="56" t="s">
        <v>272</v>
      </c>
      <c r="B312" s="1">
        <v>44370</v>
      </c>
      <c r="C312" s="29" t="s">
        <v>560</v>
      </c>
      <c r="N312" s="93"/>
      <c r="O312" s="92"/>
      <c r="P312" s="90"/>
      <c r="Q312" s="14" t="s">
        <v>440</v>
      </c>
      <c r="S312" s="116">
        <v>5</v>
      </c>
    </row>
    <row r="313" spans="1:19" x14ac:dyDescent="0.25">
      <c r="A313" s="56" t="s">
        <v>273</v>
      </c>
      <c r="B313" s="1">
        <v>44370</v>
      </c>
      <c r="C313" s="29" t="s">
        <v>560</v>
      </c>
      <c r="N313" s="93"/>
      <c r="O313" s="92"/>
      <c r="P313" s="90"/>
      <c r="Q313" s="14" t="s">
        <v>440</v>
      </c>
      <c r="S313" s="116">
        <v>5</v>
      </c>
    </row>
    <row r="314" spans="1:19" x14ac:dyDescent="0.25">
      <c r="A314" s="56" t="s">
        <v>274</v>
      </c>
      <c r="B314" s="1">
        <v>44370</v>
      </c>
      <c r="C314" s="29" t="s">
        <v>560</v>
      </c>
      <c r="N314" s="93"/>
      <c r="O314" s="92"/>
      <c r="P314" s="90"/>
      <c r="Q314" s="14" t="s">
        <v>393</v>
      </c>
      <c r="S314" s="116">
        <v>5</v>
      </c>
    </row>
    <row r="315" spans="1:19" x14ac:dyDescent="0.25">
      <c r="A315" s="56" t="s">
        <v>275</v>
      </c>
      <c r="B315" s="1">
        <v>44370</v>
      </c>
      <c r="C315" s="29" t="s">
        <v>560</v>
      </c>
      <c r="D315" s="29" t="s">
        <v>401</v>
      </c>
      <c r="H315">
        <v>38</v>
      </c>
      <c r="I315">
        <v>34</v>
      </c>
      <c r="K315">
        <v>22</v>
      </c>
      <c r="L315">
        <v>20</v>
      </c>
      <c r="N315" s="93">
        <f>(K315+L315)/2</f>
        <v>21</v>
      </c>
      <c r="O315" s="92">
        <f t="shared" si="16"/>
        <v>44350</v>
      </c>
      <c r="P315" s="90">
        <f t="shared" si="17"/>
        <v>44375</v>
      </c>
      <c r="S315" s="116">
        <v>9</v>
      </c>
    </row>
    <row r="316" spans="1:19" x14ac:dyDescent="0.25">
      <c r="A316" s="56" t="s">
        <v>276</v>
      </c>
      <c r="B316" s="1">
        <v>44370</v>
      </c>
      <c r="C316" s="29" t="s">
        <v>560</v>
      </c>
      <c r="N316" s="93"/>
      <c r="O316" s="92"/>
      <c r="P316" s="90"/>
      <c r="Q316" s="98" t="s">
        <v>390</v>
      </c>
      <c r="S316" s="116">
        <v>4.5</v>
      </c>
    </row>
    <row r="317" spans="1:19" x14ac:dyDescent="0.25">
      <c r="A317" s="56" t="s">
        <v>277</v>
      </c>
      <c r="B317" s="1">
        <v>44370</v>
      </c>
      <c r="C317" s="29" t="s">
        <v>560</v>
      </c>
      <c r="N317" s="93"/>
      <c r="O317" s="92"/>
      <c r="P317" s="90"/>
      <c r="Q317" s="14" t="s">
        <v>393</v>
      </c>
      <c r="S317" s="116">
        <v>5</v>
      </c>
    </row>
    <row r="318" spans="1:19" x14ac:dyDescent="0.25">
      <c r="A318" s="56" t="s">
        <v>278</v>
      </c>
      <c r="B318" s="1">
        <v>44370</v>
      </c>
      <c r="C318" s="29" t="s">
        <v>560</v>
      </c>
      <c r="D318" s="29" t="s">
        <v>401</v>
      </c>
      <c r="H318">
        <v>30</v>
      </c>
      <c r="K318">
        <v>4</v>
      </c>
      <c r="N318" s="93">
        <v>4</v>
      </c>
      <c r="O318" s="92">
        <f t="shared" si="16"/>
        <v>44367</v>
      </c>
      <c r="P318" s="90">
        <f t="shared" si="17"/>
        <v>44392</v>
      </c>
      <c r="S318" s="116">
        <v>9</v>
      </c>
    </row>
    <row r="319" spans="1:19" x14ac:dyDescent="0.25">
      <c r="A319" s="56" t="s">
        <v>279</v>
      </c>
      <c r="B319" s="1">
        <v>44370</v>
      </c>
      <c r="C319" s="29" t="s">
        <v>560</v>
      </c>
      <c r="N319" s="93"/>
      <c r="O319" s="92"/>
      <c r="P319" s="90"/>
      <c r="Q319" s="98" t="s">
        <v>404</v>
      </c>
      <c r="S319" s="116">
        <v>4.5</v>
      </c>
    </row>
    <row r="320" spans="1:19" x14ac:dyDescent="0.25">
      <c r="A320" s="56" t="s">
        <v>280</v>
      </c>
      <c r="B320" s="1">
        <v>44370</v>
      </c>
      <c r="C320" s="29" t="s">
        <v>560</v>
      </c>
      <c r="D320" s="29" t="s">
        <v>17</v>
      </c>
      <c r="N320" s="93"/>
      <c r="O320" s="92"/>
      <c r="P320" s="90"/>
      <c r="R320" s="16" t="s">
        <v>501</v>
      </c>
      <c r="S320" s="116">
        <v>9</v>
      </c>
    </row>
    <row r="321" spans="1:19" x14ac:dyDescent="0.25">
      <c r="A321" s="56" t="s">
        <v>281</v>
      </c>
      <c r="B321" s="1">
        <v>44370</v>
      </c>
      <c r="C321" s="29" t="s">
        <v>560</v>
      </c>
      <c r="N321" s="93"/>
      <c r="O321" s="92"/>
      <c r="P321" s="90"/>
      <c r="Q321" s="98" t="s">
        <v>390</v>
      </c>
      <c r="S321" s="116">
        <v>4.5</v>
      </c>
    </row>
    <row r="322" spans="1:19" x14ac:dyDescent="0.25">
      <c r="A322" s="56" t="s">
        <v>282</v>
      </c>
      <c r="B322" s="1">
        <v>44370</v>
      </c>
      <c r="C322" s="29" t="s">
        <v>560</v>
      </c>
      <c r="N322" s="93"/>
      <c r="O322" s="92"/>
      <c r="P322" s="90"/>
      <c r="Q322" s="98" t="s">
        <v>390</v>
      </c>
      <c r="S322" s="116">
        <v>4.5</v>
      </c>
    </row>
    <row r="323" spans="1:19" x14ac:dyDescent="0.25">
      <c r="A323" s="57" t="s">
        <v>283</v>
      </c>
      <c r="B323" s="57">
        <v>44370</v>
      </c>
      <c r="C323" s="57" t="s">
        <v>560</v>
      </c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 t="s">
        <v>394</v>
      </c>
      <c r="R323" s="57" t="s">
        <v>622</v>
      </c>
      <c r="S323" s="56">
        <v>5</v>
      </c>
    </row>
    <row r="324" spans="1:19" x14ac:dyDescent="0.25">
      <c r="A324" s="56" t="s">
        <v>284</v>
      </c>
      <c r="B324" s="1">
        <v>44370</v>
      </c>
      <c r="C324" s="29" t="s">
        <v>560</v>
      </c>
      <c r="N324" s="93"/>
      <c r="O324" s="92"/>
      <c r="P324" s="90"/>
      <c r="Q324" s="14" t="s">
        <v>394</v>
      </c>
      <c r="S324" s="116">
        <v>5</v>
      </c>
    </row>
    <row r="325" spans="1:19" x14ac:dyDescent="0.25">
      <c r="A325" s="56" t="s">
        <v>285</v>
      </c>
      <c r="B325" s="1">
        <v>44370</v>
      </c>
      <c r="C325" s="29" t="s">
        <v>560</v>
      </c>
      <c r="N325" s="93"/>
      <c r="O325" s="92"/>
      <c r="P325" s="90"/>
      <c r="Q325" s="14" t="s">
        <v>402</v>
      </c>
      <c r="S325" s="116">
        <v>5</v>
      </c>
    </row>
    <row r="326" spans="1:19" x14ac:dyDescent="0.25">
      <c r="A326" s="56" t="s">
        <v>286</v>
      </c>
      <c r="B326" s="1">
        <v>44370</v>
      </c>
      <c r="C326" s="29" t="s">
        <v>560</v>
      </c>
      <c r="N326" s="93"/>
      <c r="O326" s="92"/>
      <c r="P326" s="90"/>
      <c r="Q326" s="14" t="s">
        <v>393</v>
      </c>
      <c r="S326" s="116">
        <v>5</v>
      </c>
    </row>
    <row r="327" spans="1:19" x14ac:dyDescent="0.25">
      <c r="A327" s="56" t="s">
        <v>287</v>
      </c>
      <c r="B327" s="1">
        <v>44370</v>
      </c>
      <c r="C327" s="29" t="s">
        <v>560</v>
      </c>
      <c r="N327" s="93"/>
      <c r="O327" s="92"/>
      <c r="P327" s="90"/>
      <c r="Q327" s="98" t="s">
        <v>390</v>
      </c>
      <c r="S327" s="116">
        <v>4.5</v>
      </c>
    </row>
    <row r="328" spans="1:19" x14ac:dyDescent="0.25">
      <c r="A328" s="56" t="s">
        <v>288</v>
      </c>
      <c r="B328" s="1">
        <v>44370</v>
      </c>
      <c r="C328" s="29" t="s">
        <v>560</v>
      </c>
      <c r="N328" s="93"/>
      <c r="O328" s="92"/>
      <c r="P328" s="90"/>
      <c r="Q328" s="14" t="s">
        <v>393</v>
      </c>
      <c r="S328" s="116">
        <v>5</v>
      </c>
    </row>
    <row r="329" spans="1:19" x14ac:dyDescent="0.25">
      <c r="A329" s="56" t="s">
        <v>289</v>
      </c>
      <c r="B329" s="1">
        <v>44370</v>
      </c>
      <c r="C329" s="29" t="s">
        <v>560</v>
      </c>
      <c r="N329" s="93"/>
      <c r="O329" s="92"/>
      <c r="P329" s="90"/>
      <c r="Q329" s="14" t="s">
        <v>393</v>
      </c>
      <c r="S329" s="116">
        <v>5</v>
      </c>
    </row>
    <row r="330" spans="1:19" x14ac:dyDescent="0.25">
      <c r="A330" s="56" t="s">
        <v>290</v>
      </c>
      <c r="B330" s="1">
        <v>44370</v>
      </c>
      <c r="C330" s="29" t="s">
        <v>560</v>
      </c>
      <c r="N330" s="93"/>
      <c r="O330" s="92"/>
      <c r="P330" s="90"/>
      <c r="Q330" s="14" t="s">
        <v>440</v>
      </c>
      <c r="S330" s="116">
        <v>5</v>
      </c>
    </row>
    <row r="331" spans="1:19" x14ac:dyDescent="0.25">
      <c r="A331" s="56" t="s">
        <v>291</v>
      </c>
      <c r="B331" s="1">
        <v>44370</v>
      </c>
      <c r="C331" s="29" t="s">
        <v>560</v>
      </c>
      <c r="N331" s="93"/>
      <c r="O331" s="92"/>
      <c r="P331" s="90"/>
      <c r="Q331" s="14" t="s">
        <v>402</v>
      </c>
      <c r="S331" s="116">
        <v>5</v>
      </c>
    </row>
    <row r="332" spans="1:19" x14ac:dyDescent="0.25">
      <c r="A332" s="56" t="s">
        <v>292</v>
      </c>
      <c r="B332" s="1">
        <v>44370</v>
      </c>
      <c r="C332" s="29" t="s">
        <v>560</v>
      </c>
      <c r="N332" s="93"/>
      <c r="O332" s="92"/>
      <c r="P332" s="90"/>
      <c r="Q332" s="98" t="s">
        <v>390</v>
      </c>
      <c r="S332" s="116">
        <v>4.5</v>
      </c>
    </row>
    <row r="333" spans="1:19" x14ac:dyDescent="0.25">
      <c r="A333" s="56" t="s">
        <v>293</v>
      </c>
      <c r="B333" s="1">
        <v>44370</v>
      </c>
      <c r="C333" s="29" t="s">
        <v>560</v>
      </c>
      <c r="N333" s="93"/>
      <c r="O333" s="92"/>
      <c r="P333" s="90"/>
      <c r="Q333" s="14" t="s">
        <v>393</v>
      </c>
      <c r="S333" s="116">
        <v>5</v>
      </c>
    </row>
    <row r="334" spans="1:19" x14ac:dyDescent="0.25">
      <c r="A334" s="56" t="s">
        <v>294</v>
      </c>
      <c r="B334" s="1">
        <v>44370</v>
      </c>
      <c r="C334" s="29" t="s">
        <v>560</v>
      </c>
      <c r="H334" t="s">
        <v>498</v>
      </c>
      <c r="N334" s="93">
        <v>26</v>
      </c>
      <c r="O334" s="92">
        <f t="shared" si="16"/>
        <v>44345</v>
      </c>
      <c r="P334" s="90">
        <f t="shared" si="17"/>
        <v>44370</v>
      </c>
      <c r="S334" s="116">
        <v>9</v>
      </c>
    </row>
    <row r="335" spans="1:19" x14ac:dyDescent="0.25">
      <c r="A335" s="56" t="s">
        <v>295</v>
      </c>
      <c r="B335" s="1">
        <v>44370</v>
      </c>
      <c r="C335" s="29" t="s">
        <v>560</v>
      </c>
      <c r="D335" s="29" t="s">
        <v>396</v>
      </c>
      <c r="H335">
        <v>33</v>
      </c>
      <c r="K335">
        <v>20</v>
      </c>
      <c r="N335" s="93">
        <v>20</v>
      </c>
      <c r="O335" s="92">
        <f t="shared" si="16"/>
        <v>44351</v>
      </c>
      <c r="P335" s="90">
        <f t="shared" si="17"/>
        <v>44376</v>
      </c>
      <c r="S335" s="116">
        <v>9</v>
      </c>
    </row>
    <row r="336" spans="1:19" x14ac:dyDescent="0.25">
      <c r="A336" s="56" t="s">
        <v>296</v>
      </c>
      <c r="B336" s="1">
        <v>44370</v>
      </c>
      <c r="C336" s="29" t="s">
        <v>560</v>
      </c>
      <c r="N336" s="93"/>
      <c r="O336" s="92"/>
      <c r="P336" s="90"/>
      <c r="Q336" s="14" t="s">
        <v>561</v>
      </c>
      <c r="S336" s="116">
        <v>5</v>
      </c>
    </row>
    <row r="337" spans="1:19" x14ac:dyDescent="0.25">
      <c r="A337" s="56" t="s">
        <v>297</v>
      </c>
      <c r="B337" s="1">
        <v>44370</v>
      </c>
      <c r="C337" s="29" t="s">
        <v>560</v>
      </c>
      <c r="D337" s="29" t="s">
        <v>395</v>
      </c>
      <c r="H337">
        <v>38</v>
      </c>
      <c r="K337">
        <v>22</v>
      </c>
      <c r="N337" s="93">
        <v>22</v>
      </c>
      <c r="O337" s="92">
        <f t="shared" si="16"/>
        <v>44349</v>
      </c>
      <c r="P337" s="90">
        <f t="shared" si="17"/>
        <v>44374</v>
      </c>
      <c r="S337" s="116">
        <v>9</v>
      </c>
    </row>
    <row r="338" spans="1:19" x14ac:dyDescent="0.25">
      <c r="A338" s="56" t="s">
        <v>298</v>
      </c>
      <c r="B338" s="1">
        <v>44370</v>
      </c>
      <c r="C338" s="29" t="s">
        <v>560</v>
      </c>
      <c r="N338" s="93"/>
      <c r="O338" s="92"/>
      <c r="P338" s="90"/>
      <c r="Q338" s="14" t="s">
        <v>394</v>
      </c>
      <c r="S338" s="116">
        <v>5</v>
      </c>
    </row>
    <row r="339" spans="1:19" x14ac:dyDescent="0.25">
      <c r="A339" s="56" t="s">
        <v>299</v>
      </c>
      <c r="B339" s="1">
        <v>44370</v>
      </c>
      <c r="C339" s="29" t="s">
        <v>560</v>
      </c>
      <c r="N339" s="93"/>
      <c r="O339" s="92"/>
      <c r="P339" s="90"/>
      <c r="Q339" s="98" t="s">
        <v>390</v>
      </c>
      <c r="S339" s="116">
        <v>4.5</v>
      </c>
    </row>
    <row r="340" spans="1:19" x14ac:dyDescent="0.25">
      <c r="A340" s="56" t="s">
        <v>300</v>
      </c>
      <c r="B340" s="1">
        <v>44370</v>
      </c>
      <c r="C340" s="29" t="s">
        <v>560</v>
      </c>
      <c r="D340" s="29" t="s">
        <v>406</v>
      </c>
      <c r="H340">
        <v>37</v>
      </c>
      <c r="I340">
        <v>41</v>
      </c>
      <c r="K340">
        <v>22</v>
      </c>
      <c r="L340">
        <v>23</v>
      </c>
      <c r="N340" s="93">
        <f>(K340+L340)/2</f>
        <v>22.5</v>
      </c>
      <c r="O340" s="92">
        <f t="shared" si="16"/>
        <v>44348.5</v>
      </c>
      <c r="P340" s="90">
        <f t="shared" si="17"/>
        <v>44373.5</v>
      </c>
      <c r="S340" s="116">
        <v>9</v>
      </c>
    </row>
    <row r="341" spans="1:19" x14ac:dyDescent="0.25">
      <c r="A341" s="56" t="s">
        <v>301</v>
      </c>
      <c r="B341" s="1">
        <v>44370</v>
      </c>
      <c r="C341" s="29" t="s">
        <v>560</v>
      </c>
      <c r="N341" s="93"/>
      <c r="O341" s="92"/>
      <c r="P341" s="90"/>
      <c r="Q341" s="14" t="s">
        <v>394</v>
      </c>
      <c r="S341" s="116">
        <v>5</v>
      </c>
    </row>
    <row r="342" spans="1:19" x14ac:dyDescent="0.25">
      <c r="A342" s="56" t="s">
        <v>302</v>
      </c>
      <c r="B342" s="1">
        <v>44370</v>
      </c>
      <c r="C342" s="29" t="s">
        <v>560</v>
      </c>
      <c r="N342" s="93"/>
      <c r="O342" s="92"/>
      <c r="P342" s="90"/>
      <c r="Q342" s="14" t="s">
        <v>440</v>
      </c>
      <c r="S342" s="116">
        <v>5</v>
      </c>
    </row>
    <row r="343" spans="1:19" x14ac:dyDescent="0.25">
      <c r="A343" s="56" t="s">
        <v>303</v>
      </c>
      <c r="B343" s="1">
        <v>44370</v>
      </c>
      <c r="C343" s="29" t="s">
        <v>560</v>
      </c>
      <c r="N343" s="93"/>
      <c r="O343" s="92"/>
      <c r="P343" s="90"/>
      <c r="Q343" s="14" t="s">
        <v>393</v>
      </c>
      <c r="S343" s="116">
        <v>5</v>
      </c>
    </row>
    <row r="344" spans="1:19" x14ac:dyDescent="0.25">
      <c r="A344" s="56" t="s">
        <v>304</v>
      </c>
      <c r="B344" s="1">
        <v>44370</v>
      </c>
      <c r="C344" s="29" t="s">
        <v>560</v>
      </c>
      <c r="D344" s="29" t="s">
        <v>406</v>
      </c>
      <c r="H344" t="s">
        <v>389</v>
      </c>
      <c r="I344" t="s">
        <v>562</v>
      </c>
      <c r="K344">
        <v>25</v>
      </c>
      <c r="L344">
        <v>25</v>
      </c>
      <c r="N344" s="93">
        <v>25</v>
      </c>
      <c r="O344" s="92">
        <f t="shared" si="16"/>
        <v>44346</v>
      </c>
      <c r="P344" s="90">
        <f t="shared" si="17"/>
        <v>44371</v>
      </c>
      <c r="S344" s="116">
        <v>9</v>
      </c>
    </row>
    <row r="345" spans="1:19" x14ac:dyDescent="0.25">
      <c r="A345" s="56" t="s">
        <v>305</v>
      </c>
      <c r="B345" s="1">
        <v>44370</v>
      </c>
      <c r="C345" s="29" t="s">
        <v>560</v>
      </c>
      <c r="D345" s="29" t="s">
        <v>406</v>
      </c>
      <c r="H345">
        <v>36</v>
      </c>
      <c r="N345" s="93">
        <v>21</v>
      </c>
      <c r="O345" s="92">
        <f t="shared" si="16"/>
        <v>44350</v>
      </c>
      <c r="P345" s="90">
        <f t="shared" si="17"/>
        <v>44375</v>
      </c>
      <c r="S345" s="116">
        <v>9</v>
      </c>
    </row>
    <row r="346" spans="1:19" x14ac:dyDescent="0.25">
      <c r="A346" s="56" t="s">
        <v>306</v>
      </c>
      <c r="B346" s="1">
        <v>44370</v>
      </c>
      <c r="C346" s="29" t="s">
        <v>560</v>
      </c>
      <c r="N346" s="93"/>
      <c r="O346" s="92"/>
      <c r="P346" s="90"/>
      <c r="Q346" s="14" t="s">
        <v>394</v>
      </c>
      <c r="S346" s="116">
        <v>5</v>
      </c>
    </row>
    <row r="347" spans="1:19" x14ac:dyDescent="0.25">
      <c r="A347" s="56" t="s">
        <v>307</v>
      </c>
      <c r="B347" s="1">
        <v>44370</v>
      </c>
      <c r="C347" s="29" t="s">
        <v>560</v>
      </c>
      <c r="N347" s="93"/>
      <c r="O347" s="92"/>
      <c r="P347" s="90"/>
      <c r="Q347" s="14" t="s">
        <v>393</v>
      </c>
      <c r="S347" s="116">
        <v>5</v>
      </c>
    </row>
    <row r="348" spans="1:19" x14ac:dyDescent="0.25">
      <c r="A348" s="56" t="s">
        <v>308</v>
      </c>
      <c r="B348" s="1">
        <v>44370</v>
      </c>
      <c r="C348" s="29" t="s">
        <v>560</v>
      </c>
      <c r="D348" s="29" t="s">
        <v>406</v>
      </c>
      <c r="H348">
        <v>35</v>
      </c>
      <c r="K348">
        <v>21</v>
      </c>
      <c r="N348" s="93">
        <f t="shared" si="18"/>
        <v>7</v>
      </c>
      <c r="O348" s="92">
        <f t="shared" si="16"/>
        <v>44364</v>
      </c>
      <c r="P348" s="90">
        <f t="shared" si="17"/>
        <v>44389</v>
      </c>
      <c r="S348" s="116">
        <v>9</v>
      </c>
    </row>
    <row r="349" spans="1:19" x14ac:dyDescent="0.25">
      <c r="A349" s="56" t="s">
        <v>309</v>
      </c>
      <c r="B349" s="1">
        <v>44370</v>
      </c>
      <c r="C349" s="29" t="s">
        <v>560</v>
      </c>
      <c r="D349" s="29" t="s">
        <v>396</v>
      </c>
      <c r="E349">
        <v>90</v>
      </c>
      <c r="F349">
        <v>90</v>
      </c>
      <c r="G349" s="14">
        <v>90</v>
      </c>
      <c r="K349">
        <v>10</v>
      </c>
      <c r="L349">
        <v>10</v>
      </c>
      <c r="M349">
        <v>10</v>
      </c>
      <c r="N349" s="93">
        <f t="shared" si="18"/>
        <v>10</v>
      </c>
      <c r="O349" s="92">
        <f t="shared" si="16"/>
        <v>44361</v>
      </c>
      <c r="P349" s="90">
        <f t="shared" si="17"/>
        <v>44386</v>
      </c>
      <c r="S349" s="116">
        <v>9</v>
      </c>
    </row>
    <row r="350" spans="1:19" x14ac:dyDescent="0.25">
      <c r="A350" s="56" t="s">
        <v>310</v>
      </c>
      <c r="B350" s="1">
        <v>44370</v>
      </c>
      <c r="C350" s="29" t="s">
        <v>560</v>
      </c>
      <c r="D350" s="29" t="s">
        <v>406</v>
      </c>
      <c r="H350">
        <v>37</v>
      </c>
      <c r="I350">
        <v>39</v>
      </c>
      <c r="K350">
        <v>22</v>
      </c>
      <c r="L350">
        <v>22</v>
      </c>
      <c r="N350" s="93">
        <f>(K350+L350)/2</f>
        <v>22</v>
      </c>
      <c r="O350" s="92">
        <f t="shared" si="16"/>
        <v>44349</v>
      </c>
      <c r="P350" s="90">
        <f t="shared" si="17"/>
        <v>44374</v>
      </c>
      <c r="S350" s="116">
        <v>9</v>
      </c>
    </row>
    <row r="351" spans="1:19" x14ac:dyDescent="0.25">
      <c r="A351" s="56" t="s">
        <v>311</v>
      </c>
      <c r="B351" s="1">
        <v>44370</v>
      </c>
      <c r="C351" s="29" t="s">
        <v>560</v>
      </c>
      <c r="D351" s="29" t="s">
        <v>396</v>
      </c>
      <c r="H351">
        <v>29</v>
      </c>
      <c r="I351">
        <v>32</v>
      </c>
      <c r="J351" s="14">
        <v>31</v>
      </c>
      <c r="K351" s="79">
        <v>18</v>
      </c>
      <c r="L351" s="79">
        <v>19</v>
      </c>
      <c r="M351" s="79">
        <v>19</v>
      </c>
      <c r="N351" s="93">
        <f t="shared" si="18"/>
        <v>18.666666666666668</v>
      </c>
      <c r="O351" s="92">
        <f t="shared" si="16"/>
        <v>44352.333333333336</v>
      </c>
      <c r="P351" s="90">
        <f t="shared" si="17"/>
        <v>44377.333333333336</v>
      </c>
      <c r="S351" s="116">
        <v>9</v>
      </c>
    </row>
    <row r="352" spans="1:19" x14ac:dyDescent="0.25">
      <c r="A352" s="56" t="s">
        <v>312</v>
      </c>
      <c r="B352" s="1">
        <v>44370</v>
      </c>
      <c r="C352" s="29" t="s">
        <v>560</v>
      </c>
      <c r="D352" s="29" t="s">
        <v>396</v>
      </c>
      <c r="H352">
        <v>32</v>
      </c>
      <c r="N352" s="93">
        <v>19</v>
      </c>
      <c r="O352" s="92">
        <f t="shared" si="16"/>
        <v>44352</v>
      </c>
      <c r="P352" s="90">
        <f t="shared" si="17"/>
        <v>44377</v>
      </c>
      <c r="S352" s="116">
        <v>9</v>
      </c>
    </row>
    <row r="353" spans="1:19" x14ac:dyDescent="0.25">
      <c r="A353" s="56" t="s">
        <v>313</v>
      </c>
      <c r="B353" s="1">
        <v>44370</v>
      </c>
      <c r="C353" s="29" t="s">
        <v>560</v>
      </c>
      <c r="D353" s="29" t="s">
        <v>563</v>
      </c>
      <c r="H353" t="s">
        <v>4</v>
      </c>
      <c r="I353" t="s">
        <v>4</v>
      </c>
      <c r="J353" s="14" t="s">
        <v>4</v>
      </c>
      <c r="N353" s="93">
        <v>24</v>
      </c>
      <c r="O353" s="92">
        <f t="shared" si="16"/>
        <v>44347</v>
      </c>
      <c r="P353" s="90">
        <f t="shared" si="17"/>
        <v>44372</v>
      </c>
      <c r="S353" s="116">
        <v>9</v>
      </c>
    </row>
    <row r="354" spans="1:19" x14ac:dyDescent="0.25">
      <c r="A354" s="56" t="s">
        <v>314</v>
      </c>
      <c r="B354" s="1">
        <v>44370</v>
      </c>
      <c r="C354" s="29" t="s">
        <v>560</v>
      </c>
      <c r="D354" s="29" t="s">
        <v>396</v>
      </c>
      <c r="H354">
        <v>36</v>
      </c>
      <c r="I354">
        <v>40</v>
      </c>
      <c r="J354" s="14">
        <v>36</v>
      </c>
      <c r="K354" s="79">
        <v>21</v>
      </c>
      <c r="L354" s="79">
        <v>22</v>
      </c>
      <c r="M354" s="79">
        <v>21</v>
      </c>
      <c r="N354" s="93">
        <f t="shared" si="18"/>
        <v>21.333333333333332</v>
      </c>
      <c r="O354" s="92">
        <f t="shared" si="16"/>
        <v>44349.666666666664</v>
      </c>
      <c r="P354" s="90">
        <f t="shared" si="17"/>
        <v>44374.666666666664</v>
      </c>
      <c r="S354" s="116">
        <v>9</v>
      </c>
    </row>
    <row r="355" spans="1:19" x14ac:dyDescent="0.25">
      <c r="A355" s="56" t="s">
        <v>315</v>
      </c>
      <c r="B355" s="1">
        <v>44370</v>
      </c>
      <c r="C355" s="29" t="s">
        <v>560</v>
      </c>
      <c r="N355" s="93"/>
      <c r="O355" s="92"/>
      <c r="P355" s="90"/>
      <c r="Q355" s="14" t="s">
        <v>394</v>
      </c>
      <c r="S355" s="116">
        <v>5</v>
      </c>
    </row>
    <row r="356" spans="1:19" x14ac:dyDescent="0.25">
      <c r="A356" s="56" t="s">
        <v>316</v>
      </c>
      <c r="B356" s="1">
        <v>44370</v>
      </c>
      <c r="C356" s="29" t="s">
        <v>560</v>
      </c>
      <c r="N356" s="93"/>
      <c r="O356" s="92"/>
      <c r="P356" s="90"/>
      <c r="Q356" s="14" t="s">
        <v>402</v>
      </c>
      <c r="S356" s="116">
        <v>5</v>
      </c>
    </row>
    <row r="357" spans="1:19" x14ac:dyDescent="0.25">
      <c r="A357" s="56" t="s">
        <v>317</v>
      </c>
      <c r="B357" s="1">
        <v>44370</v>
      </c>
      <c r="C357" s="29" t="s">
        <v>560</v>
      </c>
      <c r="N357" s="93"/>
      <c r="O357" s="92"/>
      <c r="P357" s="90"/>
      <c r="Q357" s="14" t="s">
        <v>440</v>
      </c>
      <c r="S357" s="116">
        <v>5</v>
      </c>
    </row>
    <row r="358" spans="1:19" x14ac:dyDescent="0.25">
      <c r="A358" s="56" t="s">
        <v>318</v>
      </c>
      <c r="B358" s="1">
        <v>44370</v>
      </c>
      <c r="C358" s="29" t="s">
        <v>560</v>
      </c>
      <c r="D358" s="29" t="s">
        <v>401</v>
      </c>
      <c r="E358">
        <v>90</v>
      </c>
      <c r="F358">
        <v>90</v>
      </c>
      <c r="N358" s="93">
        <v>10</v>
      </c>
      <c r="O358" s="92">
        <f t="shared" si="16"/>
        <v>44361</v>
      </c>
      <c r="P358" s="90">
        <f t="shared" si="17"/>
        <v>44386</v>
      </c>
      <c r="S358" s="116">
        <v>9</v>
      </c>
    </row>
    <row r="359" spans="1:19" x14ac:dyDescent="0.25">
      <c r="A359" s="56" t="s">
        <v>319</v>
      </c>
      <c r="B359" s="1">
        <v>44370</v>
      </c>
      <c r="C359" s="29" t="s">
        <v>560</v>
      </c>
      <c r="D359" s="29" t="s">
        <v>396</v>
      </c>
      <c r="H359">
        <v>34</v>
      </c>
      <c r="K359">
        <v>20</v>
      </c>
      <c r="N359" s="93">
        <v>20</v>
      </c>
      <c r="O359" s="92">
        <f t="shared" si="16"/>
        <v>44351</v>
      </c>
      <c r="P359" s="90">
        <f t="shared" si="17"/>
        <v>44376</v>
      </c>
      <c r="S359" s="116">
        <v>9</v>
      </c>
    </row>
    <row r="360" spans="1:19" x14ac:dyDescent="0.25">
      <c r="A360" s="56" t="s">
        <v>320</v>
      </c>
      <c r="B360" s="1">
        <v>44370</v>
      </c>
      <c r="C360" s="29" t="s">
        <v>560</v>
      </c>
      <c r="D360" s="29" t="s">
        <v>401</v>
      </c>
      <c r="H360">
        <v>32</v>
      </c>
      <c r="I360">
        <v>41</v>
      </c>
      <c r="J360" s="14">
        <v>39</v>
      </c>
      <c r="K360" s="79">
        <v>19</v>
      </c>
      <c r="L360" s="79">
        <v>23</v>
      </c>
      <c r="M360" s="79">
        <v>22</v>
      </c>
      <c r="N360" s="93">
        <f t="shared" si="18"/>
        <v>21.333333333333332</v>
      </c>
      <c r="O360" s="92">
        <f t="shared" si="16"/>
        <v>44349.666666666664</v>
      </c>
      <c r="P360" s="90">
        <f t="shared" si="17"/>
        <v>44374.666666666664</v>
      </c>
      <c r="S360" s="116">
        <v>9</v>
      </c>
    </row>
    <row r="361" spans="1:19" s="50" customFormat="1" ht="15.75" thickBot="1" x14ac:dyDescent="0.3">
      <c r="A361" s="47" t="s">
        <v>321</v>
      </c>
      <c r="B361" s="48">
        <v>44370</v>
      </c>
      <c r="C361" s="49" t="s">
        <v>560</v>
      </c>
      <c r="D361" s="49" t="s">
        <v>401</v>
      </c>
      <c r="G361" s="51"/>
      <c r="H361" s="50">
        <v>34</v>
      </c>
      <c r="J361" s="51"/>
      <c r="K361" s="50">
        <v>20</v>
      </c>
      <c r="N361" s="93">
        <v>20</v>
      </c>
      <c r="O361" s="92">
        <f t="shared" si="16"/>
        <v>44351</v>
      </c>
      <c r="P361" s="90">
        <f t="shared" si="17"/>
        <v>44376</v>
      </c>
      <c r="Q361" s="51"/>
      <c r="R361" s="110"/>
      <c r="S361" s="125">
        <v>9</v>
      </c>
    </row>
    <row r="362" spans="1:19" s="120" customFormat="1" ht="16.5" thickTop="1" thickBot="1" x14ac:dyDescent="0.3">
      <c r="A362" s="100" t="s">
        <v>620</v>
      </c>
      <c r="B362" s="118"/>
      <c r="C362" s="119"/>
      <c r="D362" s="103"/>
      <c r="G362" s="104"/>
      <c r="J362" s="104"/>
      <c r="N362" s="121"/>
      <c r="O362" s="105"/>
      <c r="P362" s="101"/>
      <c r="Q362" s="104"/>
      <c r="R362" s="108"/>
      <c r="S362" s="117">
        <f>SUM(S311:S361)</f>
        <v>335.5</v>
      </c>
    </row>
    <row r="363" spans="1:19" s="2" customFormat="1" ht="16.5" thickTop="1" thickBot="1" x14ac:dyDescent="0.3">
      <c r="A363" s="6"/>
      <c r="B363" s="48">
        <v>44370</v>
      </c>
      <c r="C363" s="49" t="s">
        <v>560</v>
      </c>
      <c r="D363" s="75">
        <v>3</v>
      </c>
      <c r="E363" s="2" t="s">
        <v>193</v>
      </c>
      <c r="G363" s="76"/>
      <c r="H363" s="79">
        <v>20</v>
      </c>
      <c r="I363" s="2">
        <v>18</v>
      </c>
      <c r="J363" s="76"/>
      <c r="K363" s="79">
        <v>11</v>
      </c>
      <c r="L363" s="79">
        <v>14</v>
      </c>
      <c r="M363" s="79">
        <v>14</v>
      </c>
      <c r="N363" s="93">
        <f t="shared" si="18"/>
        <v>13</v>
      </c>
      <c r="O363" s="92">
        <f t="shared" si="16"/>
        <v>44358</v>
      </c>
      <c r="P363" s="90">
        <f t="shared" si="17"/>
        <v>44383</v>
      </c>
      <c r="Q363" s="76"/>
      <c r="R363" s="16"/>
      <c r="S363" s="116"/>
    </row>
    <row r="364" spans="1:19" s="2" customFormat="1" ht="16.5" thickTop="1" thickBot="1" x14ac:dyDescent="0.3">
      <c r="A364" s="6"/>
      <c r="B364" s="48">
        <v>44370</v>
      </c>
      <c r="C364" s="49" t="s">
        <v>560</v>
      </c>
      <c r="D364" s="75">
        <v>4</v>
      </c>
      <c r="E364" s="2">
        <v>90</v>
      </c>
      <c r="F364" s="2">
        <v>90</v>
      </c>
      <c r="G364" s="76"/>
      <c r="H364" s="6"/>
      <c r="J364" s="76"/>
      <c r="K364" s="79">
        <v>10</v>
      </c>
      <c r="N364" s="93">
        <v>10</v>
      </c>
      <c r="O364" s="92">
        <f t="shared" si="16"/>
        <v>44361</v>
      </c>
      <c r="P364" s="90">
        <f t="shared" si="17"/>
        <v>44386</v>
      </c>
      <c r="Q364" s="76"/>
      <c r="R364" s="16"/>
      <c r="S364" s="116"/>
    </row>
    <row r="365" spans="1:19" s="2" customFormat="1" ht="16.5" thickTop="1" thickBot="1" x14ac:dyDescent="0.3">
      <c r="A365" s="6"/>
      <c r="B365" s="48">
        <v>44370</v>
      </c>
      <c r="C365" s="49" t="s">
        <v>560</v>
      </c>
      <c r="D365" s="75">
        <v>2</v>
      </c>
      <c r="G365" s="76"/>
      <c r="H365" s="6">
        <v>35</v>
      </c>
      <c r="I365" s="2">
        <v>40</v>
      </c>
      <c r="J365" s="76"/>
      <c r="K365" s="79">
        <v>21</v>
      </c>
      <c r="L365" s="79">
        <v>22</v>
      </c>
      <c r="N365" s="93">
        <f>(K365+L365)/2</f>
        <v>21.5</v>
      </c>
      <c r="O365" s="92">
        <f t="shared" si="16"/>
        <v>44349.5</v>
      </c>
      <c r="P365" s="90">
        <f t="shared" si="17"/>
        <v>44374.5</v>
      </c>
      <c r="Q365" s="76"/>
      <c r="R365" s="16"/>
      <c r="S365" s="116"/>
    </row>
    <row r="366" spans="1:19" ht="15.75" thickTop="1" x14ac:dyDescent="0.25">
      <c r="A366" s="56" t="s">
        <v>565</v>
      </c>
      <c r="B366" s="1">
        <v>44370</v>
      </c>
      <c r="C366" s="29" t="s">
        <v>564</v>
      </c>
      <c r="D366" s="29" t="s">
        <v>396</v>
      </c>
      <c r="E366">
        <v>90</v>
      </c>
      <c r="F366">
        <v>90</v>
      </c>
      <c r="N366" s="93">
        <v>10</v>
      </c>
      <c r="O366" s="92">
        <f t="shared" si="16"/>
        <v>44361</v>
      </c>
      <c r="P366" s="90">
        <f t="shared" si="17"/>
        <v>44386</v>
      </c>
      <c r="S366" s="116">
        <v>10</v>
      </c>
    </row>
    <row r="367" spans="1:19" x14ac:dyDescent="0.25">
      <c r="A367" s="56" t="s">
        <v>566</v>
      </c>
      <c r="B367" s="1">
        <v>44370</v>
      </c>
      <c r="C367" s="29" t="s">
        <v>564</v>
      </c>
      <c r="N367" s="93"/>
      <c r="O367" s="92"/>
      <c r="P367" s="90"/>
      <c r="Q367" s="98" t="s">
        <v>579</v>
      </c>
      <c r="S367" s="116">
        <v>5</v>
      </c>
    </row>
    <row r="368" spans="1:19" x14ac:dyDescent="0.25">
      <c r="A368" s="56" t="s">
        <v>567</v>
      </c>
      <c r="B368" s="1">
        <v>44370</v>
      </c>
      <c r="C368" s="29" t="s">
        <v>564</v>
      </c>
      <c r="N368" s="93"/>
      <c r="O368" s="92"/>
      <c r="P368" s="90"/>
      <c r="Q368" s="14" t="s">
        <v>402</v>
      </c>
      <c r="S368" s="116">
        <v>5</v>
      </c>
    </row>
    <row r="369" spans="1:19" x14ac:dyDescent="0.25">
      <c r="A369" s="56" t="s">
        <v>568</v>
      </c>
      <c r="B369" s="1">
        <v>44370</v>
      </c>
      <c r="C369" s="29" t="s">
        <v>564</v>
      </c>
      <c r="D369" s="29" t="s">
        <v>563</v>
      </c>
      <c r="H369">
        <v>24</v>
      </c>
      <c r="N369" s="93">
        <v>16</v>
      </c>
      <c r="O369" s="92">
        <f t="shared" ref="O369:O434" si="19">B369-N369+1</f>
        <v>44355</v>
      </c>
      <c r="P369" s="90">
        <f t="shared" ref="P369:P434" si="20">O369+25</f>
        <v>44380</v>
      </c>
      <c r="S369" s="116">
        <v>10</v>
      </c>
    </row>
    <row r="370" spans="1:19" x14ac:dyDescent="0.25">
      <c r="A370" s="56" t="s">
        <v>569</v>
      </c>
      <c r="B370" s="1">
        <v>44370</v>
      </c>
      <c r="C370" s="29" t="s">
        <v>564</v>
      </c>
      <c r="D370" s="29" t="s">
        <v>395</v>
      </c>
      <c r="N370" s="93"/>
      <c r="O370" s="92"/>
      <c r="P370" s="90"/>
      <c r="Q370" s="98" t="s">
        <v>443</v>
      </c>
      <c r="S370" s="116">
        <v>5</v>
      </c>
    </row>
    <row r="371" spans="1:19" x14ac:dyDescent="0.25">
      <c r="A371" s="56" t="s">
        <v>570</v>
      </c>
      <c r="B371" s="1">
        <v>44370</v>
      </c>
      <c r="C371" s="29" t="s">
        <v>564</v>
      </c>
      <c r="D371" s="29" t="s">
        <v>563</v>
      </c>
      <c r="N371" s="93"/>
      <c r="O371" s="92"/>
      <c r="P371" s="90"/>
      <c r="Q371" s="98" t="s">
        <v>443</v>
      </c>
      <c r="S371" s="116">
        <v>5</v>
      </c>
    </row>
    <row r="372" spans="1:19" x14ac:dyDescent="0.25">
      <c r="A372" s="56" t="s">
        <v>571</v>
      </c>
      <c r="B372" s="1">
        <v>44370</v>
      </c>
      <c r="C372" s="29" t="s">
        <v>564</v>
      </c>
      <c r="D372" s="29" t="s">
        <v>396</v>
      </c>
      <c r="H372">
        <v>30</v>
      </c>
      <c r="N372" s="93">
        <v>19</v>
      </c>
      <c r="O372" s="92">
        <f t="shared" si="19"/>
        <v>44352</v>
      </c>
      <c r="P372" s="90">
        <f t="shared" si="20"/>
        <v>44377</v>
      </c>
      <c r="S372" s="116">
        <v>10</v>
      </c>
    </row>
    <row r="373" spans="1:19" x14ac:dyDescent="0.25">
      <c r="A373" s="56" t="s">
        <v>572</v>
      </c>
      <c r="B373" s="1">
        <v>44370</v>
      </c>
      <c r="C373" s="29" t="s">
        <v>564</v>
      </c>
      <c r="D373" s="29" t="s">
        <v>396</v>
      </c>
      <c r="E373">
        <v>90</v>
      </c>
      <c r="H373">
        <v>24</v>
      </c>
      <c r="N373" s="93">
        <v>16</v>
      </c>
      <c r="O373" s="92">
        <f t="shared" si="19"/>
        <v>44355</v>
      </c>
      <c r="P373" s="90">
        <f t="shared" si="20"/>
        <v>44380</v>
      </c>
      <c r="S373" s="116">
        <v>10</v>
      </c>
    </row>
    <row r="374" spans="1:19" x14ac:dyDescent="0.25">
      <c r="A374" s="56" t="s">
        <v>573</v>
      </c>
      <c r="B374" s="1">
        <v>44370</v>
      </c>
      <c r="C374" s="29" t="s">
        <v>564</v>
      </c>
      <c r="N374" s="93"/>
      <c r="O374" s="92"/>
      <c r="P374" s="90"/>
      <c r="Q374" s="14" t="s">
        <v>402</v>
      </c>
      <c r="S374" s="116">
        <v>5</v>
      </c>
    </row>
    <row r="375" spans="1:19" x14ac:dyDescent="0.25">
      <c r="A375" s="56" t="s">
        <v>574</v>
      </c>
      <c r="B375" s="1">
        <v>44370</v>
      </c>
      <c r="C375" s="29" t="s">
        <v>564</v>
      </c>
      <c r="N375" s="93"/>
      <c r="O375" s="92"/>
      <c r="P375" s="90"/>
      <c r="Q375" s="14" t="s">
        <v>393</v>
      </c>
      <c r="S375" s="116">
        <v>5</v>
      </c>
    </row>
    <row r="376" spans="1:19" x14ac:dyDescent="0.25">
      <c r="A376" s="56" t="s">
        <v>575</v>
      </c>
      <c r="B376" s="1">
        <v>44370</v>
      </c>
      <c r="C376" s="29" t="s">
        <v>564</v>
      </c>
      <c r="D376" s="29" t="s">
        <v>401</v>
      </c>
      <c r="N376" s="93"/>
      <c r="O376" s="92"/>
      <c r="P376" s="90"/>
      <c r="Q376" s="98" t="s">
        <v>443</v>
      </c>
      <c r="S376" s="116">
        <v>5</v>
      </c>
    </row>
    <row r="377" spans="1:19" x14ac:dyDescent="0.25">
      <c r="A377" s="56" t="s">
        <v>576</v>
      </c>
      <c r="B377" s="1">
        <v>44370</v>
      </c>
      <c r="C377" s="29" t="s">
        <v>564</v>
      </c>
      <c r="D377" s="29" t="s">
        <v>563</v>
      </c>
      <c r="E377">
        <v>90</v>
      </c>
      <c r="F377">
        <v>90</v>
      </c>
      <c r="H377">
        <v>22</v>
      </c>
      <c r="K377">
        <v>10</v>
      </c>
      <c r="L377">
        <v>10</v>
      </c>
      <c r="M377">
        <v>15</v>
      </c>
      <c r="N377" s="93">
        <f t="shared" ref="N377:N434" si="21">(K377+L377+M377)/3</f>
        <v>11.666666666666666</v>
      </c>
      <c r="O377" s="92">
        <f t="shared" si="19"/>
        <v>44359.333333333336</v>
      </c>
      <c r="P377" s="90">
        <f t="shared" si="20"/>
        <v>44384.333333333336</v>
      </c>
      <c r="S377" s="116">
        <v>10</v>
      </c>
    </row>
    <row r="378" spans="1:19" x14ac:dyDescent="0.25">
      <c r="A378" s="56" t="s">
        <v>577</v>
      </c>
      <c r="B378" s="1">
        <v>44370</v>
      </c>
      <c r="C378" s="29" t="s">
        <v>564</v>
      </c>
      <c r="D378" s="29" t="s">
        <v>580</v>
      </c>
      <c r="N378" s="93"/>
      <c r="O378" s="92"/>
      <c r="P378" s="90"/>
      <c r="Q378" s="98" t="s">
        <v>390</v>
      </c>
      <c r="S378" s="116">
        <v>5</v>
      </c>
    </row>
    <row r="379" spans="1:19" s="71" customFormat="1" ht="15.75" thickBot="1" x14ac:dyDescent="0.3">
      <c r="A379" s="71" t="s">
        <v>578</v>
      </c>
      <c r="B379" s="72">
        <v>44370</v>
      </c>
      <c r="C379" s="73" t="s">
        <v>564</v>
      </c>
      <c r="D379" s="73"/>
      <c r="G379" s="74"/>
      <c r="J379" s="74"/>
      <c r="N379" s="93"/>
      <c r="O379" s="92"/>
      <c r="P379" s="90"/>
      <c r="Q379" s="74" t="s">
        <v>397</v>
      </c>
      <c r="R379" s="115"/>
      <c r="S379" s="127">
        <v>0</v>
      </c>
    </row>
    <row r="380" spans="1:19" s="120" customFormat="1" ht="16.5" thickTop="1" thickBot="1" x14ac:dyDescent="0.3">
      <c r="A380" s="100" t="s">
        <v>620</v>
      </c>
      <c r="B380" s="118"/>
      <c r="C380" s="119"/>
      <c r="D380" s="103"/>
      <c r="G380" s="104"/>
      <c r="J380" s="104"/>
      <c r="N380" s="121"/>
      <c r="O380" s="105"/>
      <c r="P380" s="101"/>
      <c r="Q380" s="104"/>
      <c r="R380" s="108"/>
      <c r="S380" s="117">
        <f>SUM(S366:S379)</f>
        <v>90</v>
      </c>
    </row>
    <row r="381" spans="1:19" s="6" customFormat="1" ht="16.5" thickTop="1" thickBot="1" x14ac:dyDescent="0.3">
      <c r="B381" s="82">
        <v>44370</v>
      </c>
      <c r="C381" s="83" t="s">
        <v>564</v>
      </c>
      <c r="D381" s="80">
        <v>5</v>
      </c>
      <c r="E381" s="6" t="s">
        <v>193</v>
      </c>
      <c r="F381" s="6" t="s">
        <v>193</v>
      </c>
      <c r="G381" s="81">
        <v>90</v>
      </c>
      <c r="J381" s="81"/>
      <c r="K381" s="6">
        <v>11</v>
      </c>
      <c r="L381" s="6">
        <v>11</v>
      </c>
      <c r="M381" s="6">
        <v>10</v>
      </c>
      <c r="N381" s="93">
        <f t="shared" si="21"/>
        <v>10.666666666666666</v>
      </c>
      <c r="O381" s="92">
        <f t="shared" si="19"/>
        <v>44360.333333333336</v>
      </c>
      <c r="P381" s="90">
        <f t="shared" si="20"/>
        <v>44385.333333333336</v>
      </c>
      <c r="Q381" s="81"/>
      <c r="R381" s="113"/>
      <c r="S381" s="126"/>
    </row>
    <row r="382" spans="1:19" s="6" customFormat="1" ht="16.5" thickTop="1" thickBot="1" x14ac:dyDescent="0.3">
      <c r="B382" s="82">
        <v>44370</v>
      </c>
      <c r="C382" s="83" t="s">
        <v>564</v>
      </c>
      <c r="D382" s="80">
        <v>5</v>
      </c>
      <c r="G382" s="81"/>
      <c r="H382" s="6">
        <v>22</v>
      </c>
      <c r="I382" s="6">
        <v>24</v>
      </c>
      <c r="J382" s="81">
        <v>25</v>
      </c>
      <c r="K382" s="79">
        <v>15</v>
      </c>
      <c r="L382" s="79">
        <v>16</v>
      </c>
      <c r="M382" s="79">
        <v>16</v>
      </c>
      <c r="N382" s="93">
        <f t="shared" si="21"/>
        <v>15.666666666666666</v>
      </c>
      <c r="O382" s="92">
        <f t="shared" si="19"/>
        <v>44355.333333333336</v>
      </c>
      <c r="P382" s="90">
        <f t="shared" si="20"/>
        <v>44380.333333333336</v>
      </c>
      <c r="Q382" s="81"/>
      <c r="R382" s="113"/>
      <c r="S382" s="126"/>
    </row>
    <row r="383" spans="1:19" s="6" customFormat="1" ht="16.5" thickTop="1" thickBot="1" x14ac:dyDescent="0.3">
      <c r="B383" s="82">
        <v>44370</v>
      </c>
      <c r="C383" s="83" t="s">
        <v>564</v>
      </c>
      <c r="D383" s="80">
        <v>3</v>
      </c>
      <c r="G383" s="81"/>
      <c r="H383" s="6">
        <v>30</v>
      </c>
      <c r="I383" s="6">
        <v>28</v>
      </c>
      <c r="J383" s="81">
        <v>21</v>
      </c>
      <c r="K383" s="79">
        <v>19</v>
      </c>
      <c r="L383" s="79">
        <v>18</v>
      </c>
      <c r="M383" s="79">
        <v>15</v>
      </c>
      <c r="N383" s="93">
        <f t="shared" si="21"/>
        <v>17.333333333333332</v>
      </c>
      <c r="O383" s="92">
        <f t="shared" si="19"/>
        <v>44353.666666666664</v>
      </c>
      <c r="P383" s="90">
        <f t="shared" si="20"/>
        <v>44378.666666666664</v>
      </c>
      <c r="Q383" s="81"/>
      <c r="R383" s="113"/>
      <c r="S383" s="126"/>
    </row>
    <row r="384" spans="1:19" s="6" customFormat="1" ht="16.5" thickTop="1" thickBot="1" x14ac:dyDescent="0.3">
      <c r="B384" s="82">
        <v>44370</v>
      </c>
      <c r="C384" s="83" t="s">
        <v>564</v>
      </c>
      <c r="D384" s="80">
        <v>3</v>
      </c>
      <c r="E384" s="6">
        <v>45</v>
      </c>
      <c r="F384" s="6">
        <v>45</v>
      </c>
      <c r="G384" s="81">
        <v>30</v>
      </c>
      <c r="J384" s="81"/>
      <c r="K384" s="79">
        <v>6</v>
      </c>
      <c r="L384" s="79">
        <v>6</v>
      </c>
      <c r="M384" s="79">
        <v>4</v>
      </c>
      <c r="N384" s="93">
        <f t="shared" si="21"/>
        <v>5.333333333333333</v>
      </c>
      <c r="O384" s="92">
        <f t="shared" si="19"/>
        <v>44365.666666666664</v>
      </c>
      <c r="P384" s="90">
        <f t="shared" si="20"/>
        <v>44390.666666666664</v>
      </c>
      <c r="Q384" s="81"/>
      <c r="R384" s="113"/>
      <c r="S384" s="126"/>
    </row>
    <row r="385" spans="1:19" ht="15.75" thickTop="1" x14ac:dyDescent="0.25">
      <c r="A385" s="56" t="s">
        <v>339</v>
      </c>
      <c r="B385" s="1">
        <v>44370</v>
      </c>
      <c r="C385" s="29" t="s">
        <v>581</v>
      </c>
      <c r="D385" s="29" t="s">
        <v>395</v>
      </c>
      <c r="H385">
        <v>38</v>
      </c>
      <c r="K385" s="79">
        <v>22</v>
      </c>
      <c r="N385" s="93">
        <v>22</v>
      </c>
      <c r="O385" s="92">
        <f t="shared" si="19"/>
        <v>44349</v>
      </c>
      <c r="P385" s="90">
        <f t="shared" si="20"/>
        <v>44374</v>
      </c>
      <c r="S385" s="116">
        <v>10</v>
      </c>
    </row>
    <row r="386" spans="1:19" x14ac:dyDescent="0.25">
      <c r="A386" s="56" t="s">
        <v>340</v>
      </c>
      <c r="B386" s="1">
        <v>44370</v>
      </c>
      <c r="C386" s="29" t="s">
        <v>581</v>
      </c>
      <c r="N386" s="93"/>
      <c r="O386" s="92"/>
      <c r="P386" s="90"/>
      <c r="Q386" s="14" t="s">
        <v>394</v>
      </c>
      <c r="S386" s="116">
        <v>5</v>
      </c>
    </row>
    <row r="387" spans="1:19" s="52" customFormat="1" x14ac:dyDescent="0.25">
      <c r="A387" s="52" t="s">
        <v>341</v>
      </c>
      <c r="B387" s="53">
        <v>44370</v>
      </c>
      <c r="C387" s="54" t="s">
        <v>581</v>
      </c>
      <c r="D387" s="54"/>
      <c r="G387" s="55"/>
      <c r="J387" s="55"/>
      <c r="N387" s="93"/>
      <c r="O387" s="92"/>
      <c r="P387" s="90"/>
      <c r="Q387" s="55" t="s">
        <v>397</v>
      </c>
      <c r="R387" s="111"/>
      <c r="S387" s="124">
        <v>0</v>
      </c>
    </row>
    <row r="388" spans="1:19" x14ac:dyDescent="0.25">
      <c r="A388" s="56" t="s">
        <v>342</v>
      </c>
      <c r="B388" s="1">
        <v>44370</v>
      </c>
      <c r="C388" s="29" t="s">
        <v>581</v>
      </c>
      <c r="N388" s="93"/>
      <c r="O388" s="92"/>
      <c r="P388" s="90"/>
      <c r="Q388" s="98" t="s">
        <v>390</v>
      </c>
      <c r="S388" s="116">
        <v>5</v>
      </c>
    </row>
    <row r="389" spans="1:19" x14ac:dyDescent="0.25">
      <c r="A389" s="56" t="s">
        <v>343</v>
      </c>
      <c r="B389" s="1">
        <v>44370</v>
      </c>
      <c r="C389" s="29" t="s">
        <v>581</v>
      </c>
      <c r="D389" s="29" t="s">
        <v>395</v>
      </c>
      <c r="H389">
        <v>34</v>
      </c>
      <c r="K389">
        <v>20</v>
      </c>
      <c r="N389" s="93">
        <v>20</v>
      </c>
      <c r="O389" s="92">
        <f t="shared" si="19"/>
        <v>44351</v>
      </c>
      <c r="P389" s="90">
        <f t="shared" si="20"/>
        <v>44376</v>
      </c>
      <c r="S389" s="116">
        <v>10</v>
      </c>
    </row>
    <row r="390" spans="1:19" x14ac:dyDescent="0.25">
      <c r="A390" s="56" t="s">
        <v>344</v>
      </c>
      <c r="B390" s="1">
        <v>44370</v>
      </c>
      <c r="C390" s="29" t="s">
        <v>581</v>
      </c>
      <c r="D390" s="29" t="s">
        <v>396</v>
      </c>
      <c r="H390">
        <v>40</v>
      </c>
      <c r="I390">
        <v>36</v>
      </c>
      <c r="J390" s="14">
        <v>37</v>
      </c>
      <c r="K390" s="79">
        <v>22</v>
      </c>
      <c r="L390" s="79">
        <v>21</v>
      </c>
      <c r="M390" s="79">
        <v>22</v>
      </c>
      <c r="N390" s="93">
        <f t="shared" si="21"/>
        <v>21.666666666666668</v>
      </c>
      <c r="O390" s="92">
        <f t="shared" si="19"/>
        <v>44349.333333333336</v>
      </c>
      <c r="P390" s="90">
        <f t="shared" si="20"/>
        <v>44374.333333333336</v>
      </c>
      <c r="S390" s="116">
        <v>10</v>
      </c>
    </row>
    <row r="391" spans="1:19" x14ac:dyDescent="0.25">
      <c r="A391" s="56" t="s">
        <v>345</v>
      </c>
      <c r="B391" s="1">
        <v>44370</v>
      </c>
      <c r="C391" s="29" t="s">
        <v>581</v>
      </c>
      <c r="D391" s="29" t="s">
        <v>17</v>
      </c>
      <c r="N391" s="93"/>
      <c r="O391" s="92"/>
      <c r="P391" s="90"/>
      <c r="Q391" s="14" t="s">
        <v>501</v>
      </c>
      <c r="S391" s="116">
        <v>10</v>
      </c>
    </row>
    <row r="392" spans="1:19" x14ac:dyDescent="0.25">
      <c r="A392" s="56" t="s">
        <v>346</v>
      </c>
      <c r="B392" s="1">
        <v>44370</v>
      </c>
      <c r="C392" s="29" t="s">
        <v>581</v>
      </c>
      <c r="N392" s="93"/>
      <c r="O392" s="92"/>
      <c r="P392" s="90"/>
      <c r="Q392" s="98" t="s">
        <v>390</v>
      </c>
      <c r="S392" s="116">
        <v>5</v>
      </c>
    </row>
    <row r="393" spans="1:19" x14ac:dyDescent="0.25">
      <c r="A393" s="56" t="s">
        <v>347</v>
      </c>
      <c r="B393" s="1">
        <v>44370</v>
      </c>
      <c r="C393" s="29" t="s">
        <v>581</v>
      </c>
      <c r="N393" s="93"/>
      <c r="O393" s="92"/>
      <c r="P393" s="90"/>
      <c r="Q393" s="14" t="s">
        <v>402</v>
      </c>
      <c r="S393" s="116">
        <v>5</v>
      </c>
    </row>
    <row r="394" spans="1:19" x14ac:dyDescent="0.25">
      <c r="A394" s="56" t="s">
        <v>348</v>
      </c>
      <c r="B394" s="1">
        <v>44370</v>
      </c>
      <c r="C394" s="29" t="s">
        <v>581</v>
      </c>
      <c r="N394" s="93"/>
      <c r="O394" s="92"/>
      <c r="P394" s="90"/>
      <c r="Q394" s="14" t="s">
        <v>394</v>
      </c>
      <c r="S394" s="116">
        <v>5</v>
      </c>
    </row>
    <row r="395" spans="1:19" x14ac:dyDescent="0.25">
      <c r="A395" s="56" t="s">
        <v>349</v>
      </c>
      <c r="B395" s="1">
        <v>44370</v>
      </c>
      <c r="C395" s="29" t="s">
        <v>581</v>
      </c>
      <c r="D395" s="29" t="s">
        <v>497</v>
      </c>
      <c r="H395">
        <v>28</v>
      </c>
      <c r="N395" s="93">
        <v>18</v>
      </c>
      <c r="O395" s="92">
        <f t="shared" si="19"/>
        <v>44353</v>
      </c>
      <c r="P395" s="90">
        <f t="shared" si="20"/>
        <v>44378</v>
      </c>
      <c r="S395" s="116">
        <v>10</v>
      </c>
    </row>
    <row r="396" spans="1:19" x14ac:dyDescent="0.25">
      <c r="A396" s="56" t="s">
        <v>350</v>
      </c>
      <c r="B396" s="1">
        <v>44370</v>
      </c>
      <c r="C396" s="29" t="s">
        <v>581</v>
      </c>
      <c r="N396" s="93"/>
      <c r="O396" s="92">
        <f t="shared" si="19"/>
        <v>44371</v>
      </c>
      <c r="P396" s="90">
        <f t="shared" si="20"/>
        <v>44396</v>
      </c>
      <c r="Q396" s="14" t="s">
        <v>393</v>
      </c>
      <c r="S396" s="116">
        <v>5</v>
      </c>
    </row>
    <row r="397" spans="1:19" x14ac:dyDescent="0.25">
      <c r="A397" s="56" t="s">
        <v>351</v>
      </c>
      <c r="B397" s="1">
        <v>44370</v>
      </c>
      <c r="C397" s="29" t="s">
        <v>581</v>
      </c>
      <c r="D397" s="29" t="s">
        <v>395</v>
      </c>
      <c r="H397">
        <v>32</v>
      </c>
      <c r="I397">
        <v>36</v>
      </c>
      <c r="J397" s="14">
        <v>34</v>
      </c>
      <c r="K397" s="79">
        <v>19</v>
      </c>
      <c r="L397" s="79">
        <v>21</v>
      </c>
      <c r="M397" s="79">
        <v>20</v>
      </c>
      <c r="N397" s="93">
        <f t="shared" si="21"/>
        <v>20</v>
      </c>
      <c r="O397" s="92">
        <f t="shared" si="19"/>
        <v>44351</v>
      </c>
      <c r="P397" s="90">
        <f t="shared" si="20"/>
        <v>44376</v>
      </c>
      <c r="S397" s="116">
        <v>5</v>
      </c>
    </row>
    <row r="398" spans="1:19" x14ac:dyDescent="0.25">
      <c r="A398" s="56" t="s">
        <v>352</v>
      </c>
      <c r="B398" s="1">
        <v>44370</v>
      </c>
      <c r="C398" s="29" t="s">
        <v>581</v>
      </c>
      <c r="N398" s="93"/>
      <c r="O398" s="92"/>
      <c r="P398" s="90"/>
      <c r="Q398" s="14" t="s">
        <v>394</v>
      </c>
      <c r="S398" s="116">
        <v>5</v>
      </c>
    </row>
    <row r="399" spans="1:19" x14ac:dyDescent="0.25">
      <c r="A399" s="56" t="s">
        <v>353</v>
      </c>
      <c r="B399" s="1">
        <v>44370</v>
      </c>
      <c r="C399" s="29" t="s">
        <v>581</v>
      </c>
      <c r="D399" s="29" t="s">
        <v>498</v>
      </c>
      <c r="H399" t="s">
        <v>498</v>
      </c>
      <c r="N399" s="93">
        <v>26</v>
      </c>
      <c r="O399" s="92">
        <f t="shared" si="19"/>
        <v>44345</v>
      </c>
      <c r="P399" s="90">
        <f t="shared" si="20"/>
        <v>44370</v>
      </c>
      <c r="S399" s="116">
        <v>10</v>
      </c>
    </row>
    <row r="400" spans="1:19" s="50" customFormat="1" ht="15.75" thickBot="1" x14ac:dyDescent="0.3">
      <c r="A400" s="47" t="s">
        <v>354</v>
      </c>
      <c r="B400" s="48">
        <v>44370</v>
      </c>
      <c r="C400" s="29" t="s">
        <v>581</v>
      </c>
      <c r="D400" s="49"/>
      <c r="G400" s="51"/>
      <c r="J400" s="51"/>
      <c r="N400" s="93"/>
      <c r="O400" s="92"/>
      <c r="P400" s="90"/>
      <c r="Q400" s="51" t="s">
        <v>394</v>
      </c>
      <c r="R400" s="110"/>
      <c r="S400" s="116">
        <v>5</v>
      </c>
    </row>
    <row r="401" spans="1:19" s="120" customFormat="1" ht="16.5" thickTop="1" thickBot="1" x14ac:dyDescent="0.3">
      <c r="A401" s="100" t="s">
        <v>620</v>
      </c>
      <c r="B401" s="118"/>
      <c r="C401" s="103"/>
      <c r="D401" s="103"/>
      <c r="G401" s="104"/>
      <c r="J401" s="104"/>
      <c r="N401" s="121"/>
      <c r="O401" s="105"/>
      <c r="P401" s="101"/>
      <c r="Q401" s="104"/>
      <c r="R401" s="108"/>
      <c r="S401" s="117">
        <f>SUM(S385:S400)</f>
        <v>105</v>
      </c>
    </row>
    <row r="402" spans="1:19" s="2" customFormat="1" ht="16.5" thickTop="1" thickBot="1" x14ac:dyDescent="0.3">
      <c r="A402" s="6"/>
      <c r="B402" s="48">
        <v>44370</v>
      </c>
      <c r="C402" s="29" t="s">
        <v>581</v>
      </c>
      <c r="D402" s="75">
        <v>2</v>
      </c>
      <c r="E402" s="2">
        <v>90</v>
      </c>
      <c r="F402" s="2">
        <v>90</v>
      </c>
      <c r="G402" s="76"/>
      <c r="J402" s="76"/>
      <c r="K402" s="2">
        <v>10</v>
      </c>
      <c r="L402" s="2">
        <v>10</v>
      </c>
      <c r="N402" s="93">
        <v>10</v>
      </c>
      <c r="O402" s="92">
        <f t="shared" si="19"/>
        <v>44361</v>
      </c>
      <c r="P402" s="90">
        <f t="shared" si="20"/>
        <v>44386</v>
      </c>
      <c r="Q402" s="76"/>
      <c r="R402" s="16"/>
      <c r="S402" s="116">
        <v>11</v>
      </c>
    </row>
    <row r="403" spans="1:19" ht="15.75" thickTop="1" x14ac:dyDescent="0.25">
      <c r="A403" s="56" t="s">
        <v>582</v>
      </c>
      <c r="B403" s="1">
        <v>44372</v>
      </c>
      <c r="C403" s="29" t="s">
        <v>602</v>
      </c>
      <c r="D403" s="29" t="s">
        <v>396</v>
      </c>
      <c r="H403">
        <v>38</v>
      </c>
      <c r="I403">
        <v>32</v>
      </c>
      <c r="J403" s="14">
        <v>35</v>
      </c>
      <c r="K403" s="79">
        <v>22</v>
      </c>
      <c r="L403" s="79">
        <v>19</v>
      </c>
      <c r="M403" s="79">
        <v>21</v>
      </c>
      <c r="N403" s="93">
        <f t="shared" si="21"/>
        <v>20.666666666666668</v>
      </c>
      <c r="O403" s="92">
        <f t="shared" si="19"/>
        <v>44352.333333333336</v>
      </c>
      <c r="P403" s="90">
        <f t="shared" si="20"/>
        <v>44377.333333333336</v>
      </c>
      <c r="S403" s="116">
        <v>11</v>
      </c>
    </row>
    <row r="404" spans="1:19" x14ac:dyDescent="0.25">
      <c r="A404" s="56" t="s">
        <v>583</v>
      </c>
      <c r="B404" s="1">
        <v>44372</v>
      </c>
      <c r="C404" s="29" t="s">
        <v>602</v>
      </c>
      <c r="N404" s="93"/>
      <c r="O404" s="92"/>
      <c r="P404" s="90"/>
      <c r="Q404" s="98" t="s">
        <v>603</v>
      </c>
      <c r="S404" s="116">
        <v>5.5</v>
      </c>
    </row>
    <row r="405" spans="1:19" x14ac:dyDescent="0.25">
      <c r="A405" s="56" t="s">
        <v>584</v>
      </c>
      <c r="B405" s="1">
        <v>44372</v>
      </c>
      <c r="C405" s="29" t="s">
        <v>602</v>
      </c>
      <c r="N405" s="93"/>
      <c r="O405" s="92"/>
      <c r="P405" s="90"/>
      <c r="Q405" s="14" t="s">
        <v>394</v>
      </c>
      <c r="S405" s="116">
        <v>5.5</v>
      </c>
    </row>
    <row r="406" spans="1:19" x14ac:dyDescent="0.25">
      <c r="A406" s="56" t="s">
        <v>585</v>
      </c>
      <c r="B406" s="1">
        <v>44372</v>
      </c>
      <c r="C406" s="29" t="s">
        <v>602</v>
      </c>
      <c r="D406" s="29" t="s">
        <v>396</v>
      </c>
      <c r="H406">
        <v>38</v>
      </c>
      <c r="I406">
        <v>35</v>
      </c>
      <c r="J406" s="14">
        <v>41</v>
      </c>
      <c r="K406" s="79">
        <v>22</v>
      </c>
      <c r="L406" s="79">
        <v>21</v>
      </c>
      <c r="M406" s="79">
        <v>23</v>
      </c>
      <c r="N406" s="93">
        <f t="shared" si="21"/>
        <v>22</v>
      </c>
      <c r="O406" s="92">
        <f t="shared" si="19"/>
        <v>44351</v>
      </c>
      <c r="P406" s="90">
        <f t="shared" si="20"/>
        <v>44376</v>
      </c>
      <c r="S406" s="116">
        <v>11</v>
      </c>
    </row>
    <row r="407" spans="1:19" x14ac:dyDescent="0.25">
      <c r="A407" s="56" t="s">
        <v>586</v>
      </c>
      <c r="B407" s="1">
        <v>44372</v>
      </c>
      <c r="C407" s="29" t="s">
        <v>602</v>
      </c>
      <c r="N407" s="93"/>
      <c r="O407" s="92"/>
      <c r="P407" s="90"/>
      <c r="Q407" s="14" t="s">
        <v>402</v>
      </c>
      <c r="S407" s="116">
        <v>5.5</v>
      </c>
    </row>
    <row r="408" spans="1:19" x14ac:dyDescent="0.25">
      <c r="A408" s="56" t="s">
        <v>587</v>
      </c>
      <c r="B408" s="1">
        <v>44372</v>
      </c>
      <c r="C408" s="29" t="s">
        <v>602</v>
      </c>
      <c r="D408" s="29" t="s">
        <v>497</v>
      </c>
      <c r="H408">
        <v>20</v>
      </c>
      <c r="N408" s="93">
        <v>14</v>
      </c>
      <c r="O408" s="92">
        <f t="shared" si="19"/>
        <v>44359</v>
      </c>
      <c r="P408" s="90">
        <f t="shared" si="20"/>
        <v>44384</v>
      </c>
      <c r="S408" s="116">
        <v>11</v>
      </c>
    </row>
    <row r="409" spans="1:19" x14ac:dyDescent="0.25">
      <c r="A409" s="56" t="s">
        <v>588</v>
      </c>
      <c r="B409" s="1">
        <v>44372</v>
      </c>
      <c r="C409" s="29" t="s">
        <v>602</v>
      </c>
      <c r="D409" s="29" t="s">
        <v>395</v>
      </c>
      <c r="H409" t="s">
        <v>4</v>
      </c>
      <c r="I409" t="s">
        <v>4</v>
      </c>
      <c r="J409" s="14" t="s">
        <v>4</v>
      </c>
      <c r="N409" s="93">
        <v>24</v>
      </c>
      <c r="O409" s="92">
        <f t="shared" si="19"/>
        <v>44349</v>
      </c>
      <c r="P409" s="90">
        <f t="shared" si="20"/>
        <v>44374</v>
      </c>
      <c r="S409" s="116">
        <v>11</v>
      </c>
    </row>
    <row r="410" spans="1:19" x14ac:dyDescent="0.25">
      <c r="A410" s="56" t="s">
        <v>589</v>
      </c>
      <c r="B410" s="1">
        <v>44372</v>
      </c>
      <c r="C410" s="29" t="s">
        <v>602</v>
      </c>
      <c r="D410" s="29" t="s">
        <v>396</v>
      </c>
      <c r="H410">
        <v>23</v>
      </c>
      <c r="I410">
        <v>24</v>
      </c>
      <c r="J410" s="14">
        <v>25</v>
      </c>
      <c r="K410" s="79">
        <v>16</v>
      </c>
      <c r="L410" s="79">
        <v>16</v>
      </c>
      <c r="M410" s="79">
        <v>16</v>
      </c>
      <c r="N410" s="93">
        <f t="shared" si="21"/>
        <v>16</v>
      </c>
      <c r="O410" s="92">
        <f t="shared" si="19"/>
        <v>44357</v>
      </c>
      <c r="P410" s="90">
        <f t="shared" si="20"/>
        <v>44382</v>
      </c>
      <c r="S410" s="116">
        <v>11</v>
      </c>
    </row>
    <row r="411" spans="1:19" x14ac:dyDescent="0.25">
      <c r="A411" s="56" t="s">
        <v>590</v>
      </c>
      <c r="B411" s="1">
        <v>44372</v>
      </c>
      <c r="C411" s="29" t="s">
        <v>602</v>
      </c>
      <c r="N411" s="93"/>
      <c r="O411" s="92"/>
      <c r="P411" s="90"/>
      <c r="Q411" s="14" t="s">
        <v>604</v>
      </c>
      <c r="S411" s="116">
        <v>5.5</v>
      </c>
    </row>
    <row r="412" spans="1:19" x14ac:dyDescent="0.25">
      <c r="A412" s="56" t="s">
        <v>591</v>
      </c>
      <c r="B412" s="1">
        <v>44372</v>
      </c>
      <c r="C412" s="29" t="s">
        <v>602</v>
      </c>
      <c r="N412" s="93"/>
      <c r="O412" s="92"/>
      <c r="P412" s="90"/>
      <c r="Q412" s="14" t="s">
        <v>402</v>
      </c>
      <c r="S412" s="116">
        <v>5.5</v>
      </c>
    </row>
    <row r="413" spans="1:19" x14ac:dyDescent="0.25">
      <c r="A413" s="56" t="s">
        <v>592</v>
      </c>
      <c r="B413" s="1">
        <v>44372</v>
      </c>
      <c r="C413" s="29" t="s">
        <v>602</v>
      </c>
      <c r="D413" s="29" t="s">
        <v>498</v>
      </c>
      <c r="H413" t="s">
        <v>498</v>
      </c>
      <c r="N413" s="93">
        <v>26</v>
      </c>
      <c r="O413" s="92">
        <f t="shared" si="19"/>
        <v>44347</v>
      </c>
      <c r="P413" s="90">
        <f t="shared" si="20"/>
        <v>44372</v>
      </c>
      <c r="S413" s="116">
        <v>11</v>
      </c>
    </row>
    <row r="414" spans="1:19" x14ac:dyDescent="0.25">
      <c r="A414" s="56" t="s">
        <v>593</v>
      </c>
      <c r="B414" s="1">
        <v>44372</v>
      </c>
      <c r="C414" s="29" t="s">
        <v>602</v>
      </c>
      <c r="N414" s="93"/>
      <c r="O414" s="92"/>
      <c r="P414" s="90"/>
      <c r="Q414" s="14" t="s">
        <v>393</v>
      </c>
      <c r="S414" s="116">
        <v>5.5</v>
      </c>
    </row>
    <row r="415" spans="1:19" x14ac:dyDescent="0.25">
      <c r="A415" s="56" t="s">
        <v>594</v>
      </c>
      <c r="B415" s="1">
        <v>44372</v>
      </c>
      <c r="C415" s="29" t="s">
        <v>602</v>
      </c>
      <c r="D415" s="29" t="s">
        <v>395</v>
      </c>
      <c r="H415">
        <v>35</v>
      </c>
      <c r="I415">
        <v>34</v>
      </c>
      <c r="J415" s="14">
        <v>32</v>
      </c>
      <c r="K415" s="79">
        <v>21</v>
      </c>
      <c r="L415" s="79">
        <v>20</v>
      </c>
      <c r="M415" s="79">
        <v>19</v>
      </c>
      <c r="N415" s="93">
        <f t="shared" si="21"/>
        <v>20</v>
      </c>
      <c r="O415" s="92">
        <f t="shared" si="19"/>
        <v>44353</v>
      </c>
      <c r="P415" s="90">
        <f t="shared" si="20"/>
        <v>44378</v>
      </c>
      <c r="S415" s="116">
        <v>11</v>
      </c>
    </row>
    <row r="416" spans="1:19" x14ac:dyDescent="0.25">
      <c r="A416" s="56" t="s">
        <v>595</v>
      </c>
      <c r="B416" s="1">
        <v>44372</v>
      </c>
      <c r="C416" s="29" t="s">
        <v>602</v>
      </c>
      <c r="D416" s="29" t="s">
        <v>401</v>
      </c>
      <c r="H416" t="s">
        <v>4</v>
      </c>
      <c r="I416" t="s">
        <v>4</v>
      </c>
      <c r="K416">
        <v>24</v>
      </c>
      <c r="N416" s="93">
        <v>24</v>
      </c>
      <c r="O416" s="92">
        <f t="shared" si="19"/>
        <v>44349</v>
      </c>
      <c r="P416" s="90">
        <f t="shared" si="20"/>
        <v>44374</v>
      </c>
      <c r="S416" s="116">
        <v>11</v>
      </c>
    </row>
    <row r="417" spans="1:19" x14ac:dyDescent="0.25">
      <c r="A417" s="56" t="s">
        <v>596</v>
      </c>
      <c r="B417" s="1">
        <v>44372</v>
      </c>
      <c r="C417" s="29" t="s">
        <v>602</v>
      </c>
      <c r="N417" s="93"/>
      <c r="O417" s="92"/>
      <c r="P417" s="90"/>
      <c r="Q417" s="14" t="s">
        <v>394</v>
      </c>
      <c r="S417" s="116">
        <v>5.5</v>
      </c>
    </row>
    <row r="418" spans="1:19" x14ac:dyDescent="0.25">
      <c r="A418" s="56" t="s">
        <v>597</v>
      </c>
      <c r="B418" s="1">
        <v>44372</v>
      </c>
      <c r="C418" s="29" t="s">
        <v>602</v>
      </c>
      <c r="D418" s="29" t="s">
        <v>396</v>
      </c>
      <c r="H418">
        <v>33</v>
      </c>
      <c r="I418">
        <v>34</v>
      </c>
      <c r="J418" s="14">
        <v>34</v>
      </c>
      <c r="K418" s="79">
        <v>20</v>
      </c>
      <c r="L418" s="79">
        <v>20</v>
      </c>
      <c r="M418" s="79">
        <v>20</v>
      </c>
      <c r="N418" s="93">
        <f t="shared" si="21"/>
        <v>20</v>
      </c>
      <c r="O418" s="92">
        <f t="shared" si="19"/>
        <v>44353</v>
      </c>
      <c r="P418" s="90">
        <f t="shared" si="20"/>
        <v>44378</v>
      </c>
      <c r="S418" s="116">
        <v>11</v>
      </c>
    </row>
    <row r="419" spans="1:19" x14ac:dyDescent="0.25">
      <c r="A419" s="56" t="s">
        <v>598</v>
      </c>
      <c r="B419" s="1">
        <v>44372</v>
      </c>
      <c r="C419" s="29" t="s">
        <v>602</v>
      </c>
      <c r="N419" s="93"/>
      <c r="O419" s="92"/>
      <c r="P419" s="90"/>
      <c r="Q419" s="98" t="s">
        <v>390</v>
      </c>
      <c r="S419" s="116">
        <v>5.5</v>
      </c>
    </row>
    <row r="420" spans="1:19" x14ac:dyDescent="0.25">
      <c r="A420" s="56" t="s">
        <v>599</v>
      </c>
      <c r="B420" s="1">
        <v>44372</v>
      </c>
      <c r="C420" s="29" t="s">
        <v>602</v>
      </c>
      <c r="N420" s="93"/>
      <c r="O420" s="92"/>
      <c r="P420" s="90"/>
      <c r="Q420" s="14" t="s">
        <v>402</v>
      </c>
      <c r="S420" s="116">
        <v>5.5</v>
      </c>
    </row>
    <row r="421" spans="1:19" x14ac:dyDescent="0.25">
      <c r="A421" s="56" t="s">
        <v>600</v>
      </c>
      <c r="B421" s="1">
        <v>44372</v>
      </c>
      <c r="C421" s="29" t="s">
        <v>602</v>
      </c>
      <c r="N421" s="93"/>
      <c r="O421" s="92"/>
      <c r="P421" s="90"/>
      <c r="Q421" s="14" t="s">
        <v>605</v>
      </c>
      <c r="S421" s="116">
        <v>5.5</v>
      </c>
    </row>
    <row r="422" spans="1:19" s="50" customFormat="1" ht="15.75" thickBot="1" x14ac:dyDescent="0.3">
      <c r="A422" s="47" t="s">
        <v>601</v>
      </c>
      <c r="B422" s="48">
        <v>44372</v>
      </c>
      <c r="C422" s="49" t="s">
        <v>602</v>
      </c>
      <c r="D422" s="49" t="s">
        <v>395</v>
      </c>
      <c r="G422" s="51"/>
      <c r="H422" s="50">
        <v>32</v>
      </c>
      <c r="I422" s="50">
        <v>32</v>
      </c>
      <c r="J422" s="51">
        <v>34</v>
      </c>
      <c r="K422" s="50">
        <v>19</v>
      </c>
      <c r="L422" s="50">
        <v>19</v>
      </c>
      <c r="M422" s="50">
        <v>20</v>
      </c>
      <c r="N422" s="93">
        <f t="shared" si="21"/>
        <v>19.333333333333332</v>
      </c>
      <c r="O422" s="92">
        <f t="shared" si="19"/>
        <v>44353.666666666664</v>
      </c>
      <c r="P422" s="90">
        <f t="shared" si="20"/>
        <v>44378.666666666664</v>
      </c>
      <c r="Q422" s="51"/>
      <c r="R422" s="110"/>
      <c r="S422" s="125">
        <v>11</v>
      </c>
    </row>
    <row r="423" spans="1:19" s="120" customFormat="1" ht="16.5" thickTop="1" thickBot="1" x14ac:dyDescent="0.3">
      <c r="A423" s="100" t="s">
        <v>620</v>
      </c>
      <c r="B423" s="118"/>
      <c r="C423" s="119"/>
      <c r="D423" s="103"/>
      <c r="G423" s="104"/>
      <c r="J423" s="104"/>
      <c r="N423" s="121"/>
      <c r="O423" s="105"/>
      <c r="P423" s="101"/>
      <c r="Q423" s="104"/>
      <c r="R423" s="108"/>
      <c r="S423" s="117">
        <f>SUM(S402:S422)</f>
        <v>176</v>
      </c>
    </row>
    <row r="424" spans="1:19" s="2" customFormat="1" ht="16.5" thickTop="1" thickBot="1" x14ac:dyDescent="0.3">
      <c r="A424" s="6"/>
      <c r="B424" s="48">
        <v>44372</v>
      </c>
      <c r="C424" s="49" t="s">
        <v>602</v>
      </c>
      <c r="D424" s="75">
        <v>4</v>
      </c>
      <c r="E424" s="2">
        <v>90</v>
      </c>
      <c r="F424" s="2">
        <v>0</v>
      </c>
      <c r="G424" s="76">
        <v>0</v>
      </c>
      <c r="J424" s="76"/>
      <c r="K424" s="2">
        <v>10</v>
      </c>
      <c r="N424" s="93">
        <f t="shared" si="21"/>
        <v>3.3333333333333335</v>
      </c>
      <c r="O424" s="92">
        <f t="shared" si="19"/>
        <v>44369.666666666664</v>
      </c>
      <c r="P424" s="90">
        <f t="shared" si="20"/>
        <v>44394.666666666664</v>
      </c>
      <c r="Q424" s="76" t="s">
        <v>616</v>
      </c>
      <c r="R424" s="16"/>
      <c r="S424" s="116"/>
    </row>
    <row r="425" spans="1:19" ht="15.75" thickTop="1" x14ac:dyDescent="0.25">
      <c r="A425" s="56" t="s">
        <v>377</v>
      </c>
      <c r="B425" s="1">
        <v>44372</v>
      </c>
      <c r="C425" s="29" t="s">
        <v>606</v>
      </c>
      <c r="N425" s="93"/>
      <c r="O425" s="92"/>
      <c r="P425" s="90"/>
      <c r="Q425" s="98" t="s">
        <v>390</v>
      </c>
      <c r="S425" s="116">
        <v>5.5</v>
      </c>
    </row>
    <row r="426" spans="1:19" x14ac:dyDescent="0.25">
      <c r="A426" s="56" t="s">
        <v>378</v>
      </c>
      <c r="B426" s="1">
        <v>44372</v>
      </c>
      <c r="C426" s="29" t="s">
        <v>606</v>
      </c>
      <c r="N426" s="93"/>
      <c r="O426" s="92"/>
      <c r="P426" s="90"/>
      <c r="Q426" s="14" t="s">
        <v>607</v>
      </c>
      <c r="S426" s="116">
        <v>5.5</v>
      </c>
    </row>
    <row r="427" spans="1:19" x14ac:dyDescent="0.25">
      <c r="A427" s="56" t="s">
        <v>379</v>
      </c>
      <c r="B427" s="1">
        <v>44372</v>
      </c>
      <c r="C427" s="29" t="s">
        <v>606</v>
      </c>
      <c r="N427" s="93"/>
      <c r="O427" s="92"/>
      <c r="P427" s="90"/>
      <c r="Q427" s="14" t="s">
        <v>608</v>
      </c>
      <c r="S427" s="116">
        <v>5.5</v>
      </c>
    </row>
    <row r="428" spans="1:19" x14ac:dyDescent="0.25">
      <c r="A428" s="56" t="s">
        <v>380</v>
      </c>
      <c r="B428" s="1">
        <v>44372</v>
      </c>
      <c r="C428" s="29" t="s">
        <v>606</v>
      </c>
      <c r="D428" s="29" t="s">
        <v>396</v>
      </c>
      <c r="N428" s="93"/>
      <c r="O428" s="92"/>
      <c r="P428" s="90"/>
      <c r="Q428" s="98" t="s">
        <v>443</v>
      </c>
      <c r="S428" s="116">
        <v>5.5</v>
      </c>
    </row>
    <row r="429" spans="1:19" x14ac:dyDescent="0.25">
      <c r="A429" s="56" t="s">
        <v>381</v>
      </c>
      <c r="B429" s="1">
        <v>44372</v>
      </c>
      <c r="C429" s="29" t="s">
        <v>606</v>
      </c>
      <c r="D429" s="29" t="s">
        <v>563</v>
      </c>
      <c r="H429">
        <v>38</v>
      </c>
      <c r="I429">
        <v>36</v>
      </c>
      <c r="J429" s="14">
        <v>38</v>
      </c>
      <c r="K429" s="79">
        <v>22</v>
      </c>
      <c r="L429" s="79">
        <v>21</v>
      </c>
      <c r="M429" s="79">
        <v>22</v>
      </c>
      <c r="N429" s="93">
        <f t="shared" si="21"/>
        <v>21.666666666666668</v>
      </c>
      <c r="O429" s="92">
        <f t="shared" si="19"/>
        <v>44351.333333333336</v>
      </c>
      <c r="P429" s="90">
        <f t="shared" si="20"/>
        <v>44376.333333333336</v>
      </c>
      <c r="S429" s="116">
        <v>11</v>
      </c>
    </row>
    <row r="430" spans="1:19" x14ac:dyDescent="0.25">
      <c r="A430" s="56" t="s">
        <v>382</v>
      </c>
      <c r="B430" s="1">
        <v>44372</v>
      </c>
      <c r="C430" s="29" t="s">
        <v>606</v>
      </c>
      <c r="D430" s="29" t="s">
        <v>396</v>
      </c>
      <c r="H430">
        <v>40</v>
      </c>
      <c r="I430">
        <v>36</v>
      </c>
      <c r="J430" s="14">
        <v>40</v>
      </c>
      <c r="K430" s="79">
        <v>22</v>
      </c>
      <c r="L430" s="79">
        <v>21</v>
      </c>
      <c r="M430" s="79">
        <v>22</v>
      </c>
      <c r="N430" s="93">
        <f t="shared" si="21"/>
        <v>21.666666666666668</v>
      </c>
      <c r="O430" s="92">
        <f t="shared" si="19"/>
        <v>44351.333333333336</v>
      </c>
      <c r="P430" s="90">
        <f t="shared" si="20"/>
        <v>44376.333333333336</v>
      </c>
      <c r="S430" s="116">
        <v>11</v>
      </c>
    </row>
    <row r="431" spans="1:19" x14ac:dyDescent="0.25">
      <c r="A431" s="56" t="s">
        <v>383</v>
      </c>
      <c r="B431" s="1">
        <v>44372</v>
      </c>
      <c r="C431" s="29" t="s">
        <v>606</v>
      </c>
      <c r="N431" s="93"/>
      <c r="O431" s="92"/>
      <c r="P431" s="90"/>
      <c r="Q431" s="14" t="s">
        <v>609</v>
      </c>
      <c r="S431" s="116">
        <v>5.5</v>
      </c>
    </row>
    <row r="432" spans="1:19" x14ac:dyDescent="0.25">
      <c r="A432" s="56" t="s">
        <v>384</v>
      </c>
      <c r="B432" s="1">
        <v>44372</v>
      </c>
      <c r="C432" s="29" t="s">
        <v>606</v>
      </c>
      <c r="N432" s="93"/>
      <c r="O432" s="92"/>
      <c r="P432" s="90"/>
      <c r="Q432" s="14" t="s">
        <v>394</v>
      </c>
      <c r="S432" s="116">
        <v>5.5</v>
      </c>
    </row>
    <row r="433" spans="1:19" x14ac:dyDescent="0.25">
      <c r="A433" s="56" t="s">
        <v>385</v>
      </c>
      <c r="B433" s="1">
        <v>44372</v>
      </c>
      <c r="C433" s="29" t="s">
        <v>606</v>
      </c>
      <c r="D433" s="29" t="s">
        <v>395</v>
      </c>
      <c r="N433" s="93"/>
      <c r="O433" s="92"/>
      <c r="P433" s="90"/>
      <c r="Q433" s="98" t="s">
        <v>443</v>
      </c>
      <c r="S433" s="116">
        <v>5.5</v>
      </c>
    </row>
    <row r="434" spans="1:19" x14ac:dyDescent="0.25">
      <c r="A434" s="56" t="s">
        <v>386</v>
      </c>
      <c r="B434" s="1">
        <v>44372</v>
      </c>
      <c r="C434" s="29" t="s">
        <v>606</v>
      </c>
      <c r="D434" s="29" t="s">
        <v>563</v>
      </c>
      <c r="H434">
        <v>35</v>
      </c>
      <c r="I434">
        <v>38</v>
      </c>
      <c r="J434" s="14">
        <v>36</v>
      </c>
      <c r="K434" s="79">
        <v>21</v>
      </c>
      <c r="L434" s="79">
        <v>22</v>
      </c>
      <c r="M434" s="79">
        <v>21</v>
      </c>
      <c r="N434" s="93">
        <f t="shared" si="21"/>
        <v>21.333333333333332</v>
      </c>
      <c r="O434" s="92">
        <f t="shared" si="19"/>
        <v>44351.666666666664</v>
      </c>
      <c r="P434" s="90">
        <f t="shared" si="20"/>
        <v>44376.666666666664</v>
      </c>
      <c r="S434" s="116">
        <v>11</v>
      </c>
    </row>
    <row r="435" spans="1:19" x14ac:dyDescent="0.25">
      <c r="A435" s="56" t="s">
        <v>387</v>
      </c>
      <c r="B435" s="1">
        <v>44372</v>
      </c>
      <c r="C435" s="29" t="s">
        <v>606</v>
      </c>
      <c r="N435" s="93"/>
      <c r="O435" s="92"/>
      <c r="P435" s="90"/>
      <c r="Q435" s="14" t="s">
        <v>500</v>
      </c>
      <c r="R435" s="57" t="s">
        <v>622</v>
      </c>
      <c r="S435" s="116">
        <v>5.5</v>
      </c>
    </row>
    <row r="436" spans="1:19" s="50" customFormat="1" ht="15.75" thickBot="1" x14ac:dyDescent="0.3">
      <c r="A436" s="47" t="s">
        <v>388</v>
      </c>
      <c r="B436" s="48">
        <v>44372</v>
      </c>
      <c r="C436" s="49" t="s">
        <v>606</v>
      </c>
      <c r="D436" s="49"/>
      <c r="G436" s="51"/>
      <c r="J436" s="51"/>
      <c r="N436" s="93"/>
      <c r="O436" s="92"/>
      <c r="P436" s="90"/>
      <c r="Q436" s="51" t="s">
        <v>440</v>
      </c>
      <c r="R436" s="110"/>
      <c r="S436" s="116">
        <v>5.5</v>
      </c>
    </row>
    <row r="437" spans="1:19" s="120" customFormat="1" ht="15.75" thickTop="1" x14ac:dyDescent="0.25">
      <c r="A437" s="100" t="s">
        <v>620</v>
      </c>
      <c r="B437" s="129"/>
      <c r="C437" s="103"/>
      <c r="D437" s="103"/>
      <c r="G437" s="104"/>
      <c r="J437" s="104"/>
      <c r="N437" s="121"/>
      <c r="O437" s="105"/>
      <c r="P437" s="101"/>
      <c r="Q437" s="104"/>
      <c r="R437" s="108"/>
      <c r="S437" s="117">
        <f>SUM(S425:S436)</f>
        <v>82.5</v>
      </c>
    </row>
    <row r="438" spans="1:19" x14ac:dyDescent="0.25">
      <c r="A438" s="56"/>
      <c r="B438" s="1">
        <v>44368</v>
      </c>
      <c r="C438" s="29" t="s">
        <v>614</v>
      </c>
      <c r="D438" s="29">
        <v>4</v>
      </c>
      <c r="E438">
        <v>90</v>
      </c>
      <c r="F438">
        <v>90</v>
      </c>
      <c r="G438" s="14">
        <v>90</v>
      </c>
      <c r="K438">
        <v>10</v>
      </c>
      <c r="L438">
        <v>10</v>
      </c>
      <c r="M438">
        <v>10</v>
      </c>
      <c r="N438" s="93">
        <f t="shared" ref="N438:N454" si="22">(K438+L438+M438)/3</f>
        <v>10</v>
      </c>
      <c r="O438" s="92">
        <f t="shared" ref="O438:O454" si="23">B438-N438+1</f>
        <v>44359</v>
      </c>
      <c r="P438" s="90">
        <f t="shared" ref="P438:P454" si="24">O438+25</f>
        <v>44384</v>
      </c>
    </row>
    <row r="439" spans="1:19" x14ac:dyDescent="0.25">
      <c r="A439" s="56"/>
      <c r="B439" s="1">
        <v>44368</v>
      </c>
      <c r="C439" s="29" t="s">
        <v>614</v>
      </c>
      <c r="D439" s="29">
        <v>2</v>
      </c>
      <c r="E439">
        <v>90</v>
      </c>
      <c r="K439">
        <v>10</v>
      </c>
      <c r="N439" s="93">
        <v>10</v>
      </c>
      <c r="O439" s="92">
        <f t="shared" si="23"/>
        <v>44359</v>
      </c>
      <c r="P439" s="90">
        <f t="shared" si="24"/>
        <v>44384</v>
      </c>
    </row>
    <row r="440" spans="1:19" x14ac:dyDescent="0.25">
      <c r="A440" s="56"/>
      <c r="B440" s="1">
        <v>44368</v>
      </c>
      <c r="C440" s="29" t="s">
        <v>614</v>
      </c>
      <c r="D440" s="29">
        <v>3</v>
      </c>
      <c r="E440">
        <v>30</v>
      </c>
      <c r="F440">
        <v>30</v>
      </c>
      <c r="K440">
        <v>4</v>
      </c>
      <c r="L440">
        <v>4</v>
      </c>
      <c r="N440" s="93">
        <v>4</v>
      </c>
      <c r="O440" s="92">
        <f t="shared" si="23"/>
        <v>44365</v>
      </c>
      <c r="P440" s="90">
        <f t="shared" si="24"/>
        <v>44390</v>
      </c>
    </row>
    <row r="441" spans="1:19" x14ac:dyDescent="0.25">
      <c r="A441" s="56"/>
      <c r="B441" s="1">
        <v>44368</v>
      </c>
      <c r="C441" s="29" t="s">
        <v>615</v>
      </c>
      <c r="D441" s="29">
        <v>3</v>
      </c>
      <c r="E441" t="s">
        <v>193</v>
      </c>
      <c r="F441">
        <v>90</v>
      </c>
      <c r="G441" s="14">
        <v>90</v>
      </c>
      <c r="K441">
        <v>11</v>
      </c>
      <c r="L441">
        <v>10</v>
      </c>
      <c r="M441">
        <v>10</v>
      </c>
      <c r="N441" s="93">
        <f t="shared" si="22"/>
        <v>10.333333333333334</v>
      </c>
      <c r="O441" s="92">
        <f t="shared" si="23"/>
        <v>44358.666666666664</v>
      </c>
      <c r="P441" s="90">
        <f t="shared" si="24"/>
        <v>44383.666666666664</v>
      </c>
    </row>
    <row r="442" spans="1:19" x14ac:dyDescent="0.25">
      <c r="A442" s="56"/>
      <c r="B442" s="1">
        <v>44368</v>
      </c>
      <c r="C442" s="29" t="s">
        <v>615</v>
      </c>
      <c r="D442" s="29">
        <v>1</v>
      </c>
      <c r="H442">
        <v>42</v>
      </c>
      <c r="N442" s="93">
        <v>23</v>
      </c>
      <c r="O442" s="92">
        <f t="shared" si="23"/>
        <v>44346</v>
      </c>
      <c r="P442" s="90">
        <f t="shared" si="24"/>
        <v>44371</v>
      </c>
    </row>
    <row r="443" spans="1:19" x14ac:dyDescent="0.25">
      <c r="A443" s="56"/>
      <c r="B443" s="1">
        <v>44368</v>
      </c>
      <c r="C443" s="29" t="s">
        <v>615</v>
      </c>
      <c r="D443" s="29">
        <v>4</v>
      </c>
      <c r="H443">
        <v>32</v>
      </c>
      <c r="N443" s="93">
        <v>19</v>
      </c>
      <c r="O443" s="92">
        <f t="shared" si="23"/>
        <v>44350</v>
      </c>
      <c r="P443" s="90">
        <f t="shared" si="24"/>
        <v>44375</v>
      </c>
    </row>
    <row r="444" spans="1:19" x14ac:dyDescent="0.25">
      <c r="A444" s="56"/>
      <c r="B444" s="1">
        <v>44368</v>
      </c>
      <c r="C444" s="29" t="s">
        <v>615</v>
      </c>
      <c r="D444" s="29">
        <v>3</v>
      </c>
      <c r="H444">
        <v>28</v>
      </c>
      <c r="I444">
        <v>30</v>
      </c>
      <c r="J444" s="14">
        <v>31</v>
      </c>
      <c r="K444" s="79">
        <v>18</v>
      </c>
      <c r="L444" s="79">
        <v>19</v>
      </c>
      <c r="M444" s="79">
        <v>19</v>
      </c>
      <c r="N444" s="93">
        <f t="shared" si="22"/>
        <v>18.666666666666668</v>
      </c>
      <c r="O444" s="92">
        <f t="shared" si="23"/>
        <v>44350.333333333336</v>
      </c>
      <c r="P444" s="90">
        <f t="shared" si="24"/>
        <v>44375.333333333336</v>
      </c>
    </row>
    <row r="445" spans="1:19" x14ac:dyDescent="0.25">
      <c r="A445" s="56"/>
      <c r="B445" s="1">
        <v>44368</v>
      </c>
      <c r="C445" s="29" t="s">
        <v>615</v>
      </c>
      <c r="D445" s="29">
        <v>3</v>
      </c>
      <c r="H445">
        <v>32</v>
      </c>
      <c r="I445">
        <v>35</v>
      </c>
      <c r="J445" s="14">
        <v>36</v>
      </c>
      <c r="K445" s="79">
        <v>19</v>
      </c>
      <c r="L445" s="79">
        <v>21</v>
      </c>
      <c r="M445" s="79">
        <v>21</v>
      </c>
      <c r="N445" s="93">
        <f t="shared" si="22"/>
        <v>20.333333333333332</v>
      </c>
      <c r="O445" s="92">
        <f t="shared" si="23"/>
        <v>44348.666666666664</v>
      </c>
      <c r="P445" s="90">
        <f t="shared" si="24"/>
        <v>44373.666666666664</v>
      </c>
    </row>
    <row r="446" spans="1:19" x14ac:dyDescent="0.25">
      <c r="A446" s="56"/>
      <c r="B446" s="1">
        <v>44368</v>
      </c>
      <c r="C446" s="29" t="s">
        <v>615</v>
      </c>
      <c r="D446" s="29">
        <v>4</v>
      </c>
      <c r="H446">
        <v>39</v>
      </c>
      <c r="I446">
        <v>39</v>
      </c>
      <c r="J446" s="14">
        <v>42</v>
      </c>
      <c r="K446" s="79">
        <v>22</v>
      </c>
      <c r="L446" s="79">
        <v>22</v>
      </c>
      <c r="M446" s="79">
        <v>23</v>
      </c>
      <c r="N446" s="93">
        <f t="shared" si="22"/>
        <v>22.333333333333332</v>
      </c>
      <c r="O446" s="92">
        <f t="shared" si="23"/>
        <v>44346.666666666664</v>
      </c>
      <c r="P446" s="90">
        <f t="shared" si="24"/>
        <v>44371.666666666664</v>
      </c>
    </row>
    <row r="447" spans="1:19" x14ac:dyDescent="0.25">
      <c r="A447" s="56"/>
      <c r="B447" s="1">
        <v>44368</v>
      </c>
      <c r="C447" s="29" t="s">
        <v>615</v>
      </c>
      <c r="D447" s="29">
        <v>4</v>
      </c>
      <c r="H447">
        <v>41</v>
      </c>
      <c r="I447">
        <v>36</v>
      </c>
      <c r="J447" s="14">
        <v>41</v>
      </c>
      <c r="K447" s="79">
        <v>23</v>
      </c>
      <c r="L447" s="79">
        <v>21</v>
      </c>
      <c r="M447" s="79">
        <v>23</v>
      </c>
      <c r="N447" s="93">
        <f t="shared" si="22"/>
        <v>22.333333333333332</v>
      </c>
      <c r="O447" s="92">
        <f t="shared" si="23"/>
        <v>44346.666666666664</v>
      </c>
      <c r="P447" s="90">
        <f t="shared" si="24"/>
        <v>44371.666666666664</v>
      </c>
    </row>
    <row r="448" spans="1:19" x14ac:dyDescent="0.25">
      <c r="A448" s="56"/>
      <c r="B448" s="1">
        <v>44368</v>
      </c>
      <c r="C448" s="29" t="s">
        <v>615</v>
      </c>
      <c r="D448" s="29">
        <v>4</v>
      </c>
      <c r="H448">
        <v>26</v>
      </c>
      <c r="I448">
        <v>28</v>
      </c>
      <c r="J448" s="14">
        <v>32</v>
      </c>
      <c r="K448" s="79">
        <v>17</v>
      </c>
      <c r="L448" s="79">
        <v>18</v>
      </c>
      <c r="M448" s="79">
        <v>19</v>
      </c>
      <c r="N448" s="93">
        <f t="shared" si="22"/>
        <v>18</v>
      </c>
      <c r="O448" s="92">
        <f t="shared" si="23"/>
        <v>44351</v>
      </c>
      <c r="P448" s="90">
        <f t="shared" si="24"/>
        <v>44376</v>
      </c>
    </row>
    <row r="449" spans="1:16" x14ac:dyDescent="0.25">
      <c r="A449" s="56"/>
      <c r="B449" s="1">
        <v>44368</v>
      </c>
      <c r="C449" s="29" t="s">
        <v>615</v>
      </c>
      <c r="D449" s="29">
        <v>5</v>
      </c>
      <c r="E449">
        <v>90</v>
      </c>
      <c r="F449">
        <v>90</v>
      </c>
      <c r="G449" s="14">
        <v>90</v>
      </c>
      <c r="K449" s="79">
        <v>10</v>
      </c>
      <c r="L449" s="79">
        <v>10</v>
      </c>
      <c r="M449" s="79">
        <v>10</v>
      </c>
      <c r="N449" s="93">
        <f t="shared" si="22"/>
        <v>10</v>
      </c>
      <c r="O449" s="92">
        <f t="shared" si="23"/>
        <v>44359</v>
      </c>
      <c r="P449" s="90">
        <f t="shared" si="24"/>
        <v>44384</v>
      </c>
    </row>
    <row r="450" spans="1:16" x14ac:dyDescent="0.25">
      <c r="A450" s="56"/>
      <c r="B450" s="1">
        <v>44368</v>
      </c>
      <c r="C450" s="29" t="s">
        <v>615</v>
      </c>
      <c r="D450" s="29">
        <v>4</v>
      </c>
      <c r="H450">
        <v>26</v>
      </c>
      <c r="I450">
        <v>28</v>
      </c>
      <c r="J450" s="14">
        <v>26</v>
      </c>
      <c r="K450" s="79">
        <v>17</v>
      </c>
      <c r="L450" s="79">
        <v>18</v>
      </c>
      <c r="M450" s="79">
        <v>17</v>
      </c>
      <c r="N450" s="93">
        <f t="shared" si="22"/>
        <v>17.333333333333332</v>
      </c>
      <c r="O450" s="92">
        <f t="shared" si="23"/>
        <v>44351.666666666664</v>
      </c>
      <c r="P450" s="90">
        <f t="shared" si="24"/>
        <v>44376.666666666664</v>
      </c>
    </row>
    <row r="451" spans="1:16" x14ac:dyDescent="0.25">
      <c r="A451" s="56"/>
      <c r="B451" s="1">
        <v>44368</v>
      </c>
      <c r="C451" s="29" t="s">
        <v>615</v>
      </c>
      <c r="D451" s="29">
        <v>3</v>
      </c>
      <c r="E451">
        <v>90</v>
      </c>
      <c r="F451">
        <v>90</v>
      </c>
      <c r="G451" s="14" t="s">
        <v>193</v>
      </c>
      <c r="K451" s="79">
        <v>10</v>
      </c>
      <c r="L451" s="79">
        <v>10</v>
      </c>
      <c r="M451" s="79">
        <v>11</v>
      </c>
      <c r="N451" s="93">
        <f t="shared" si="22"/>
        <v>10.333333333333334</v>
      </c>
      <c r="O451" s="92">
        <f t="shared" si="23"/>
        <v>44358.666666666664</v>
      </c>
      <c r="P451" s="90">
        <f t="shared" si="24"/>
        <v>44383.666666666664</v>
      </c>
    </row>
    <row r="452" spans="1:16" x14ac:dyDescent="0.25">
      <c r="A452" s="56"/>
      <c r="B452" s="1">
        <v>44368</v>
      </c>
      <c r="C452" s="29" t="s">
        <v>615</v>
      </c>
      <c r="D452" s="29">
        <v>3</v>
      </c>
      <c r="H452">
        <v>36</v>
      </c>
      <c r="I452">
        <v>39</v>
      </c>
      <c r="J452" s="14">
        <v>32</v>
      </c>
      <c r="K452" s="79">
        <v>21</v>
      </c>
      <c r="L452" s="79">
        <v>22</v>
      </c>
      <c r="M452" s="79">
        <v>19</v>
      </c>
      <c r="N452" s="93">
        <f t="shared" si="22"/>
        <v>20.666666666666668</v>
      </c>
      <c r="O452" s="92">
        <f t="shared" si="23"/>
        <v>44348.333333333336</v>
      </c>
      <c r="P452" s="90">
        <f t="shared" si="24"/>
        <v>44373.333333333336</v>
      </c>
    </row>
    <row r="453" spans="1:16" x14ac:dyDescent="0.25">
      <c r="A453" s="56"/>
      <c r="B453" s="1">
        <v>44368</v>
      </c>
      <c r="C453" s="29" t="s">
        <v>615</v>
      </c>
      <c r="D453" s="29">
        <v>4</v>
      </c>
      <c r="H453">
        <v>30</v>
      </c>
      <c r="I453">
        <v>39</v>
      </c>
      <c r="J453" s="14">
        <v>37</v>
      </c>
      <c r="K453" s="79">
        <v>19</v>
      </c>
      <c r="L453" s="79">
        <v>22</v>
      </c>
      <c r="M453" s="79">
        <v>22</v>
      </c>
      <c r="N453" s="93">
        <f t="shared" si="22"/>
        <v>21</v>
      </c>
      <c r="O453" s="92">
        <f t="shared" si="23"/>
        <v>44348</v>
      </c>
      <c r="P453" s="90">
        <f t="shared" si="24"/>
        <v>44373</v>
      </c>
    </row>
    <row r="454" spans="1:16" x14ac:dyDescent="0.25">
      <c r="A454" s="56"/>
      <c r="B454" s="1">
        <v>44368</v>
      </c>
      <c r="C454" s="29" t="s">
        <v>615</v>
      </c>
      <c r="D454" s="29">
        <v>3</v>
      </c>
      <c r="H454">
        <v>38</v>
      </c>
      <c r="I454">
        <v>42</v>
      </c>
      <c r="J454" s="14">
        <v>46</v>
      </c>
      <c r="K454" s="79">
        <v>22</v>
      </c>
      <c r="L454" s="79">
        <v>23</v>
      </c>
      <c r="M454" s="79">
        <v>23</v>
      </c>
      <c r="N454" s="93">
        <f t="shared" si="22"/>
        <v>22.666666666666668</v>
      </c>
      <c r="O454" s="92">
        <f t="shared" si="23"/>
        <v>44346.333333333336</v>
      </c>
      <c r="P454" s="90">
        <f t="shared" si="24"/>
        <v>44371.333333333336</v>
      </c>
    </row>
    <row r="455" spans="1:16" x14ac:dyDescent="0.25">
      <c r="A455" s="56"/>
      <c r="B455" s="1"/>
    </row>
    <row r="456" spans="1:16" x14ac:dyDescent="0.25">
      <c r="A456" s="56"/>
      <c r="B456" s="1"/>
    </row>
    <row r="457" spans="1:16" x14ac:dyDescent="0.25">
      <c r="A457" s="56"/>
      <c r="B457" s="1"/>
    </row>
    <row r="458" spans="1:16" x14ac:dyDescent="0.25">
      <c r="A458" s="56"/>
      <c r="B458" s="1"/>
    </row>
    <row r="459" spans="1:16" x14ac:dyDescent="0.25">
      <c r="A459" s="56"/>
      <c r="B459" s="1"/>
    </row>
    <row r="460" spans="1:16" x14ac:dyDescent="0.25">
      <c r="A460" s="56"/>
    </row>
    <row r="461" spans="1:16" x14ac:dyDescent="0.25">
      <c r="A461" s="56"/>
    </row>
    <row r="462" spans="1:16" x14ac:dyDescent="0.25">
      <c r="A462" s="56"/>
    </row>
    <row r="463" spans="1:16" x14ac:dyDescent="0.25">
      <c r="A463" s="56"/>
    </row>
    <row r="464" spans="1:16" x14ac:dyDescent="0.25">
      <c r="A464" s="56"/>
    </row>
    <row r="465" spans="1:1" x14ac:dyDescent="0.25">
      <c r="A465" s="56"/>
    </row>
    <row r="466" spans="1:1" x14ac:dyDescent="0.25">
      <c r="A466" s="56"/>
    </row>
    <row r="467" spans="1:1" x14ac:dyDescent="0.25">
      <c r="A467" s="56"/>
    </row>
    <row r="468" spans="1:1" x14ac:dyDescent="0.25">
      <c r="A468" s="56"/>
    </row>
    <row r="469" spans="1:1" x14ac:dyDescent="0.25">
      <c r="A469" s="56"/>
    </row>
    <row r="470" spans="1:1" x14ac:dyDescent="0.25">
      <c r="A470" s="56"/>
    </row>
    <row r="471" spans="1:1" x14ac:dyDescent="0.25">
      <c r="A471" s="56"/>
    </row>
    <row r="472" spans="1:1" x14ac:dyDescent="0.25">
      <c r="A472" s="56"/>
    </row>
    <row r="473" spans="1:1" x14ac:dyDescent="0.25">
      <c r="A473" s="56"/>
    </row>
    <row r="474" spans="1:1" x14ac:dyDescent="0.25">
      <c r="A474" s="56"/>
    </row>
    <row r="475" spans="1:1" x14ac:dyDescent="0.25">
      <c r="A475" s="56"/>
    </row>
    <row r="476" spans="1:1" x14ac:dyDescent="0.25">
      <c r="A476" s="56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3"/>
  <sheetViews>
    <sheetView workbookViewId="0">
      <selection activeCell="R3" sqref="R3:AB12"/>
    </sheetView>
  </sheetViews>
  <sheetFormatPr defaultRowHeight="15" x14ac:dyDescent="0.25"/>
  <cols>
    <col min="2" max="2" width="10.140625" bestFit="1" customWidth="1"/>
    <col min="3" max="3" width="15.140625" customWidth="1"/>
    <col min="4" max="4" width="9.140625" style="12"/>
    <col min="5" max="5" width="3.85546875" style="16" customWidth="1"/>
    <col min="6" max="6" width="3.85546875" style="2" customWidth="1"/>
    <col min="7" max="7" width="4.28515625" style="77" customWidth="1"/>
    <col min="8" max="8" width="3.85546875" customWidth="1"/>
    <col min="9" max="9" width="4.140625" customWidth="1"/>
    <col min="10" max="10" width="4.140625" style="77" customWidth="1"/>
    <col min="11" max="11" width="5.85546875" customWidth="1"/>
    <col min="12" max="12" width="5.7109375" customWidth="1"/>
    <col min="13" max="13" width="5.42578125" style="77" customWidth="1"/>
    <col min="14" max="14" width="9.140625" style="18"/>
    <col min="15" max="15" width="10.140625" style="22" bestFit="1" customWidth="1"/>
    <col min="16" max="16" width="10.140625" style="8" bestFit="1" customWidth="1"/>
  </cols>
  <sheetData>
    <row r="1" spans="1:28" s="4" customFormat="1" ht="60.75" thickBot="1" x14ac:dyDescent="0.3">
      <c r="A1" s="4" t="s">
        <v>0</v>
      </c>
      <c r="B1" s="4" t="s">
        <v>1</v>
      </c>
      <c r="C1" s="4" t="s">
        <v>2</v>
      </c>
      <c r="D1" s="11" t="s">
        <v>3</v>
      </c>
      <c r="E1" s="15" t="s">
        <v>10</v>
      </c>
      <c r="F1" s="10" t="s">
        <v>11</v>
      </c>
      <c r="G1" s="13" t="s">
        <v>12</v>
      </c>
      <c r="H1" s="4" t="s">
        <v>7</v>
      </c>
      <c r="I1" s="4" t="s">
        <v>8</v>
      </c>
      <c r="J1" s="17" t="s">
        <v>9</v>
      </c>
      <c r="K1" s="5" t="s">
        <v>14</v>
      </c>
      <c r="L1" s="4" t="s">
        <v>15</v>
      </c>
      <c r="M1" s="17" t="s">
        <v>16</v>
      </c>
      <c r="N1" s="9" t="s">
        <v>13</v>
      </c>
      <c r="O1" s="20" t="s">
        <v>5</v>
      </c>
      <c r="P1" s="7" t="s">
        <v>6</v>
      </c>
    </row>
    <row r="2" spans="1:28" ht="18" customHeight="1" thickTop="1" x14ac:dyDescent="0.25">
      <c r="A2">
        <v>6</v>
      </c>
      <c r="B2" s="1">
        <v>44727</v>
      </c>
      <c r="C2" t="s">
        <v>868</v>
      </c>
      <c r="D2" s="12">
        <v>5</v>
      </c>
      <c r="I2" t="s">
        <v>869</v>
      </c>
      <c r="L2" s="79">
        <v>26</v>
      </c>
      <c r="N2" s="18">
        <v>26</v>
      </c>
      <c r="O2" s="21">
        <f t="shared" ref="O2:O33" si="0">B2-N2+1</f>
        <v>44702</v>
      </c>
      <c r="P2" s="19">
        <f t="shared" ref="P2:P33" si="1">O2+25</f>
        <v>44727</v>
      </c>
    </row>
    <row r="3" spans="1:28" x14ac:dyDescent="0.25">
      <c r="A3">
        <v>9</v>
      </c>
      <c r="B3" s="1">
        <v>44727</v>
      </c>
      <c r="C3" t="s">
        <v>868</v>
      </c>
      <c r="D3" s="12">
        <v>4</v>
      </c>
      <c r="I3" t="s">
        <v>869</v>
      </c>
      <c r="K3" s="79">
        <v>26</v>
      </c>
      <c r="N3" s="18">
        <f>ROUND((K3+L3+M3)/1,0)</f>
        <v>26</v>
      </c>
      <c r="O3" s="21">
        <f t="shared" si="0"/>
        <v>44702</v>
      </c>
      <c r="P3" s="19">
        <f t="shared" si="1"/>
        <v>44727</v>
      </c>
      <c r="R3" t="s">
        <v>875</v>
      </c>
    </row>
    <row r="4" spans="1:28" ht="45" x14ac:dyDescent="0.25">
      <c r="A4">
        <v>17</v>
      </c>
      <c r="B4" s="1">
        <v>44727</v>
      </c>
      <c r="C4" t="s">
        <v>868</v>
      </c>
      <c r="D4" s="12">
        <v>6</v>
      </c>
      <c r="I4" t="s">
        <v>869</v>
      </c>
      <c r="L4" s="79">
        <v>26</v>
      </c>
      <c r="N4" s="18">
        <v>26</v>
      </c>
      <c r="O4" s="21">
        <f t="shared" si="0"/>
        <v>44702</v>
      </c>
      <c r="P4" s="19">
        <f t="shared" si="1"/>
        <v>44727</v>
      </c>
      <c r="R4" s="165" t="s">
        <v>876</v>
      </c>
      <c r="S4" t="s">
        <v>877</v>
      </c>
      <c r="T4" t="s">
        <v>851</v>
      </c>
      <c r="U4" t="s">
        <v>852</v>
      </c>
      <c r="V4" t="s">
        <v>853</v>
      </c>
      <c r="W4" t="s">
        <v>854</v>
      </c>
      <c r="X4" t="s">
        <v>855</v>
      </c>
      <c r="Y4" t="s">
        <v>856</v>
      </c>
      <c r="Z4" t="s">
        <v>836</v>
      </c>
    </row>
    <row r="5" spans="1:28" ht="45" x14ac:dyDescent="0.25">
      <c r="A5">
        <v>20</v>
      </c>
      <c r="B5" s="1">
        <v>44727</v>
      </c>
      <c r="C5" t="s">
        <v>868</v>
      </c>
      <c r="D5" s="12">
        <v>5</v>
      </c>
      <c r="I5" t="s">
        <v>72</v>
      </c>
      <c r="L5" s="79">
        <v>25</v>
      </c>
      <c r="N5" s="18">
        <v>25</v>
      </c>
      <c r="O5" s="21">
        <f t="shared" si="0"/>
        <v>44703</v>
      </c>
      <c r="P5" s="19">
        <f t="shared" si="1"/>
        <v>44728</v>
      </c>
      <c r="R5" s="165" t="s">
        <v>878</v>
      </c>
      <c r="U5">
        <v>45</v>
      </c>
      <c r="V5">
        <v>31</v>
      </c>
      <c r="W5">
        <v>4</v>
      </c>
      <c r="X5">
        <v>25</v>
      </c>
      <c r="Y5">
        <v>6</v>
      </c>
      <c r="Z5">
        <f>SUM(S5:Y5)</f>
        <v>111</v>
      </c>
    </row>
    <row r="6" spans="1:28" x14ac:dyDescent="0.25">
      <c r="A6">
        <v>67</v>
      </c>
      <c r="B6" s="1">
        <v>44728</v>
      </c>
      <c r="C6" s="3" t="s">
        <v>865</v>
      </c>
      <c r="D6" s="12">
        <v>5</v>
      </c>
      <c r="F6" s="79"/>
      <c r="H6" t="s">
        <v>611</v>
      </c>
      <c r="K6" s="79">
        <v>26</v>
      </c>
      <c r="L6" s="79"/>
      <c r="N6" s="18">
        <v>26</v>
      </c>
      <c r="O6" s="21">
        <f t="shared" si="0"/>
        <v>44703</v>
      </c>
      <c r="P6" s="19">
        <f t="shared" si="1"/>
        <v>44728</v>
      </c>
    </row>
    <row r="7" spans="1:28" x14ac:dyDescent="0.25">
      <c r="A7">
        <v>70</v>
      </c>
      <c r="B7" s="1">
        <v>44728</v>
      </c>
      <c r="C7" s="3" t="s">
        <v>865</v>
      </c>
      <c r="D7" s="12">
        <v>3</v>
      </c>
      <c r="H7" s="79" t="s">
        <v>611</v>
      </c>
      <c r="K7" s="79">
        <v>26</v>
      </c>
      <c r="L7" s="79"/>
      <c r="N7" s="18">
        <v>26</v>
      </c>
      <c r="O7" s="21">
        <f t="shared" si="0"/>
        <v>44703</v>
      </c>
      <c r="P7" s="19">
        <f t="shared" si="1"/>
        <v>44728</v>
      </c>
    </row>
    <row r="8" spans="1:28" x14ac:dyDescent="0.25">
      <c r="A8">
        <v>73</v>
      </c>
      <c r="B8" s="1">
        <v>44728</v>
      </c>
      <c r="C8" s="3" t="s">
        <v>865</v>
      </c>
      <c r="D8" s="12">
        <v>4</v>
      </c>
      <c r="H8" t="s">
        <v>611</v>
      </c>
      <c r="K8" s="79">
        <v>26</v>
      </c>
      <c r="L8" s="79"/>
      <c r="N8" s="18">
        <v>26</v>
      </c>
      <c r="O8" s="21">
        <f t="shared" si="0"/>
        <v>44703</v>
      </c>
      <c r="P8" s="19">
        <f t="shared" si="1"/>
        <v>44728</v>
      </c>
    </row>
    <row r="9" spans="1:28" x14ac:dyDescent="0.25">
      <c r="A9">
        <v>7</v>
      </c>
      <c r="B9" s="1">
        <v>44727</v>
      </c>
      <c r="C9" t="s">
        <v>868</v>
      </c>
      <c r="D9" s="12">
        <v>4</v>
      </c>
      <c r="I9" t="s">
        <v>4</v>
      </c>
      <c r="L9" s="79">
        <v>24</v>
      </c>
      <c r="N9" s="18">
        <v>24</v>
      </c>
      <c r="O9" s="21">
        <f t="shared" si="0"/>
        <v>44704</v>
      </c>
      <c r="P9" s="19">
        <f t="shared" si="1"/>
        <v>44729</v>
      </c>
    </row>
    <row r="10" spans="1:28" x14ac:dyDescent="0.25">
      <c r="A10">
        <v>22</v>
      </c>
      <c r="B10" s="1">
        <v>44727</v>
      </c>
      <c r="C10" t="s">
        <v>868</v>
      </c>
      <c r="D10" s="12">
        <v>4</v>
      </c>
      <c r="H10">
        <v>34</v>
      </c>
      <c r="J10" s="77" t="s">
        <v>4</v>
      </c>
      <c r="K10" s="79"/>
      <c r="L10" s="79">
        <v>24</v>
      </c>
      <c r="N10" s="18">
        <v>24</v>
      </c>
      <c r="O10" s="21">
        <f t="shared" si="0"/>
        <v>44704</v>
      </c>
      <c r="P10" s="19">
        <f t="shared" si="1"/>
        <v>44729</v>
      </c>
      <c r="T10" t="s">
        <v>860</v>
      </c>
    </row>
    <row r="11" spans="1:28" x14ac:dyDescent="0.25">
      <c r="A11">
        <v>23</v>
      </c>
      <c r="B11" s="1">
        <v>44727</v>
      </c>
      <c r="C11" t="s">
        <v>868</v>
      </c>
      <c r="D11" s="12">
        <v>5</v>
      </c>
      <c r="I11" t="s">
        <v>4</v>
      </c>
      <c r="L11" s="79">
        <v>24</v>
      </c>
      <c r="N11" s="18">
        <v>24</v>
      </c>
      <c r="O11" s="21">
        <f t="shared" si="0"/>
        <v>44704</v>
      </c>
      <c r="P11" s="19">
        <f t="shared" si="1"/>
        <v>44729</v>
      </c>
      <c r="R11" s="165"/>
      <c r="S11" t="s">
        <v>854</v>
      </c>
      <c r="T11" t="s">
        <v>855</v>
      </c>
      <c r="U11" t="s">
        <v>856</v>
      </c>
      <c r="V11" t="s">
        <v>857</v>
      </c>
      <c r="W11" t="s">
        <v>858</v>
      </c>
      <c r="X11" t="s">
        <v>861</v>
      </c>
      <c r="Y11" t="s">
        <v>862</v>
      </c>
      <c r="Z11" t="s">
        <v>863</v>
      </c>
      <c r="AA11" t="s">
        <v>864</v>
      </c>
      <c r="AB11" t="s">
        <v>836</v>
      </c>
    </row>
    <row r="12" spans="1:28" ht="45" x14ac:dyDescent="0.25">
      <c r="A12">
        <v>24</v>
      </c>
      <c r="B12" s="1">
        <v>44727</v>
      </c>
      <c r="C12" t="s">
        <v>868</v>
      </c>
      <c r="D12" s="12">
        <v>5</v>
      </c>
      <c r="I12" t="s">
        <v>4</v>
      </c>
      <c r="L12" s="79">
        <v>24</v>
      </c>
      <c r="N12" s="18">
        <v>24</v>
      </c>
      <c r="O12" s="21">
        <f t="shared" si="0"/>
        <v>44704</v>
      </c>
      <c r="P12" s="19">
        <f t="shared" si="1"/>
        <v>44729</v>
      </c>
      <c r="R12" s="165" t="s">
        <v>879</v>
      </c>
      <c r="U12">
        <v>3</v>
      </c>
      <c r="V12">
        <v>50</v>
      </c>
      <c r="W12">
        <v>23</v>
      </c>
      <c r="X12">
        <v>4</v>
      </c>
      <c r="Y12">
        <v>25</v>
      </c>
      <c r="Z12">
        <v>6</v>
      </c>
      <c r="AB12">
        <f>SUM(S12:AA12)</f>
        <v>111</v>
      </c>
    </row>
    <row r="13" spans="1:28" x14ac:dyDescent="0.25">
      <c r="A13">
        <v>25</v>
      </c>
      <c r="B13" s="1">
        <v>44727</v>
      </c>
      <c r="C13" t="s">
        <v>868</v>
      </c>
      <c r="D13" s="12">
        <v>5</v>
      </c>
      <c r="H13">
        <v>37</v>
      </c>
      <c r="I13" t="s">
        <v>4</v>
      </c>
      <c r="L13" s="79">
        <v>24</v>
      </c>
      <c r="N13" s="18">
        <v>24</v>
      </c>
      <c r="O13" s="21">
        <f t="shared" si="0"/>
        <v>44704</v>
      </c>
      <c r="P13" s="19">
        <f t="shared" si="1"/>
        <v>44729</v>
      </c>
    </row>
    <row r="14" spans="1:28" x14ac:dyDescent="0.25">
      <c r="A14">
        <v>26</v>
      </c>
      <c r="B14" s="1">
        <v>44727</v>
      </c>
      <c r="C14" t="s">
        <v>868</v>
      </c>
      <c r="D14" s="12">
        <v>5</v>
      </c>
      <c r="I14" t="s">
        <v>4</v>
      </c>
      <c r="L14" s="79">
        <v>24</v>
      </c>
      <c r="N14" s="18">
        <v>24</v>
      </c>
      <c r="O14" s="21">
        <f t="shared" si="0"/>
        <v>44704</v>
      </c>
      <c r="P14" s="19">
        <f t="shared" si="1"/>
        <v>44729</v>
      </c>
    </row>
    <row r="15" spans="1:28" x14ac:dyDescent="0.25">
      <c r="A15">
        <v>28</v>
      </c>
      <c r="B15" s="1">
        <v>44727</v>
      </c>
      <c r="C15" t="s">
        <v>868</v>
      </c>
      <c r="D15" s="12">
        <v>5</v>
      </c>
      <c r="I15" t="s">
        <v>4</v>
      </c>
      <c r="L15" s="79">
        <v>24</v>
      </c>
      <c r="N15" s="18">
        <v>24</v>
      </c>
      <c r="O15" s="21">
        <f t="shared" si="0"/>
        <v>44704</v>
      </c>
      <c r="P15" s="19">
        <f t="shared" si="1"/>
        <v>44729</v>
      </c>
    </row>
    <row r="16" spans="1:28" x14ac:dyDescent="0.25">
      <c r="A16">
        <v>29</v>
      </c>
      <c r="B16" s="1">
        <v>44727</v>
      </c>
      <c r="C16" t="s">
        <v>868</v>
      </c>
      <c r="D16" s="12">
        <v>5</v>
      </c>
      <c r="I16" t="s">
        <v>4</v>
      </c>
      <c r="L16" s="79">
        <v>24</v>
      </c>
      <c r="N16" s="18">
        <v>24</v>
      </c>
      <c r="O16" s="21">
        <f t="shared" si="0"/>
        <v>44704</v>
      </c>
      <c r="P16" s="19">
        <f t="shared" si="1"/>
        <v>44729</v>
      </c>
    </row>
    <row r="17" spans="1:16" x14ac:dyDescent="0.25">
      <c r="A17">
        <v>30</v>
      </c>
      <c r="B17" s="1">
        <v>44727</v>
      </c>
      <c r="C17" t="s">
        <v>868</v>
      </c>
      <c r="D17" s="12">
        <v>4</v>
      </c>
      <c r="I17" t="s">
        <v>4</v>
      </c>
      <c r="L17" s="79">
        <v>24</v>
      </c>
      <c r="N17" s="18">
        <v>24</v>
      </c>
      <c r="O17" s="21">
        <f t="shared" si="0"/>
        <v>44704</v>
      </c>
      <c r="P17" s="19">
        <f t="shared" si="1"/>
        <v>44729</v>
      </c>
    </row>
    <row r="18" spans="1:16" x14ac:dyDescent="0.25">
      <c r="A18">
        <v>33</v>
      </c>
      <c r="B18" s="1">
        <v>44727</v>
      </c>
      <c r="C18" t="s">
        <v>868</v>
      </c>
      <c r="D18" s="12">
        <v>7</v>
      </c>
      <c r="I18" t="s">
        <v>4</v>
      </c>
      <c r="L18" s="79">
        <v>24</v>
      </c>
      <c r="N18" s="18">
        <v>24</v>
      </c>
      <c r="O18" s="21">
        <f t="shared" si="0"/>
        <v>44704</v>
      </c>
      <c r="P18" s="19">
        <f t="shared" si="1"/>
        <v>44729</v>
      </c>
    </row>
    <row r="19" spans="1:16" x14ac:dyDescent="0.25">
      <c r="A19">
        <v>35</v>
      </c>
      <c r="B19" s="1">
        <v>44727</v>
      </c>
      <c r="C19" t="s">
        <v>868</v>
      </c>
      <c r="D19" s="12">
        <v>6</v>
      </c>
      <c r="I19" t="s">
        <v>4</v>
      </c>
      <c r="L19" s="79">
        <v>24</v>
      </c>
      <c r="N19" s="18">
        <v>24</v>
      </c>
      <c r="O19" s="21">
        <f t="shared" si="0"/>
        <v>44704</v>
      </c>
      <c r="P19" s="19">
        <f t="shared" si="1"/>
        <v>44729</v>
      </c>
    </row>
    <row r="20" spans="1:16" x14ac:dyDescent="0.25">
      <c r="A20">
        <v>38</v>
      </c>
      <c r="B20" s="1">
        <v>44727</v>
      </c>
      <c r="C20" t="s">
        <v>868</v>
      </c>
      <c r="D20" s="12">
        <v>6</v>
      </c>
      <c r="I20" t="s">
        <v>4</v>
      </c>
      <c r="L20" s="79">
        <v>24</v>
      </c>
      <c r="N20" s="18">
        <v>24</v>
      </c>
      <c r="O20" s="21">
        <f t="shared" si="0"/>
        <v>44704</v>
      </c>
      <c r="P20" s="19">
        <f t="shared" si="1"/>
        <v>44729</v>
      </c>
    </row>
    <row r="21" spans="1:16" x14ac:dyDescent="0.25">
      <c r="A21">
        <v>39</v>
      </c>
      <c r="B21" s="1">
        <v>44727</v>
      </c>
      <c r="C21" t="s">
        <v>868</v>
      </c>
      <c r="D21" s="12">
        <v>6</v>
      </c>
      <c r="I21" t="s">
        <v>4</v>
      </c>
      <c r="L21" s="79">
        <v>24</v>
      </c>
      <c r="N21" s="18">
        <v>24</v>
      </c>
      <c r="O21" s="21">
        <f t="shared" si="0"/>
        <v>44704</v>
      </c>
      <c r="P21" s="19">
        <f t="shared" si="1"/>
        <v>44729</v>
      </c>
    </row>
    <row r="22" spans="1:16" x14ac:dyDescent="0.25">
      <c r="A22">
        <v>41</v>
      </c>
      <c r="B22" s="1">
        <v>44727</v>
      </c>
      <c r="C22" t="s">
        <v>868</v>
      </c>
      <c r="D22" s="12">
        <v>5</v>
      </c>
      <c r="I22" t="s">
        <v>4</v>
      </c>
      <c r="L22" s="79">
        <v>24</v>
      </c>
      <c r="N22" s="18">
        <v>24</v>
      </c>
      <c r="O22" s="21">
        <f t="shared" si="0"/>
        <v>44704</v>
      </c>
      <c r="P22" s="19">
        <f t="shared" si="1"/>
        <v>44729</v>
      </c>
    </row>
    <row r="23" spans="1:16" x14ac:dyDescent="0.25">
      <c r="A23">
        <v>42</v>
      </c>
      <c r="B23" s="1">
        <v>44727</v>
      </c>
      <c r="C23" t="s">
        <v>868</v>
      </c>
      <c r="D23" s="12">
        <v>6</v>
      </c>
      <c r="I23" t="s">
        <v>4</v>
      </c>
      <c r="L23" s="79">
        <v>24</v>
      </c>
      <c r="N23" s="18">
        <v>24</v>
      </c>
      <c r="O23" s="21">
        <f t="shared" si="0"/>
        <v>44704</v>
      </c>
      <c r="P23" s="19">
        <f t="shared" si="1"/>
        <v>44729</v>
      </c>
    </row>
    <row r="24" spans="1:16" x14ac:dyDescent="0.25">
      <c r="A24">
        <v>45</v>
      </c>
      <c r="B24" s="1">
        <v>44727</v>
      </c>
      <c r="C24" t="s">
        <v>868</v>
      </c>
      <c r="D24" s="12">
        <v>3</v>
      </c>
      <c r="I24" t="s">
        <v>4</v>
      </c>
      <c r="L24" s="79">
        <v>24</v>
      </c>
      <c r="N24" s="18">
        <v>24</v>
      </c>
      <c r="O24" s="21">
        <f t="shared" si="0"/>
        <v>44704</v>
      </c>
      <c r="P24" s="19">
        <f t="shared" si="1"/>
        <v>44729</v>
      </c>
    </row>
    <row r="25" spans="1:16" x14ac:dyDescent="0.25">
      <c r="A25">
        <v>53</v>
      </c>
      <c r="B25" s="1">
        <v>44727</v>
      </c>
      <c r="C25" t="s">
        <v>868</v>
      </c>
      <c r="D25" s="12">
        <v>5</v>
      </c>
      <c r="I25" t="s">
        <v>4</v>
      </c>
      <c r="L25" s="79">
        <v>24</v>
      </c>
      <c r="N25" s="18">
        <v>24</v>
      </c>
      <c r="O25" s="21">
        <f t="shared" si="0"/>
        <v>44704</v>
      </c>
      <c r="P25" s="19">
        <f t="shared" si="1"/>
        <v>44729</v>
      </c>
    </row>
    <row r="26" spans="1:16" x14ac:dyDescent="0.25">
      <c r="A26">
        <v>54</v>
      </c>
      <c r="B26" s="1">
        <v>44727</v>
      </c>
      <c r="C26" t="s">
        <v>868</v>
      </c>
      <c r="D26" s="12">
        <v>5</v>
      </c>
      <c r="I26" t="s">
        <v>4</v>
      </c>
      <c r="L26" s="79">
        <v>24</v>
      </c>
      <c r="N26" s="18">
        <v>24</v>
      </c>
      <c r="O26" s="21">
        <f t="shared" si="0"/>
        <v>44704</v>
      </c>
      <c r="P26" s="19">
        <f t="shared" si="1"/>
        <v>44729</v>
      </c>
    </row>
    <row r="27" spans="1:16" x14ac:dyDescent="0.25">
      <c r="A27">
        <v>55</v>
      </c>
      <c r="B27" s="1">
        <v>44727</v>
      </c>
      <c r="C27" t="s">
        <v>868</v>
      </c>
      <c r="D27" s="12">
        <v>5</v>
      </c>
      <c r="I27" t="s">
        <v>4</v>
      </c>
      <c r="L27" s="79">
        <v>24</v>
      </c>
      <c r="N27" s="18">
        <v>24</v>
      </c>
      <c r="O27" s="21">
        <f t="shared" si="0"/>
        <v>44704</v>
      </c>
      <c r="P27" s="19">
        <f t="shared" si="1"/>
        <v>44729</v>
      </c>
    </row>
    <row r="28" spans="1:16" x14ac:dyDescent="0.25">
      <c r="A28">
        <v>68</v>
      </c>
      <c r="B28" s="1">
        <v>44728</v>
      </c>
      <c r="C28" s="3" t="s">
        <v>865</v>
      </c>
      <c r="D28" s="12">
        <v>5</v>
      </c>
      <c r="H28" t="s">
        <v>72</v>
      </c>
      <c r="K28" s="79">
        <v>25</v>
      </c>
      <c r="L28" s="79"/>
      <c r="N28" s="18">
        <v>25</v>
      </c>
      <c r="O28" s="21">
        <f t="shared" si="0"/>
        <v>44704</v>
      </c>
      <c r="P28" s="19">
        <f t="shared" si="1"/>
        <v>44729</v>
      </c>
    </row>
    <row r="29" spans="1:16" x14ac:dyDescent="0.25">
      <c r="A29">
        <v>77</v>
      </c>
      <c r="B29" s="1">
        <v>44728</v>
      </c>
      <c r="C29" s="23" t="s">
        <v>870</v>
      </c>
      <c r="D29" s="12">
        <v>3</v>
      </c>
      <c r="H29" t="s">
        <v>871</v>
      </c>
      <c r="I29" t="s">
        <v>872</v>
      </c>
      <c r="K29" s="79">
        <v>25</v>
      </c>
      <c r="N29" s="18">
        <v>25</v>
      </c>
      <c r="O29" s="21">
        <f t="shared" si="0"/>
        <v>44704</v>
      </c>
      <c r="P29" s="19">
        <f t="shared" si="1"/>
        <v>44729</v>
      </c>
    </row>
    <row r="30" spans="1:16" x14ac:dyDescent="0.25">
      <c r="A30">
        <v>10</v>
      </c>
      <c r="B30" s="1">
        <v>44727</v>
      </c>
      <c r="C30" t="s">
        <v>868</v>
      </c>
      <c r="D30" s="12">
        <v>5</v>
      </c>
      <c r="H30">
        <v>40</v>
      </c>
      <c r="I30">
        <v>42</v>
      </c>
      <c r="J30" s="77">
        <v>44</v>
      </c>
      <c r="K30" s="79">
        <v>22</v>
      </c>
      <c r="L30" s="79">
        <v>23</v>
      </c>
      <c r="M30" s="77">
        <v>23</v>
      </c>
      <c r="N30" s="18">
        <f>ROUND((K30+L30+M30)/3,0)</f>
        <v>23</v>
      </c>
      <c r="O30" s="21">
        <f t="shared" si="0"/>
        <v>44705</v>
      </c>
      <c r="P30" s="19">
        <f t="shared" si="1"/>
        <v>44730</v>
      </c>
    </row>
    <row r="31" spans="1:16" x14ac:dyDescent="0.25">
      <c r="A31">
        <v>37</v>
      </c>
      <c r="B31" s="1">
        <v>44727</v>
      </c>
      <c r="C31" t="s">
        <v>868</v>
      </c>
      <c r="D31" s="12">
        <v>5</v>
      </c>
      <c r="H31">
        <v>38</v>
      </c>
      <c r="I31" t="s">
        <v>4</v>
      </c>
      <c r="K31">
        <v>22</v>
      </c>
      <c r="L31" s="79">
        <v>24</v>
      </c>
      <c r="M31" s="77">
        <v>24</v>
      </c>
      <c r="N31" s="18">
        <f>ROUND((K31+L31+M31)/3,0)</f>
        <v>23</v>
      </c>
      <c r="O31" s="21">
        <f t="shared" si="0"/>
        <v>44705</v>
      </c>
      <c r="P31" s="19">
        <f t="shared" si="1"/>
        <v>44730</v>
      </c>
    </row>
    <row r="32" spans="1:16" x14ac:dyDescent="0.25">
      <c r="A32">
        <v>60</v>
      </c>
      <c r="B32" s="1">
        <v>44728</v>
      </c>
      <c r="C32" s="3" t="s">
        <v>865</v>
      </c>
      <c r="D32" s="12">
        <v>3</v>
      </c>
      <c r="H32" t="s">
        <v>4</v>
      </c>
      <c r="K32" s="79">
        <v>24</v>
      </c>
      <c r="L32" s="79"/>
      <c r="N32" s="18">
        <v>24</v>
      </c>
      <c r="O32" s="21">
        <f t="shared" si="0"/>
        <v>44705</v>
      </c>
      <c r="P32" s="19">
        <f t="shared" si="1"/>
        <v>44730</v>
      </c>
    </row>
    <row r="33" spans="1:16" x14ac:dyDescent="0.25">
      <c r="A33">
        <v>63</v>
      </c>
      <c r="B33" s="1">
        <v>44728</v>
      </c>
      <c r="C33" s="3" t="s">
        <v>865</v>
      </c>
      <c r="D33" s="12">
        <v>3</v>
      </c>
      <c r="H33" t="s">
        <v>4</v>
      </c>
      <c r="K33" s="79">
        <v>24</v>
      </c>
      <c r="L33" s="79"/>
      <c r="N33" s="18">
        <v>24</v>
      </c>
      <c r="O33" s="21">
        <f t="shared" si="0"/>
        <v>44705</v>
      </c>
      <c r="P33" s="19">
        <f t="shared" si="1"/>
        <v>44730</v>
      </c>
    </row>
    <row r="34" spans="1:16" x14ac:dyDescent="0.25">
      <c r="A34">
        <v>64</v>
      </c>
      <c r="B34" s="1">
        <v>44728</v>
      </c>
      <c r="C34" s="3" t="s">
        <v>865</v>
      </c>
      <c r="D34" s="12">
        <v>4</v>
      </c>
      <c r="F34" s="79"/>
      <c r="H34" t="s">
        <v>4</v>
      </c>
      <c r="K34" s="79">
        <v>24</v>
      </c>
      <c r="L34" s="79"/>
      <c r="N34" s="18">
        <v>24</v>
      </c>
      <c r="O34" s="21">
        <f t="shared" ref="O34:O65" si="2">B34-N34+1</f>
        <v>44705</v>
      </c>
      <c r="P34" s="19">
        <f t="shared" ref="P34:P65" si="3">O34+25</f>
        <v>44730</v>
      </c>
    </row>
    <row r="35" spans="1:16" x14ac:dyDescent="0.25">
      <c r="A35">
        <v>66</v>
      </c>
      <c r="B35" s="1">
        <v>44728</v>
      </c>
      <c r="C35" s="3" t="s">
        <v>865</v>
      </c>
      <c r="D35" s="12">
        <v>5</v>
      </c>
      <c r="H35" t="s">
        <v>4</v>
      </c>
      <c r="K35" s="79">
        <v>24</v>
      </c>
      <c r="L35" s="79"/>
      <c r="N35" s="18">
        <v>24</v>
      </c>
      <c r="O35" s="21">
        <f t="shared" si="2"/>
        <v>44705</v>
      </c>
      <c r="P35" s="19">
        <f t="shared" si="3"/>
        <v>44730</v>
      </c>
    </row>
    <row r="36" spans="1:16" x14ac:dyDescent="0.25">
      <c r="A36">
        <v>69</v>
      </c>
      <c r="B36" s="1">
        <v>44728</v>
      </c>
      <c r="C36" s="3" t="s">
        <v>865</v>
      </c>
      <c r="D36" s="12">
        <v>4</v>
      </c>
      <c r="F36" s="79"/>
      <c r="H36" s="79" t="s">
        <v>4</v>
      </c>
      <c r="K36" s="79">
        <v>24</v>
      </c>
      <c r="L36" s="79"/>
      <c r="N36" s="18">
        <v>24</v>
      </c>
      <c r="O36" s="21">
        <f t="shared" si="2"/>
        <v>44705</v>
      </c>
      <c r="P36" s="19">
        <f t="shared" si="3"/>
        <v>44730</v>
      </c>
    </row>
    <row r="37" spans="1:16" x14ac:dyDescent="0.25">
      <c r="A37">
        <v>72</v>
      </c>
      <c r="B37" s="1">
        <v>44728</v>
      </c>
      <c r="C37" s="3" t="s">
        <v>865</v>
      </c>
      <c r="D37" s="12">
        <v>4</v>
      </c>
      <c r="H37" t="s">
        <v>4</v>
      </c>
      <c r="K37" s="79">
        <v>24</v>
      </c>
      <c r="L37" s="79"/>
      <c r="N37" s="18">
        <v>24</v>
      </c>
      <c r="O37" s="21">
        <f t="shared" si="2"/>
        <v>44705</v>
      </c>
      <c r="P37" s="19">
        <f t="shared" si="3"/>
        <v>44730</v>
      </c>
    </row>
    <row r="38" spans="1:16" x14ac:dyDescent="0.25">
      <c r="A38">
        <v>84</v>
      </c>
      <c r="B38" s="1">
        <v>44728</v>
      </c>
      <c r="C38" s="23" t="s">
        <v>870</v>
      </c>
      <c r="D38" s="12">
        <v>6</v>
      </c>
      <c r="H38" t="s">
        <v>4</v>
      </c>
      <c r="K38" s="79"/>
      <c r="L38" s="79">
        <v>24</v>
      </c>
      <c r="N38" s="18">
        <v>24</v>
      </c>
      <c r="O38" s="21">
        <f t="shared" si="2"/>
        <v>44705</v>
      </c>
      <c r="P38" s="19">
        <f t="shared" si="3"/>
        <v>44730</v>
      </c>
    </row>
    <row r="39" spans="1:16" x14ac:dyDescent="0.25">
      <c r="A39">
        <v>88</v>
      </c>
      <c r="B39" s="1">
        <v>44728</v>
      </c>
      <c r="C39" s="23" t="s">
        <v>870</v>
      </c>
      <c r="D39" s="12">
        <v>4</v>
      </c>
      <c r="H39" t="s">
        <v>4</v>
      </c>
      <c r="K39" s="79"/>
      <c r="L39" s="79">
        <v>24</v>
      </c>
      <c r="N39" s="18">
        <v>24</v>
      </c>
      <c r="O39" s="21">
        <f t="shared" si="2"/>
        <v>44705</v>
      </c>
      <c r="P39" s="19">
        <f t="shared" si="3"/>
        <v>44730</v>
      </c>
    </row>
    <row r="40" spans="1:16" x14ac:dyDescent="0.25">
      <c r="A40">
        <v>96</v>
      </c>
      <c r="B40" s="1">
        <v>44728</v>
      </c>
      <c r="C40" s="23" t="s">
        <v>870</v>
      </c>
      <c r="D40" s="12">
        <v>6</v>
      </c>
      <c r="I40" t="s">
        <v>4</v>
      </c>
      <c r="K40" s="79"/>
      <c r="L40" s="79">
        <v>24</v>
      </c>
      <c r="N40" s="18">
        <v>24</v>
      </c>
      <c r="O40" s="21">
        <f t="shared" si="2"/>
        <v>44705</v>
      </c>
      <c r="P40" s="19">
        <f t="shared" si="3"/>
        <v>44730</v>
      </c>
    </row>
    <row r="41" spans="1:16" x14ac:dyDescent="0.25">
      <c r="A41">
        <v>110</v>
      </c>
      <c r="B41" s="1">
        <v>44728</v>
      </c>
      <c r="C41" s="23" t="s">
        <v>874</v>
      </c>
      <c r="D41" s="12">
        <v>5</v>
      </c>
      <c r="H41" t="s">
        <v>4</v>
      </c>
      <c r="L41" s="79">
        <v>24</v>
      </c>
      <c r="N41" s="18">
        <v>24</v>
      </c>
      <c r="O41" s="21">
        <f t="shared" si="2"/>
        <v>44705</v>
      </c>
      <c r="P41" s="19">
        <f t="shared" si="3"/>
        <v>44730</v>
      </c>
    </row>
    <row r="42" spans="1:16" x14ac:dyDescent="0.25">
      <c r="A42">
        <v>8</v>
      </c>
      <c r="B42" s="1">
        <v>44727</v>
      </c>
      <c r="C42" t="s">
        <v>868</v>
      </c>
      <c r="D42" s="12">
        <v>7</v>
      </c>
      <c r="H42">
        <v>40</v>
      </c>
      <c r="I42">
        <v>42</v>
      </c>
      <c r="J42" s="77">
        <v>37</v>
      </c>
      <c r="K42" s="79">
        <v>22</v>
      </c>
      <c r="L42" s="79">
        <v>23</v>
      </c>
      <c r="M42" s="77">
        <v>22</v>
      </c>
      <c r="N42" s="18">
        <f t="shared" ref="N42:N49" si="4">ROUND((K42+L42+M42)/3,0)</f>
        <v>22</v>
      </c>
      <c r="O42" s="21">
        <f t="shared" si="2"/>
        <v>44706</v>
      </c>
      <c r="P42" s="19">
        <f t="shared" si="3"/>
        <v>44731</v>
      </c>
    </row>
    <row r="43" spans="1:16" x14ac:dyDescent="0.25">
      <c r="A43">
        <v>14</v>
      </c>
      <c r="B43" s="1">
        <v>44727</v>
      </c>
      <c r="C43" t="s">
        <v>868</v>
      </c>
      <c r="D43" s="12">
        <v>4</v>
      </c>
      <c r="H43">
        <v>40</v>
      </c>
      <c r="I43">
        <v>40</v>
      </c>
      <c r="J43" s="77">
        <v>43</v>
      </c>
      <c r="K43" s="79">
        <v>22</v>
      </c>
      <c r="L43" s="79">
        <v>22</v>
      </c>
      <c r="M43" s="77">
        <v>23</v>
      </c>
      <c r="N43" s="18">
        <f t="shared" si="4"/>
        <v>22</v>
      </c>
      <c r="O43" s="21">
        <f t="shared" si="2"/>
        <v>44706</v>
      </c>
      <c r="P43" s="19">
        <f t="shared" si="3"/>
        <v>44731</v>
      </c>
    </row>
    <row r="44" spans="1:16" x14ac:dyDescent="0.25">
      <c r="A44">
        <v>18</v>
      </c>
      <c r="B44" s="1">
        <v>44727</v>
      </c>
      <c r="C44" t="s">
        <v>868</v>
      </c>
      <c r="D44" s="12">
        <v>5</v>
      </c>
      <c r="H44">
        <v>35</v>
      </c>
      <c r="I44">
        <v>40</v>
      </c>
      <c r="J44" s="77" t="s">
        <v>4</v>
      </c>
      <c r="K44">
        <v>21</v>
      </c>
      <c r="L44" s="79">
        <v>22</v>
      </c>
      <c r="M44" s="77">
        <v>24</v>
      </c>
      <c r="N44" s="18">
        <f t="shared" si="4"/>
        <v>22</v>
      </c>
      <c r="O44" s="21">
        <f t="shared" si="2"/>
        <v>44706</v>
      </c>
      <c r="P44" s="19">
        <f t="shared" si="3"/>
        <v>44731</v>
      </c>
    </row>
    <row r="45" spans="1:16" x14ac:dyDescent="0.25">
      <c r="A45">
        <v>19</v>
      </c>
      <c r="B45" s="1">
        <v>44727</v>
      </c>
      <c r="C45" t="s">
        <v>868</v>
      </c>
      <c r="D45" s="12">
        <v>3</v>
      </c>
      <c r="H45">
        <v>35</v>
      </c>
      <c r="I45">
        <v>37</v>
      </c>
      <c r="J45" s="77">
        <v>40</v>
      </c>
      <c r="K45" s="79">
        <v>21</v>
      </c>
      <c r="L45" s="79">
        <v>22</v>
      </c>
      <c r="M45" s="77">
        <v>22</v>
      </c>
      <c r="N45" s="18">
        <f t="shared" si="4"/>
        <v>22</v>
      </c>
      <c r="O45" s="21">
        <f t="shared" si="2"/>
        <v>44706</v>
      </c>
      <c r="P45" s="19">
        <f t="shared" si="3"/>
        <v>44731</v>
      </c>
    </row>
    <row r="46" spans="1:16" x14ac:dyDescent="0.25">
      <c r="A46">
        <v>57</v>
      </c>
      <c r="B46" s="1">
        <v>44727</v>
      </c>
      <c r="C46" t="s">
        <v>868</v>
      </c>
      <c r="D46" s="12">
        <v>5</v>
      </c>
      <c r="H46">
        <v>36</v>
      </c>
      <c r="I46">
        <v>38</v>
      </c>
      <c r="J46" s="77">
        <v>40</v>
      </c>
      <c r="K46" s="79">
        <v>21</v>
      </c>
      <c r="L46" s="79">
        <v>22</v>
      </c>
      <c r="M46" s="77">
        <v>22</v>
      </c>
      <c r="N46" s="18">
        <f t="shared" si="4"/>
        <v>22</v>
      </c>
      <c r="O46" s="21">
        <f t="shared" si="2"/>
        <v>44706</v>
      </c>
      <c r="P46" s="19">
        <f t="shared" si="3"/>
        <v>44731</v>
      </c>
    </row>
    <row r="47" spans="1:16" x14ac:dyDescent="0.25">
      <c r="A47">
        <v>11</v>
      </c>
      <c r="B47" s="1">
        <v>44727</v>
      </c>
      <c r="C47" t="s">
        <v>868</v>
      </c>
      <c r="D47" s="12">
        <v>5</v>
      </c>
      <c r="H47">
        <v>35</v>
      </c>
      <c r="I47">
        <v>38</v>
      </c>
      <c r="J47" s="77">
        <v>32</v>
      </c>
      <c r="K47" s="79">
        <v>21</v>
      </c>
      <c r="L47" s="79">
        <v>22</v>
      </c>
      <c r="M47" s="77">
        <v>19</v>
      </c>
      <c r="N47" s="18">
        <f t="shared" si="4"/>
        <v>21</v>
      </c>
      <c r="O47" s="21">
        <f t="shared" si="2"/>
        <v>44707</v>
      </c>
      <c r="P47" s="19">
        <f t="shared" si="3"/>
        <v>44732</v>
      </c>
    </row>
    <row r="48" spans="1:16" x14ac:dyDescent="0.25">
      <c r="A48">
        <v>15</v>
      </c>
      <c r="B48" s="1">
        <v>44727</v>
      </c>
      <c r="C48" t="s">
        <v>868</v>
      </c>
      <c r="D48" s="12">
        <v>4</v>
      </c>
      <c r="H48">
        <v>32</v>
      </c>
      <c r="I48">
        <v>38</v>
      </c>
      <c r="J48" s="77">
        <v>39</v>
      </c>
      <c r="K48" s="79">
        <v>19</v>
      </c>
      <c r="L48" s="79">
        <v>22</v>
      </c>
      <c r="M48" s="77">
        <v>22</v>
      </c>
      <c r="N48" s="18">
        <f t="shared" si="4"/>
        <v>21</v>
      </c>
      <c r="O48" s="21">
        <f t="shared" si="2"/>
        <v>44707</v>
      </c>
      <c r="P48" s="19">
        <f t="shared" si="3"/>
        <v>44732</v>
      </c>
    </row>
    <row r="49" spans="1:16" x14ac:dyDescent="0.25">
      <c r="A49">
        <v>16</v>
      </c>
      <c r="B49" s="1">
        <v>44727</v>
      </c>
      <c r="C49" t="s">
        <v>868</v>
      </c>
      <c r="D49" s="12">
        <v>4</v>
      </c>
      <c r="H49">
        <v>38</v>
      </c>
      <c r="I49">
        <v>36</v>
      </c>
      <c r="J49" s="77">
        <v>36</v>
      </c>
      <c r="K49" s="79">
        <v>22</v>
      </c>
      <c r="L49" s="79">
        <v>21</v>
      </c>
      <c r="M49" s="77">
        <v>21</v>
      </c>
      <c r="N49" s="18">
        <f t="shared" si="4"/>
        <v>21</v>
      </c>
      <c r="O49" s="21">
        <f t="shared" si="2"/>
        <v>44707</v>
      </c>
      <c r="P49" s="19">
        <f t="shared" si="3"/>
        <v>44732</v>
      </c>
    </row>
    <row r="50" spans="1:16" x14ac:dyDescent="0.25">
      <c r="A50">
        <v>46</v>
      </c>
      <c r="B50" s="1">
        <v>44727</v>
      </c>
      <c r="C50" t="s">
        <v>868</v>
      </c>
      <c r="D50" s="12">
        <v>6</v>
      </c>
      <c r="H50">
        <v>34</v>
      </c>
      <c r="I50">
        <v>35</v>
      </c>
      <c r="K50">
        <v>20</v>
      </c>
      <c r="L50" s="79">
        <v>21</v>
      </c>
      <c r="N50" s="18">
        <f>ROUND((K50+L50+M50)/2,0)</f>
        <v>21</v>
      </c>
      <c r="O50" s="21">
        <f t="shared" si="2"/>
        <v>44707</v>
      </c>
      <c r="P50" s="19">
        <f t="shared" si="3"/>
        <v>44732</v>
      </c>
    </row>
    <row r="51" spans="1:16" x14ac:dyDescent="0.25">
      <c r="A51">
        <v>56</v>
      </c>
      <c r="B51" s="1">
        <v>44727</v>
      </c>
      <c r="C51" t="s">
        <v>868</v>
      </c>
      <c r="D51" s="12">
        <v>6</v>
      </c>
      <c r="H51">
        <v>38</v>
      </c>
      <c r="I51">
        <v>34</v>
      </c>
      <c r="J51" s="77">
        <v>33</v>
      </c>
      <c r="K51" s="79">
        <v>22</v>
      </c>
      <c r="L51" s="79">
        <v>20</v>
      </c>
      <c r="M51" s="77">
        <v>20</v>
      </c>
      <c r="N51" s="18">
        <f t="shared" ref="N51:N64" si="5">ROUND((K51+L51+M51)/3,0)</f>
        <v>21</v>
      </c>
      <c r="O51" s="21">
        <f t="shared" si="2"/>
        <v>44707</v>
      </c>
      <c r="P51" s="19">
        <f t="shared" si="3"/>
        <v>44732</v>
      </c>
    </row>
    <row r="52" spans="1:16" x14ac:dyDescent="0.25">
      <c r="A52">
        <v>58</v>
      </c>
      <c r="B52" s="1">
        <v>44728</v>
      </c>
      <c r="C52" s="3" t="s">
        <v>865</v>
      </c>
      <c r="D52" s="12">
        <v>4</v>
      </c>
      <c r="H52">
        <v>38</v>
      </c>
      <c r="I52">
        <v>38</v>
      </c>
      <c r="J52" s="77">
        <v>40</v>
      </c>
      <c r="K52" s="79">
        <v>22</v>
      </c>
      <c r="L52" s="79">
        <v>22</v>
      </c>
      <c r="M52" s="77">
        <v>22</v>
      </c>
      <c r="N52" s="18">
        <f t="shared" si="5"/>
        <v>22</v>
      </c>
      <c r="O52" s="21">
        <f t="shared" si="2"/>
        <v>44707</v>
      </c>
      <c r="P52" s="19">
        <f t="shared" si="3"/>
        <v>44732</v>
      </c>
    </row>
    <row r="53" spans="1:16" x14ac:dyDescent="0.25">
      <c r="A53">
        <v>74</v>
      </c>
      <c r="B53" s="1">
        <v>44728</v>
      </c>
      <c r="C53" s="3" t="s">
        <v>865</v>
      </c>
      <c r="D53" s="12">
        <v>3</v>
      </c>
      <c r="H53">
        <v>35</v>
      </c>
      <c r="I53">
        <v>37</v>
      </c>
      <c r="J53" s="77">
        <v>37</v>
      </c>
      <c r="K53" s="79">
        <v>21</v>
      </c>
      <c r="L53" s="79">
        <v>22</v>
      </c>
      <c r="M53" s="77">
        <v>22</v>
      </c>
      <c r="N53" s="18">
        <f t="shared" si="5"/>
        <v>22</v>
      </c>
      <c r="O53" s="21">
        <f t="shared" si="2"/>
        <v>44707</v>
      </c>
      <c r="P53" s="19">
        <f t="shared" si="3"/>
        <v>44732</v>
      </c>
    </row>
    <row r="54" spans="1:16" x14ac:dyDescent="0.25">
      <c r="A54">
        <v>75</v>
      </c>
      <c r="B54" s="1">
        <v>44728</v>
      </c>
      <c r="C54" s="3" t="s">
        <v>865</v>
      </c>
      <c r="D54" s="12">
        <v>4</v>
      </c>
      <c r="H54">
        <v>39</v>
      </c>
      <c r="I54">
        <v>38</v>
      </c>
      <c r="J54" s="77">
        <v>37</v>
      </c>
      <c r="K54" s="79">
        <v>22</v>
      </c>
      <c r="L54" s="79">
        <v>22</v>
      </c>
      <c r="M54" s="77">
        <v>22</v>
      </c>
      <c r="N54" s="18">
        <f t="shared" si="5"/>
        <v>22</v>
      </c>
      <c r="O54" s="21">
        <f t="shared" si="2"/>
        <v>44707</v>
      </c>
      <c r="P54" s="19">
        <f t="shared" si="3"/>
        <v>44732</v>
      </c>
    </row>
    <row r="55" spans="1:16" x14ac:dyDescent="0.25">
      <c r="A55">
        <v>1</v>
      </c>
      <c r="B55" s="1">
        <v>44727</v>
      </c>
      <c r="C55" t="s">
        <v>868</v>
      </c>
      <c r="D55" s="12">
        <v>5</v>
      </c>
      <c r="H55">
        <v>35</v>
      </c>
      <c r="I55">
        <v>34</v>
      </c>
      <c r="J55" s="77">
        <v>34</v>
      </c>
      <c r="K55" s="79">
        <v>21</v>
      </c>
      <c r="L55" s="79">
        <v>20</v>
      </c>
      <c r="M55" s="77">
        <v>20</v>
      </c>
      <c r="N55" s="18">
        <f t="shared" si="5"/>
        <v>20</v>
      </c>
      <c r="O55" s="21">
        <f t="shared" si="2"/>
        <v>44708</v>
      </c>
      <c r="P55" s="19">
        <f t="shared" si="3"/>
        <v>44733</v>
      </c>
    </row>
    <row r="56" spans="1:16" x14ac:dyDescent="0.25">
      <c r="A56">
        <v>27</v>
      </c>
      <c r="B56" s="1">
        <v>44727</v>
      </c>
      <c r="C56" t="s">
        <v>868</v>
      </c>
      <c r="D56" s="12">
        <v>5</v>
      </c>
      <c r="H56">
        <v>35</v>
      </c>
      <c r="I56">
        <v>32</v>
      </c>
      <c r="J56" s="77">
        <v>31</v>
      </c>
      <c r="K56" s="79">
        <v>21</v>
      </c>
      <c r="L56" s="79">
        <v>19</v>
      </c>
      <c r="M56" s="77">
        <v>19</v>
      </c>
      <c r="N56" s="18">
        <f t="shared" si="5"/>
        <v>20</v>
      </c>
      <c r="O56" s="21">
        <f t="shared" si="2"/>
        <v>44708</v>
      </c>
      <c r="P56" s="19">
        <f t="shared" si="3"/>
        <v>44733</v>
      </c>
    </row>
    <row r="57" spans="1:16" x14ac:dyDescent="0.25">
      <c r="A57">
        <v>44</v>
      </c>
      <c r="B57" s="1">
        <v>44727</v>
      </c>
      <c r="C57" t="s">
        <v>868</v>
      </c>
      <c r="D57" s="12">
        <v>4</v>
      </c>
      <c r="H57">
        <v>33</v>
      </c>
      <c r="I57">
        <v>31</v>
      </c>
      <c r="J57" s="77">
        <v>34</v>
      </c>
      <c r="K57" s="79">
        <v>20</v>
      </c>
      <c r="L57" s="79">
        <v>19</v>
      </c>
      <c r="M57" s="77">
        <v>20</v>
      </c>
      <c r="N57" s="18">
        <f t="shared" si="5"/>
        <v>20</v>
      </c>
      <c r="O57" s="21">
        <f t="shared" si="2"/>
        <v>44708</v>
      </c>
      <c r="P57" s="19">
        <f t="shared" si="3"/>
        <v>44733</v>
      </c>
    </row>
    <row r="58" spans="1:16" x14ac:dyDescent="0.25">
      <c r="A58">
        <v>71</v>
      </c>
      <c r="B58" s="1">
        <v>44728</v>
      </c>
      <c r="C58" s="3" t="s">
        <v>865</v>
      </c>
      <c r="D58" s="12">
        <v>5</v>
      </c>
      <c r="H58">
        <v>33</v>
      </c>
      <c r="I58">
        <v>35</v>
      </c>
      <c r="J58" s="77">
        <v>36</v>
      </c>
      <c r="K58" s="79">
        <v>20</v>
      </c>
      <c r="L58" s="79">
        <v>21</v>
      </c>
      <c r="M58" s="77">
        <v>21</v>
      </c>
      <c r="N58" s="18">
        <f t="shared" si="5"/>
        <v>21</v>
      </c>
      <c r="O58" s="21">
        <f t="shared" si="2"/>
        <v>44708</v>
      </c>
      <c r="P58" s="19">
        <f t="shared" si="3"/>
        <v>44733</v>
      </c>
    </row>
    <row r="59" spans="1:16" x14ac:dyDescent="0.25">
      <c r="A59">
        <v>92</v>
      </c>
      <c r="B59" s="1">
        <v>44728</v>
      </c>
      <c r="C59" s="23" t="s">
        <v>870</v>
      </c>
      <c r="D59" s="12">
        <v>3</v>
      </c>
      <c r="H59">
        <v>31</v>
      </c>
      <c r="I59">
        <v>36</v>
      </c>
      <c r="J59" s="77">
        <v>37</v>
      </c>
      <c r="K59" s="79">
        <v>19</v>
      </c>
      <c r="L59" s="79">
        <v>21</v>
      </c>
      <c r="M59" s="77">
        <v>22</v>
      </c>
      <c r="N59" s="18">
        <f t="shared" si="5"/>
        <v>21</v>
      </c>
      <c r="O59" s="21">
        <f t="shared" si="2"/>
        <v>44708</v>
      </c>
      <c r="P59" s="19">
        <f t="shared" si="3"/>
        <v>44733</v>
      </c>
    </row>
    <row r="60" spans="1:16" x14ac:dyDescent="0.25">
      <c r="A60">
        <v>100</v>
      </c>
      <c r="B60" s="1">
        <v>44728</v>
      </c>
      <c r="C60" s="23" t="s">
        <v>870</v>
      </c>
      <c r="D60" s="12">
        <v>3</v>
      </c>
      <c r="H60">
        <v>36</v>
      </c>
      <c r="I60">
        <v>35</v>
      </c>
      <c r="J60" s="77">
        <v>34</v>
      </c>
      <c r="K60" s="79">
        <v>21</v>
      </c>
      <c r="L60" s="79">
        <v>21</v>
      </c>
      <c r="M60" s="77">
        <v>20</v>
      </c>
      <c r="N60" s="18">
        <f t="shared" si="5"/>
        <v>21</v>
      </c>
      <c r="O60" s="21">
        <f t="shared" si="2"/>
        <v>44708</v>
      </c>
      <c r="P60" s="19">
        <f t="shared" si="3"/>
        <v>44733</v>
      </c>
    </row>
    <row r="61" spans="1:16" x14ac:dyDescent="0.25">
      <c r="A61">
        <v>5</v>
      </c>
      <c r="B61" s="1">
        <v>44727</v>
      </c>
      <c r="C61" t="s">
        <v>868</v>
      </c>
      <c r="D61" s="12">
        <v>5</v>
      </c>
      <c r="H61">
        <v>28</v>
      </c>
      <c r="I61">
        <v>30</v>
      </c>
      <c r="J61" s="77">
        <v>32</v>
      </c>
      <c r="K61" s="79">
        <v>18</v>
      </c>
      <c r="L61" s="79">
        <v>19</v>
      </c>
      <c r="M61" s="77">
        <v>19</v>
      </c>
      <c r="N61" s="18">
        <f t="shared" si="5"/>
        <v>19</v>
      </c>
      <c r="O61" s="21">
        <f t="shared" si="2"/>
        <v>44709</v>
      </c>
      <c r="P61" s="19">
        <f t="shared" si="3"/>
        <v>44734</v>
      </c>
    </row>
    <row r="62" spans="1:16" x14ac:dyDescent="0.25">
      <c r="A62">
        <v>36</v>
      </c>
      <c r="B62" s="1">
        <v>44727</v>
      </c>
      <c r="C62" t="s">
        <v>868</v>
      </c>
      <c r="D62" s="12">
        <v>4</v>
      </c>
      <c r="E62" s="16">
        <v>30</v>
      </c>
      <c r="F62" s="79">
        <v>30</v>
      </c>
      <c r="G62" s="77">
        <v>28</v>
      </c>
      <c r="K62">
        <v>19</v>
      </c>
      <c r="L62" s="79">
        <v>19</v>
      </c>
      <c r="M62" s="77">
        <v>18</v>
      </c>
      <c r="N62" s="18">
        <f t="shared" si="5"/>
        <v>19</v>
      </c>
      <c r="O62" s="21">
        <f t="shared" si="2"/>
        <v>44709</v>
      </c>
      <c r="P62" s="19">
        <f t="shared" si="3"/>
        <v>44734</v>
      </c>
    </row>
    <row r="63" spans="1:16" x14ac:dyDescent="0.25">
      <c r="A63">
        <v>40</v>
      </c>
      <c r="B63" s="1">
        <v>44727</v>
      </c>
      <c r="C63" t="s">
        <v>868</v>
      </c>
      <c r="D63" s="12">
        <v>5</v>
      </c>
      <c r="H63">
        <v>31</v>
      </c>
      <c r="I63">
        <v>30</v>
      </c>
      <c r="J63" s="77">
        <v>31</v>
      </c>
      <c r="K63" s="79">
        <v>19</v>
      </c>
      <c r="L63" s="79">
        <v>19</v>
      </c>
      <c r="M63" s="77">
        <v>19</v>
      </c>
      <c r="N63" s="18">
        <f t="shared" si="5"/>
        <v>19</v>
      </c>
      <c r="O63" s="21">
        <f t="shared" si="2"/>
        <v>44709</v>
      </c>
      <c r="P63" s="19">
        <f t="shared" si="3"/>
        <v>44734</v>
      </c>
    </row>
    <row r="64" spans="1:16" x14ac:dyDescent="0.25">
      <c r="A64">
        <v>81</v>
      </c>
      <c r="B64" s="1">
        <v>44728</v>
      </c>
      <c r="C64" s="23" t="s">
        <v>870</v>
      </c>
      <c r="D64" s="12">
        <v>4</v>
      </c>
      <c r="H64">
        <v>32</v>
      </c>
      <c r="I64">
        <v>33</v>
      </c>
      <c r="J64" s="77">
        <v>34</v>
      </c>
      <c r="K64" s="79">
        <v>19</v>
      </c>
      <c r="L64" s="79">
        <v>20</v>
      </c>
      <c r="M64" s="77">
        <v>20</v>
      </c>
      <c r="N64" s="18">
        <f t="shared" si="5"/>
        <v>20</v>
      </c>
      <c r="O64" s="21">
        <f t="shared" si="2"/>
        <v>44709</v>
      </c>
      <c r="P64" s="19">
        <f t="shared" si="3"/>
        <v>44734</v>
      </c>
    </row>
    <row r="65" spans="1:16" x14ac:dyDescent="0.25">
      <c r="A65">
        <v>91</v>
      </c>
      <c r="B65" s="1">
        <v>44728</v>
      </c>
      <c r="C65" s="23" t="s">
        <v>870</v>
      </c>
      <c r="D65" s="12">
        <v>2</v>
      </c>
      <c r="H65">
        <v>36</v>
      </c>
      <c r="I65">
        <v>31</v>
      </c>
      <c r="K65" s="79">
        <v>21</v>
      </c>
      <c r="L65" s="79">
        <v>19</v>
      </c>
      <c r="N65" s="18">
        <f>ROUND((K65+L65+M65)/2,0)</f>
        <v>20</v>
      </c>
      <c r="O65" s="21">
        <f t="shared" si="2"/>
        <v>44709</v>
      </c>
      <c r="P65" s="19">
        <f t="shared" si="3"/>
        <v>44734</v>
      </c>
    </row>
    <row r="66" spans="1:16" x14ac:dyDescent="0.25">
      <c r="A66">
        <v>12</v>
      </c>
      <c r="B66" s="1">
        <v>44727</v>
      </c>
      <c r="C66" t="s">
        <v>868</v>
      </c>
      <c r="D66" s="12">
        <v>7</v>
      </c>
      <c r="H66">
        <v>30</v>
      </c>
      <c r="I66">
        <v>28</v>
      </c>
      <c r="J66" s="77">
        <v>25</v>
      </c>
      <c r="K66" s="79">
        <v>19</v>
      </c>
      <c r="L66" s="79">
        <v>18</v>
      </c>
      <c r="M66" s="77">
        <v>16</v>
      </c>
      <c r="N66" s="18">
        <f t="shared" ref="N66:N76" si="6">ROUND((K66+L66+M66)/3,0)</f>
        <v>18</v>
      </c>
      <c r="O66" s="21">
        <f t="shared" ref="O66:O97" si="7">B66-N66+1</f>
        <v>44710</v>
      </c>
      <c r="P66" s="19">
        <f t="shared" ref="P66:P97" si="8">O66+25</f>
        <v>44735</v>
      </c>
    </row>
    <row r="67" spans="1:16" x14ac:dyDescent="0.25">
      <c r="A67">
        <v>21</v>
      </c>
      <c r="B67" s="1">
        <v>44727</v>
      </c>
      <c r="C67" t="s">
        <v>868</v>
      </c>
      <c r="D67" s="12">
        <v>5</v>
      </c>
      <c r="H67">
        <v>28</v>
      </c>
      <c r="I67">
        <v>29</v>
      </c>
      <c r="J67" s="77">
        <v>32</v>
      </c>
      <c r="K67" s="79">
        <v>18</v>
      </c>
      <c r="L67" s="79">
        <v>18</v>
      </c>
      <c r="M67" s="77">
        <v>19</v>
      </c>
      <c r="N67" s="18">
        <f t="shared" si="6"/>
        <v>18</v>
      </c>
      <c r="O67" s="21">
        <f t="shared" si="7"/>
        <v>44710</v>
      </c>
      <c r="P67" s="19">
        <f t="shared" si="8"/>
        <v>44735</v>
      </c>
    </row>
    <row r="68" spans="1:16" x14ac:dyDescent="0.25">
      <c r="A68">
        <v>82</v>
      </c>
      <c r="B68" s="1">
        <v>44728</v>
      </c>
      <c r="C68" s="23" t="s">
        <v>870</v>
      </c>
      <c r="D68" s="12">
        <v>4</v>
      </c>
      <c r="H68">
        <v>30</v>
      </c>
      <c r="I68">
        <v>32</v>
      </c>
      <c r="J68" s="77">
        <v>34</v>
      </c>
      <c r="K68" s="79">
        <v>19</v>
      </c>
      <c r="L68" s="79">
        <v>19</v>
      </c>
      <c r="M68" s="77">
        <v>20</v>
      </c>
      <c r="N68" s="18">
        <f t="shared" si="6"/>
        <v>19</v>
      </c>
      <c r="O68" s="21">
        <f t="shared" si="7"/>
        <v>44710</v>
      </c>
      <c r="P68" s="19">
        <f t="shared" si="8"/>
        <v>44735</v>
      </c>
    </row>
    <row r="69" spans="1:16" x14ac:dyDescent="0.25">
      <c r="A69">
        <v>85</v>
      </c>
      <c r="B69" s="1">
        <v>44728</v>
      </c>
      <c r="C69" s="23" t="s">
        <v>870</v>
      </c>
      <c r="D69" s="12">
        <v>3</v>
      </c>
      <c r="H69">
        <v>30</v>
      </c>
      <c r="I69">
        <v>31</v>
      </c>
      <c r="J69" s="77">
        <v>33</v>
      </c>
      <c r="K69" s="79">
        <v>19</v>
      </c>
      <c r="L69" s="79">
        <v>19</v>
      </c>
      <c r="M69" s="77">
        <v>20</v>
      </c>
      <c r="N69" s="18">
        <f t="shared" si="6"/>
        <v>19</v>
      </c>
      <c r="O69" s="21">
        <f t="shared" si="7"/>
        <v>44710</v>
      </c>
      <c r="P69" s="19">
        <f t="shared" si="8"/>
        <v>44735</v>
      </c>
    </row>
    <row r="70" spans="1:16" x14ac:dyDescent="0.25">
      <c r="A70">
        <v>13</v>
      </c>
      <c r="B70" s="1">
        <v>44727</v>
      </c>
      <c r="C70" t="s">
        <v>868</v>
      </c>
      <c r="D70" s="12">
        <v>10</v>
      </c>
      <c r="H70">
        <v>28</v>
      </c>
      <c r="I70">
        <v>24</v>
      </c>
      <c r="J70" s="77">
        <v>25</v>
      </c>
      <c r="K70" s="79">
        <v>18</v>
      </c>
      <c r="L70" s="79">
        <v>16</v>
      </c>
      <c r="M70" s="77">
        <v>16</v>
      </c>
      <c r="N70" s="18">
        <f t="shared" si="6"/>
        <v>17</v>
      </c>
      <c r="O70" s="21">
        <f t="shared" si="7"/>
        <v>44711</v>
      </c>
      <c r="P70" s="19">
        <f t="shared" si="8"/>
        <v>44736</v>
      </c>
    </row>
    <row r="71" spans="1:16" x14ac:dyDescent="0.25">
      <c r="A71">
        <v>34</v>
      </c>
      <c r="B71" s="1">
        <v>44727</v>
      </c>
      <c r="C71" t="s">
        <v>868</v>
      </c>
      <c r="D71" s="12">
        <v>3</v>
      </c>
      <c r="H71">
        <v>29</v>
      </c>
      <c r="I71">
        <v>25</v>
      </c>
      <c r="J71" s="77">
        <v>27</v>
      </c>
      <c r="K71" s="79">
        <v>18</v>
      </c>
      <c r="L71" s="79">
        <v>16</v>
      </c>
      <c r="M71" s="77">
        <v>17</v>
      </c>
      <c r="N71" s="18">
        <f t="shared" si="6"/>
        <v>17</v>
      </c>
      <c r="O71" s="21">
        <f t="shared" si="7"/>
        <v>44711</v>
      </c>
      <c r="P71" s="19">
        <f t="shared" si="8"/>
        <v>44736</v>
      </c>
    </row>
    <row r="72" spans="1:16" x14ac:dyDescent="0.25">
      <c r="A72">
        <v>65</v>
      </c>
      <c r="B72" s="1">
        <v>44728</v>
      </c>
      <c r="C72" s="3" t="s">
        <v>865</v>
      </c>
      <c r="D72" s="12">
        <v>4</v>
      </c>
      <c r="H72">
        <v>25</v>
      </c>
      <c r="I72">
        <v>28</v>
      </c>
      <c r="J72" s="77">
        <v>30</v>
      </c>
      <c r="K72" s="79">
        <v>16</v>
      </c>
      <c r="L72" s="79">
        <v>18</v>
      </c>
      <c r="M72" s="77">
        <v>19</v>
      </c>
      <c r="N72" s="18">
        <f t="shared" si="6"/>
        <v>18</v>
      </c>
      <c r="O72" s="21">
        <f t="shared" si="7"/>
        <v>44711</v>
      </c>
      <c r="P72" s="19">
        <f t="shared" si="8"/>
        <v>44736</v>
      </c>
    </row>
    <row r="73" spans="1:16" x14ac:dyDescent="0.25">
      <c r="A73">
        <v>107</v>
      </c>
      <c r="B73" s="1">
        <v>44728</v>
      </c>
      <c r="C73" s="23" t="s">
        <v>870</v>
      </c>
      <c r="D73" s="12">
        <v>5</v>
      </c>
      <c r="E73" s="16">
        <v>24</v>
      </c>
      <c r="F73" s="79">
        <v>28</v>
      </c>
      <c r="G73" s="77">
        <v>30</v>
      </c>
      <c r="K73" s="79">
        <v>16</v>
      </c>
      <c r="L73" s="79">
        <v>18</v>
      </c>
      <c r="M73" s="77">
        <v>19</v>
      </c>
      <c r="N73" s="18">
        <f t="shared" si="6"/>
        <v>18</v>
      </c>
      <c r="O73" s="21">
        <f t="shared" si="7"/>
        <v>44711</v>
      </c>
      <c r="P73" s="19">
        <f t="shared" si="8"/>
        <v>44736</v>
      </c>
    </row>
    <row r="74" spans="1:16" x14ac:dyDescent="0.25">
      <c r="A74">
        <v>59</v>
      </c>
      <c r="B74" s="1">
        <v>44728</v>
      </c>
      <c r="C74" s="3" t="s">
        <v>865</v>
      </c>
      <c r="D74" s="12">
        <v>4</v>
      </c>
      <c r="H74">
        <v>27</v>
      </c>
      <c r="I74">
        <v>25</v>
      </c>
      <c r="J74" s="77">
        <v>28</v>
      </c>
      <c r="K74" s="79">
        <v>17</v>
      </c>
      <c r="L74" s="79">
        <v>16</v>
      </c>
      <c r="M74" s="77">
        <v>18</v>
      </c>
      <c r="N74" s="18">
        <f t="shared" si="6"/>
        <v>17</v>
      </c>
      <c r="O74" s="21">
        <f t="shared" si="7"/>
        <v>44712</v>
      </c>
      <c r="P74" s="19">
        <f t="shared" si="8"/>
        <v>44737</v>
      </c>
    </row>
    <row r="75" spans="1:16" x14ac:dyDescent="0.25">
      <c r="A75">
        <v>86</v>
      </c>
      <c r="B75" s="1">
        <v>44728</v>
      </c>
      <c r="C75" s="23" t="s">
        <v>870</v>
      </c>
      <c r="D75" s="12">
        <v>3</v>
      </c>
      <c r="H75">
        <v>26</v>
      </c>
      <c r="I75">
        <v>28</v>
      </c>
      <c r="J75" s="77">
        <v>23</v>
      </c>
      <c r="K75" s="79">
        <v>17</v>
      </c>
      <c r="L75" s="79">
        <v>18</v>
      </c>
      <c r="M75" s="77">
        <v>16</v>
      </c>
      <c r="N75" s="18">
        <f t="shared" si="6"/>
        <v>17</v>
      </c>
      <c r="O75" s="21">
        <f t="shared" si="7"/>
        <v>44712</v>
      </c>
      <c r="P75" s="19">
        <f t="shared" si="8"/>
        <v>44737</v>
      </c>
    </row>
    <row r="76" spans="1:16" x14ac:dyDescent="0.25">
      <c r="A76">
        <v>90</v>
      </c>
      <c r="B76" s="1">
        <v>44728</v>
      </c>
      <c r="C76" s="23" t="s">
        <v>870</v>
      </c>
      <c r="D76" s="12">
        <v>4</v>
      </c>
      <c r="H76">
        <v>28</v>
      </c>
      <c r="I76">
        <v>26</v>
      </c>
      <c r="J76" s="77">
        <v>25</v>
      </c>
      <c r="K76" s="79">
        <v>18</v>
      </c>
      <c r="L76" s="79">
        <v>17</v>
      </c>
      <c r="M76" s="77">
        <v>16</v>
      </c>
      <c r="N76" s="18">
        <f t="shared" si="6"/>
        <v>17</v>
      </c>
      <c r="O76" s="21">
        <f t="shared" si="7"/>
        <v>44712</v>
      </c>
      <c r="P76" s="19">
        <f t="shared" si="8"/>
        <v>44737</v>
      </c>
    </row>
    <row r="77" spans="1:16" x14ac:dyDescent="0.25">
      <c r="A77">
        <v>94</v>
      </c>
      <c r="B77" s="1">
        <v>44728</v>
      </c>
      <c r="C77" s="23" t="s">
        <v>870</v>
      </c>
      <c r="D77" s="12">
        <v>2</v>
      </c>
      <c r="H77">
        <v>28</v>
      </c>
      <c r="I77">
        <v>24</v>
      </c>
      <c r="K77" s="79">
        <v>18</v>
      </c>
      <c r="L77" s="79">
        <v>16</v>
      </c>
      <c r="N77" s="18">
        <f>ROUND((K77+L77+M77)/2,0)</f>
        <v>17</v>
      </c>
      <c r="O77" s="21">
        <f t="shared" si="7"/>
        <v>44712</v>
      </c>
      <c r="P77" s="19">
        <f t="shared" si="8"/>
        <v>44737</v>
      </c>
    </row>
    <row r="78" spans="1:16" x14ac:dyDescent="0.25">
      <c r="A78">
        <v>87</v>
      </c>
      <c r="B78" s="1">
        <v>44728</v>
      </c>
      <c r="C78" s="23" t="s">
        <v>870</v>
      </c>
      <c r="D78" s="12">
        <v>5</v>
      </c>
      <c r="H78">
        <v>20</v>
      </c>
      <c r="I78">
        <v>25</v>
      </c>
      <c r="J78" s="77">
        <v>28</v>
      </c>
      <c r="K78" s="79">
        <v>14</v>
      </c>
      <c r="L78" s="79">
        <v>16</v>
      </c>
      <c r="M78" s="77">
        <v>18</v>
      </c>
      <c r="N78" s="18">
        <f>ROUND((K78+L78+M78)/3,0)</f>
        <v>16</v>
      </c>
      <c r="O78" s="21">
        <f t="shared" si="7"/>
        <v>44713</v>
      </c>
      <c r="P78" s="19">
        <f t="shared" si="8"/>
        <v>44738</v>
      </c>
    </row>
    <row r="79" spans="1:16" x14ac:dyDescent="0.25">
      <c r="A79">
        <v>62</v>
      </c>
      <c r="B79" s="1">
        <v>44728</v>
      </c>
      <c r="C79" s="3" t="s">
        <v>865</v>
      </c>
      <c r="D79" s="12">
        <v>2</v>
      </c>
      <c r="F79" s="79"/>
      <c r="H79">
        <v>20</v>
      </c>
      <c r="I79">
        <v>25</v>
      </c>
      <c r="K79" s="79">
        <v>14</v>
      </c>
      <c r="L79" s="79">
        <v>16</v>
      </c>
      <c r="N79" s="18">
        <f>ROUND((K79+L79)/2,0)</f>
        <v>15</v>
      </c>
      <c r="O79" s="21">
        <f t="shared" si="7"/>
        <v>44714</v>
      </c>
      <c r="P79" s="19">
        <f t="shared" si="8"/>
        <v>44739</v>
      </c>
    </row>
    <row r="80" spans="1:16" x14ac:dyDescent="0.25">
      <c r="A80">
        <v>4</v>
      </c>
      <c r="B80" s="1">
        <v>44727</v>
      </c>
      <c r="C80" t="s">
        <v>868</v>
      </c>
      <c r="D80" s="12">
        <v>5</v>
      </c>
      <c r="H80">
        <v>20</v>
      </c>
      <c r="I80">
        <v>20</v>
      </c>
      <c r="J80" s="77" t="s">
        <v>193</v>
      </c>
      <c r="K80">
        <v>14</v>
      </c>
      <c r="L80">
        <v>14</v>
      </c>
      <c r="M80" s="77">
        <v>11</v>
      </c>
      <c r="N80" s="18">
        <f>ROUND((K80+L80+M80)/3,0)</f>
        <v>13</v>
      </c>
      <c r="O80" s="21">
        <f t="shared" si="7"/>
        <v>44715</v>
      </c>
      <c r="P80" s="19">
        <f t="shared" si="8"/>
        <v>44740</v>
      </c>
    </row>
    <row r="81" spans="1:16" x14ac:dyDescent="0.25">
      <c r="A81">
        <v>50</v>
      </c>
      <c r="B81" s="1">
        <v>44727</v>
      </c>
      <c r="C81" t="s">
        <v>868</v>
      </c>
      <c r="D81" s="12">
        <v>2</v>
      </c>
      <c r="F81" s="2" t="s">
        <v>193</v>
      </c>
      <c r="G81" s="77">
        <v>90</v>
      </c>
      <c r="L81" s="79">
        <v>11</v>
      </c>
      <c r="M81" s="77">
        <v>10</v>
      </c>
      <c r="N81" s="18">
        <f>ROUND((K81+L81+M81)/2,0)</f>
        <v>11</v>
      </c>
      <c r="O81" s="21">
        <f t="shared" si="7"/>
        <v>44717</v>
      </c>
      <c r="P81" s="19">
        <f t="shared" si="8"/>
        <v>44742</v>
      </c>
    </row>
    <row r="82" spans="1:16" x14ac:dyDescent="0.25">
      <c r="A82">
        <v>2</v>
      </c>
      <c r="B82" s="1">
        <v>44727</v>
      </c>
      <c r="C82" t="s">
        <v>868</v>
      </c>
      <c r="D82" s="12">
        <v>6</v>
      </c>
      <c r="E82" s="16">
        <v>90</v>
      </c>
      <c r="F82" s="79">
        <v>90</v>
      </c>
      <c r="G82" s="77">
        <v>90</v>
      </c>
      <c r="K82">
        <v>10</v>
      </c>
      <c r="L82">
        <v>10</v>
      </c>
      <c r="M82" s="77">
        <v>10</v>
      </c>
      <c r="N82" s="18">
        <f t="shared" ref="N82:N88" si="9">ROUND((K82+L82+M82)/3,0)</f>
        <v>10</v>
      </c>
      <c r="O82" s="21">
        <f t="shared" si="7"/>
        <v>44718</v>
      </c>
      <c r="P82" s="19">
        <f t="shared" si="8"/>
        <v>44743</v>
      </c>
    </row>
    <row r="83" spans="1:16" x14ac:dyDescent="0.25">
      <c r="A83">
        <v>32</v>
      </c>
      <c r="B83" s="1">
        <v>44727</v>
      </c>
      <c r="C83" t="s">
        <v>868</v>
      </c>
      <c r="D83" s="12">
        <v>4</v>
      </c>
      <c r="E83" s="16">
        <v>90</v>
      </c>
      <c r="F83" s="79">
        <v>90</v>
      </c>
      <c r="G83" s="77">
        <v>90</v>
      </c>
      <c r="K83">
        <v>10</v>
      </c>
      <c r="L83" s="79">
        <v>10</v>
      </c>
      <c r="M83" s="77">
        <v>10</v>
      </c>
      <c r="N83" s="18">
        <f t="shared" si="9"/>
        <v>10</v>
      </c>
      <c r="O83" s="21">
        <f t="shared" si="7"/>
        <v>44718</v>
      </c>
      <c r="P83" s="19">
        <f t="shared" si="8"/>
        <v>44743</v>
      </c>
    </row>
    <row r="84" spans="1:16" x14ac:dyDescent="0.25">
      <c r="A84">
        <v>52</v>
      </c>
      <c r="B84" s="1">
        <v>44727</v>
      </c>
      <c r="C84" t="s">
        <v>868</v>
      </c>
      <c r="D84" s="12">
        <v>3</v>
      </c>
      <c r="E84" s="16">
        <v>90</v>
      </c>
      <c r="F84" s="79">
        <v>90</v>
      </c>
      <c r="G84" s="77">
        <v>90</v>
      </c>
      <c r="K84">
        <v>10</v>
      </c>
      <c r="L84" s="79">
        <v>10</v>
      </c>
      <c r="M84" s="77">
        <v>10</v>
      </c>
      <c r="N84" s="18">
        <f t="shared" si="9"/>
        <v>10</v>
      </c>
      <c r="O84" s="21">
        <f t="shared" si="7"/>
        <v>44718</v>
      </c>
      <c r="P84" s="19">
        <f t="shared" si="8"/>
        <v>44743</v>
      </c>
    </row>
    <row r="85" spans="1:16" x14ac:dyDescent="0.25">
      <c r="A85">
        <v>80</v>
      </c>
      <c r="B85" s="1">
        <v>44728</v>
      </c>
      <c r="C85" s="23" t="s">
        <v>870</v>
      </c>
      <c r="D85" s="12">
        <v>4</v>
      </c>
      <c r="E85" s="16">
        <v>90</v>
      </c>
      <c r="F85" s="2" t="s">
        <v>193</v>
      </c>
      <c r="G85" s="77" t="s">
        <v>193</v>
      </c>
      <c r="K85" s="79">
        <v>10</v>
      </c>
      <c r="L85" s="79">
        <v>11</v>
      </c>
      <c r="M85" s="77">
        <v>11</v>
      </c>
      <c r="N85" s="18">
        <f t="shared" si="9"/>
        <v>11</v>
      </c>
      <c r="O85" s="21">
        <f t="shared" si="7"/>
        <v>44718</v>
      </c>
      <c r="P85" s="19">
        <f t="shared" si="8"/>
        <v>44743</v>
      </c>
    </row>
    <row r="86" spans="1:16" x14ac:dyDescent="0.25">
      <c r="A86">
        <v>98</v>
      </c>
      <c r="B86" s="1">
        <v>44728</v>
      </c>
      <c r="C86" s="23" t="s">
        <v>870</v>
      </c>
      <c r="D86" s="12">
        <v>3</v>
      </c>
      <c r="E86" s="16" t="s">
        <v>873</v>
      </c>
      <c r="F86" s="79">
        <v>90</v>
      </c>
      <c r="G86" s="77" t="s">
        <v>193</v>
      </c>
      <c r="K86" s="79">
        <v>11</v>
      </c>
      <c r="L86" s="79">
        <v>10</v>
      </c>
      <c r="M86" s="77">
        <v>11</v>
      </c>
      <c r="N86" s="18">
        <f t="shared" si="9"/>
        <v>11</v>
      </c>
      <c r="O86" s="21">
        <f t="shared" si="7"/>
        <v>44718</v>
      </c>
      <c r="P86" s="19">
        <f t="shared" si="8"/>
        <v>44743</v>
      </c>
    </row>
    <row r="87" spans="1:16" x14ac:dyDescent="0.25">
      <c r="A87">
        <v>101</v>
      </c>
      <c r="B87" s="1">
        <v>44728</v>
      </c>
      <c r="C87" s="23" t="s">
        <v>870</v>
      </c>
      <c r="D87" s="12">
        <v>3</v>
      </c>
      <c r="E87" s="16" t="s">
        <v>873</v>
      </c>
      <c r="F87" s="79">
        <v>90</v>
      </c>
      <c r="G87" s="77" t="s">
        <v>193</v>
      </c>
      <c r="K87" s="79">
        <v>11</v>
      </c>
      <c r="L87" s="79">
        <v>10</v>
      </c>
      <c r="M87" s="77">
        <v>11</v>
      </c>
      <c r="N87" s="18">
        <f t="shared" si="9"/>
        <v>11</v>
      </c>
      <c r="O87" s="21">
        <f t="shared" si="7"/>
        <v>44718</v>
      </c>
      <c r="P87" s="19">
        <f t="shared" si="8"/>
        <v>44743</v>
      </c>
    </row>
    <row r="88" spans="1:16" x14ac:dyDescent="0.25">
      <c r="A88">
        <v>105</v>
      </c>
      <c r="B88" s="1">
        <v>44728</v>
      </c>
      <c r="C88" s="23" t="s">
        <v>870</v>
      </c>
      <c r="D88" s="12">
        <v>5</v>
      </c>
      <c r="E88" s="16">
        <v>90</v>
      </c>
      <c r="F88" s="2" t="s">
        <v>193</v>
      </c>
      <c r="G88" s="77" t="s">
        <v>193</v>
      </c>
      <c r="K88" s="79">
        <v>10</v>
      </c>
      <c r="L88" s="79">
        <v>11</v>
      </c>
      <c r="M88" s="77">
        <v>11</v>
      </c>
      <c r="N88" s="18">
        <f t="shared" si="9"/>
        <v>11</v>
      </c>
      <c r="O88" s="21">
        <f t="shared" si="7"/>
        <v>44718</v>
      </c>
      <c r="P88" s="19">
        <f t="shared" si="8"/>
        <v>44743</v>
      </c>
    </row>
    <row r="89" spans="1:16" x14ac:dyDescent="0.25">
      <c r="A89">
        <v>109</v>
      </c>
      <c r="B89" s="1">
        <v>44728</v>
      </c>
      <c r="C89" s="23" t="s">
        <v>870</v>
      </c>
      <c r="D89" s="12">
        <v>2</v>
      </c>
      <c r="E89" s="16">
        <v>90</v>
      </c>
      <c r="F89" s="2" t="s">
        <v>193</v>
      </c>
      <c r="K89" s="79">
        <v>10</v>
      </c>
      <c r="L89" s="79">
        <v>11</v>
      </c>
      <c r="N89" s="18">
        <f>ROUND((K89+L89+M89)/2,0)</f>
        <v>11</v>
      </c>
      <c r="O89" s="21">
        <f t="shared" si="7"/>
        <v>44718</v>
      </c>
      <c r="P89" s="19">
        <f t="shared" si="8"/>
        <v>44743</v>
      </c>
    </row>
    <row r="90" spans="1:16" x14ac:dyDescent="0.25">
      <c r="A90">
        <v>111</v>
      </c>
      <c r="B90" s="1">
        <v>44728</v>
      </c>
      <c r="C90" s="23" t="s">
        <v>874</v>
      </c>
      <c r="D90" s="12">
        <v>4</v>
      </c>
      <c r="E90" s="16" t="s">
        <v>873</v>
      </c>
      <c r="F90" s="2" t="s">
        <v>193</v>
      </c>
      <c r="G90" s="77">
        <v>90</v>
      </c>
      <c r="K90">
        <v>11</v>
      </c>
      <c r="L90" s="79">
        <v>11</v>
      </c>
      <c r="M90" s="77">
        <v>10</v>
      </c>
      <c r="N90" s="18">
        <f>ROUND((K90+L90+M90)/3,0)</f>
        <v>11</v>
      </c>
      <c r="O90" s="21">
        <f t="shared" si="7"/>
        <v>44718</v>
      </c>
      <c r="P90" s="19">
        <f t="shared" si="8"/>
        <v>44743</v>
      </c>
    </row>
    <row r="91" spans="1:16" x14ac:dyDescent="0.25">
      <c r="A91">
        <v>61</v>
      </c>
      <c r="B91" s="1">
        <v>44728</v>
      </c>
      <c r="C91" s="3" t="s">
        <v>865</v>
      </c>
      <c r="D91" s="12">
        <v>3</v>
      </c>
      <c r="E91" s="16">
        <v>90</v>
      </c>
      <c r="F91" s="79">
        <v>90</v>
      </c>
      <c r="G91" s="77" t="s">
        <v>193</v>
      </c>
      <c r="K91" s="79">
        <v>10</v>
      </c>
      <c r="L91" s="79">
        <v>10</v>
      </c>
      <c r="M91" s="77">
        <v>11</v>
      </c>
      <c r="N91" s="18">
        <f>ROUND((K91+L91+M91)/3,0)</f>
        <v>10</v>
      </c>
      <c r="O91" s="21">
        <f t="shared" si="7"/>
        <v>44719</v>
      </c>
      <c r="P91" s="19">
        <f t="shared" si="8"/>
        <v>44744</v>
      </c>
    </row>
    <row r="92" spans="1:16" x14ac:dyDescent="0.25">
      <c r="A92">
        <v>76</v>
      </c>
      <c r="B92" s="1">
        <v>44728</v>
      </c>
      <c r="C92" s="23" t="s">
        <v>870</v>
      </c>
      <c r="D92" s="12">
        <v>4</v>
      </c>
      <c r="E92" s="16">
        <v>90</v>
      </c>
      <c r="F92" s="79">
        <v>90</v>
      </c>
      <c r="G92" s="77" t="s">
        <v>193</v>
      </c>
      <c r="K92" s="79">
        <v>10</v>
      </c>
      <c r="L92" s="79">
        <v>10</v>
      </c>
      <c r="M92" s="77">
        <v>11</v>
      </c>
      <c r="N92" s="18">
        <f>ROUND((K92+L92+M92)/3,0)</f>
        <v>10</v>
      </c>
      <c r="O92" s="21">
        <f t="shared" si="7"/>
        <v>44719</v>
      </c>
      <c r="P92" s="19">
        <f t="shared" si="8"/>
        <v>44744</v>
      </c>
    </row>
    <row r="93" spans="1:16" x14ac:dyDescent="0.25">
      <c r="A93">
        <v>78</v>
      </c>
      <c r="B93" s="1">
        <v>44728</v>
      </c>
      <c r="C93" s="23" t="s">
        <v>870</v>
      </c>
      <c r="D93" s="12">
        <v>4</v>
      </c>
      <c r="E93" s="16">
        <v>90</v>
      </c>
      <c r="F93" s="79">
        <v>90</v>
      </c>
      <c r="G93" s="77" t="s">
        <v>193</v>
      </c>
      <c r="K93" s="79">
        <v>10</v>
      </c>
      <c r="L93" s="79">
        <v>10</v>
      </c>
      <c r="M93" s="77">
        <v>11</v>
      </c>
      <c r="N93" s="18">
        <f>ROUND((K93+L93+M93)/3,0)</f>
        <v>10</v>
      </c>
      <c r="O93" s="21">
        <f t="shared" si="7"/>
        <v>44719</v>
      </c>
      <c r="P93" s="19">
        <f t="shared" si="8"/>
        <v>44744</v>
      </c>
    </row>
    <row r="94" spans="1:16" x14ac:dyDescent="0.25">
      <c r="A94">
        <v>79</v>
      </c>
      <c r="B94" s="1">
        <v>44728</v>
      </c>
      <c r="C94" s="23" t="s">
        <v>870</v>
      </c>
      <c r="D94" s="12">
        <v>4</v>
      </c>
      <c r="E94" s="16">
        <v>90</v>
      </c>
      <c r="F94" s="2" t="s">
        <v>193</v>
      </c>
      <c r="G94" s="77">
        <v>90</v>
      </c>
      <c r="K94" s="79">
        <v>10</v>
      </c>
      <c r="L94" s="79">
        <v>11</v>
      </c>
      <c r="M94" s="77">
        <v>10</v>
      </c>
      <c r="N94" s="18">
        <f>ROUND((K94+L94+M94)/3,0)</f>
        <v>10</v>
      </c>
      <c r="O94" s="21">
        <f t="shared" si="7"/>
        <v>44719</v>
      </c>
      <c r="P94" s="19">
        <f t="shared" si="8"/>
        <v>44744</v>
      </c>
    </row>
    <row r="95" spans="1:16" x14ac:dyDescent="0.25">
      <c r="A95">
        <v>83</v>
      </c>
      <c r="B95" s="1">
        <v>44728</v>
      </c>
      <c r="C95" s="23" t="s">
        <v>870</v>
      </c>
      <c r="D95" s="12">
        <v>3</v>
      </c>
      <c r="E95" s="16">
        <v>90</v>
      </c>
      <c r="F95" s="79">
        <v>90</v>
      </c>
      <c r="K95" s="79">
        <v>10</v>
      </c>
      <c r="L95" s="79">
        <v>10</v>
      </c>
      <c r="N95" s="18">
        <f>ROUND((K95+L95+M95)/2,0)</f>
        <v>10</v>
      </c>
      <c r="O95" s="21">
        <f t="shared" si="7"/>
        <v>44719</v>
      </c>
      <c r="P95" s="19">
        <f t="shared" si="8"/>
        <v>44744</v>
      </c>
    </row>
    <row r="96" spans="1:16" x14ac:dyDescent="0.25">
      <c r="A96">
        <v>89</v>
      </c>
      <c r="B96" s="1">
        <v>44728</v>
      </c>
      <c r="C96" s="23" t="s">
        <v>870</v>
      </c>
      <c r="D96" s="12">
        <v>4</v>
      </c>
      <c r="E96" s="16">
        <v>90</v>
      </c>
      <c r="F96" s="79">
        <v>90</v>
      </c>
      <c r="G96" s="77">
        <v>90</v>
      </c>
      <c r="K96" s="79">
        <v>10</v>
      </c>
      <c r="L96" s="79">
        <v>10</v>
      </c>
      <c r="M96" s="77">
        <v>10</v>
      </c>
      <c r="N96" s="18">
        <f t="shared" ref="N96:N112" si="10">ROUND((K96+L96+M96)/3,0)</f>
        <v>10</v>
      </c>
      <c r="O96" s="21">
        <f t="shared" si="7"/>
        <v>44719</v>
      </c>
      <c r="P96" s="19">
        <f t="shared" si="8"/>
        <v>44744</v>
      </c>
    </row>
    <row r="97" spans="1:16" x14ac:dyDescent="0.25">
      <c r="A97">
        <v>93</v>
      </c>
      <c r="B97" s="1">
        <v>44728</v>
      </c>
      <c r="C97" s="23" t="s">
        <v>870</v>
      </c>
      <c r="D97" s="12">
        <v>5</v>
      </c>
      <c r="E97" s="16">
        <v>90</v>
      </c>
      <c r="F97" s="79">
        <v>90</v>
      </c>
      <c r="G97" s="77">
        <v>90</v>
      </c>
      <c r="K97" s="79">
        <v>10</v>
      </c>
      <c r="L97" s="79">
        <v>10</v>
      </c>
      <c r="M97" s="77">
        <v>10</v>
      </c>
      <c r="N97" s="18">
        <f t="shared" si="10"/>
        <v>10</v>
      </c>
      <c r="O97" s="21">
        <f t="shared" si="7"/>
        <v>44719</v>
      </c>
      <c r="P97" s="19">
        <f t="shared" si="8"/>
        <v>44744</v>
      </c>
    </row>
    <row r="98" spans="1:16" x14ac:dyDescent="0.25">
      <c r="A98">
        <v>95</v>
      </c>
      <c r="B98" s="1">
        <v>44728</v>
      </c>
      <c r="C98" s="23" t="s">
        <v>870</v>
      </c>
      <c r="D98" s="12">
        <v>3</v>
      </c>
      <c r="E98" s="16">
        <v>90</v>
      </c>
      <c r="F98" s="79">
        <v>90</v>
      </c>
      <c r="G98" s="77">
        <v>90</v>
      </c>
      <c r="K98" s="79">
        <v>10</v>
      </c>
      <c r="L98" s="79">
        <v>10</v>
      </c>
      <c r="M98" s="77">
        <v>10</v>
      </c>
      <c r="N98" s="18">
        <f t="shared" si="10"/>
        <v>10</v>
      </c>
      <c r="O98" s="21">
        <f t="shared" ref="O98:O112" si="11">B98-N98+1</f>
        <v>44719</v>
      </c>
      <c r="P98" s="19">
        <f t="shared" ref="P98:P112" si="12">O98+25</f>
        <v>44744</v>
      </c>
    </row>
    <row r="99" spans="1:16" x14ac:dyDescent="0.25">
      <c r="A99">
        <v>102</v>
      </c>
      <c r="B99" s="1">
        <v>44728</v>
      </c>
      <c r="C99" s="23" t="s">
        <v>870</v>
      </c>
      <c r="D99" s="12">
        <v>4</v>
      </c>
      <c r="E99" s="16" t="s">
        <v>873</v>
      </c>
      <c r="F99" s="79">
        <v>90</v>
      </c>
      <c r="G99" s="77">
        <v>90</v>
      </c>
      <c r="K99" s="79">
        <v>11</v>
      </c>
      <c r="L99" s="79">
        <v>10</v>
      </c>
      <c r="M99" s="77">
        <v>10</v>
      </c>
      <c r="N99" s="18">
        <f t="shared" si="10"/>
        <v>10</v>
      </c>
      <c r="O99" s="21">
        <f t="shared" si="11"/>
        <v>44719</v>
      </c>
      <c r="P99" s="19">
        <f t="shared" si="12"/>
        <v>44744</v>
      </c>
    </row>
    <row r="100" spans="1:16" x14ac:dyDescent="0.25">
      <c r="A100">
        <v>103</v>
      </c>
      <c r="B100" s="1">
        <v>44728</v>
      </c>
      <c r="C100" s="23" t="s">
        <v>870</v>
      </c>
      <c r="D100" s="12">
        <v>3</v>
      </c>
      <c r="E100" s="16">
        <v>90</v>
      </c>
      <c r="F100" s="79">
        <v>90</v>
      </c>
      <c r="G100" s="77">
        <v>90</v>
      </c>
      <c r="K100" s="79">
        <v>10</v>
      </c>
      <c r="L100" s="79">
        <v>10</v>
      </c>
      <c r="M100" s="77">
        <v>10</v>
      </c>
      <c r="N100" s="18">
        <f t="shared" si="10"/>
        <v>10</v>
      </c>
      <c r="O100" s="21">
        <f t="shared" si="11"/>
        <v>44719</v>
      </c>
      <c r="P100" s="19">
        <f t="shared" si="12"/>
        <v>44744</v>
      </c>
    </row>
    <row r="101" spans="1:16" x14ac:dyDescent="0.25">
      <c r="A101">
        <v>104</v>
      </c>
      <c r="B101" s="1">
        <v>44728</v>
      </c>
      <c r="C101" s="23" t="s">
        <v>870</v>
      </c>
      <c r="D101" s="12">
        <v>5</v>
      </c>
      <c r="E101" s="16">
        <v>90</v>
      </c>
      <c r="F101" s="2" t="s">
        <v>193</v>
      </c>
      <c r="G101" s="77">
        <v>90</v>
      </c>
      <c r="K101" s="79">
        <v>10</v>
      </c>
      <c r="L101" s="79">
        <v>11</v>
      </c>
      <c r="M101" s="77">
        <v>10</v>
      </c>
      <c r="N101" s="18">
        <f t="shared" si="10"/>
        <v>10</v>
      </c>
      <c r="O101" s="21">
        <f t="shared" si="11"/>
        <v>44719</v>
      </c>
      <c r="P101" s="19">
        <f t="shared" si="12"/>
        <v>44744</v>
      </c>
    </row>
    <row r="102" spans="1:16" x14ac:dyDescent="0.25">
      <c r="A102">
        <v>106</v>
      </c>
      <c r="B102" s="1">
        <v>44728</v>
      </c>
      <c r="C102" s="23" t="s">
        <v>870</v>
      </c>
      <c r="D102" s="12">
        <v>4</v>
      </c>
      <c r="E102" s="16">
        <v>90</v>
      </c>
      <c r="F102" s="79">
        <v>90</v>
      </c>
      <c r="G102" s="77">
        <v>90</v>
      </c>
      <c r="K102" s="79">
        <v>10</v>
      </c>
      <c r="L102" s="79">
        <v>10</v>
      </c>
      <c r="M102" s="77">
        <v>10</v>
      </c>
      <c r="N102" s="18">
        <f t="shared" si="10"/>
        <v>10</v>
      </c>
      <c r="O102" s="21">
        <f t="shared" si="11"/>
        <v>44719</v>
      </c>
      <c r="P102" s="19">
        <f t="shared" si="12"/>
        <v>44744</v>
      </c>
    </row>
    <row r="103" spans="1:16" x14ac:dyDescent="0.25">
      <c r="A103">
        <v>108</v>
      </c>
      <c r="B103" s="1">
        <v>44728</v>
      </c>
      <c r="C103" s="23" t="s">
        <v>870</v>
      </c>
      <c r="D103" s="12">
        <v>4</v>
      </c>
      <c r="E103" s="16">
        <v>90</v>
      </c>
      <c r="F103" s="79">
        <v>90</v>
      </c>
      <c r="G103" s="77">
        <v>90</v>
      </c>
      <c r="K103" s="79">
        <v>10</v>
      </c>
      <c r="L103" s="79">
        <v>10</v>
      </c>
      <c r="M103" s="77">
        <v>10</v>
      </c>
      <c r="N103" s="18">
        <f t="shared" si="10"/>
        <v>10</v>
      </c>
      <c r="O103" s="21">
        <f t="shared" si="11"/>
        <v>44719</v>
      </c>
      <c r="P103" s="19">
        <f t="shared" si="12"/>
        <v>44744</v>
      </c>
    </row>
    <row r="104" spans="1:16" x14ac:dyDescent="0.25">
      <c r="A104">
        <v>31</v>
      </c>
      <c r="B104" s="1">
        <v>44727</v>
      </c>
      <c r="C104" t="s">
        <v>868</v>
      </c>
      <c r="D104" s="12">
        <v>4</v>
      </c>
      <c r="E104" s="16">
        <v>75</v>
      </c>
      <c r="F104" s="79">
        <v>75</v>
      </c>
      <c r="G104" s="77">
        <v>75</v>
      </c>
      <c r="K104">
        <v>8</v>
      </c>
      <c r="L104" s="79">
        <v>8</v>
      </c>
      <c r="M104" s="77">
        <v>8</v>
      </c>
      <c r="N104" s="18">
        <f t="shared" si="10"/>
        <v>8</v>
      </c>
      <c r="O104" s="21">
        <f t="shared" si="11"/>
        <v>44720</v>
      </c>
      <c r="P104" s="19">
        <f t="shared" si="12"/>
        <v>44745</v>
      </c>
    </row>
    <row r="105" spans="1:16" x14ac:dyDescent="0.25">
      <c r="A105">
        <v>43</v>
      </c>
      <c r="B105" s="1">
        <v>44727</v>
      </c>
      <c r="C105" t="s">
        <v>868</v>
      </c>
      <c r="D105" s="12">
        <v>3</v>
      </c>
      <c r="E105" s="16">
        <v>75</v>
      </c>
      <c r="F105" s="79">
        <v>75</v>
      </c>
      <c r="G105" s="77">
        <v>75</v>
      </c>
      <c r="K105">
        <v>8</v>
      </c>
      <c r="L105" s="79">
        <v>8</v>
      </c>
      <c r="M105" s="77">
        <v>8</v>
      </c>
      <c r="N105" s="18">
        <f t="shared" si="10"/>
        <v>8</v>
      </c>
      <c r="O105" s="21">
        <f t="shared" si="11"/>
        <v>44720</v>
      </c>
      <c r="P105" s="19">
        <f t="shared" si="12"/>
        <v>44745</v>
      </c>
    </row>
    <row r="106" spans="1:16" x14ac:dyDescent="0.25">
      <c r="A106">
        <v>49</v>
      </c>
      <c r="B106" s="1">
        <v>44727</v>
      </c>
      <c r="C106" t="s">
        <v>868</v>
      </c>
      <c r="D106" s="12">
        <v>3</v>
      </c>
      <c r="E106" s="16">
        <v>75</v>
      </c>
      <c r="F106" s="79">
        <v>75</v>
      </c>
      <c r="G106" s="77">
        <v>75</v>
      </c>
      <c r="K106">
        <v>8</v>
      </c>
      <c r="L106" s="79">
        <v>8</v>
      </c>
      <c r="M106" s="77">
        <v>8</v>
      </c>
      <c r="N106" s="18">
        <f t="shared" si="10"/>
        <v>8</v>
      </c>
      <c r="O106" s="21">
        <f t="shared" si="11"/>
        <v>44720</v>
      </c>
      <c r="P106" s="19">
        <f t="shared" si="12"/>
        <v>44745</v>
      </c>
    </row>
    <row r="107" spans="1:16" x14ac:dyDescent="0.25">
      <c r="A107">
        <v>3</v>
      </c>
      <c r="B107" s="1">
        <v>44727</v>
      </c>
      <c r="C107" t="s">
        <v>868</v>
      </c>
      <c r="D107" s="12">
        <v>4</v>
      </c>
      <c r="E107" s="16">
        <v>30</v>
      </c>
      <c r="F107" s="79">
        <v>30</v>
      </c>
      <c r="G107" s="77">
        <v>30</v>
      </c>
      <c r="K107">
        <v>4</v>
      </c>
      <c r="L107">
        <v>4</v>
      </c>
      <c r="M107" s="77">
        <v>4</v>
      </c>
      <c r="N107" s="18">
        <f t="shared" si="10"/>
        <v>4</v>
      </c>
      <c r="O107" s="21">
        <f t="shared" si="11"/>
        <v>44724</v>
      </c>
      <c r="P107" s="19">
        <f t="shared" si="12"/>
        <v>44749</v>
      </c>
    </row>
    <row r="108" spans="1:16" x14ac:dyDescent="0.25">
      <c r="A108">
        <v>47</v>
      </c>
      <c r="B108" s="1">
        <v>44727</v>
      </c>
      <c r="C108" t="s">
        <v>868</v>
      </c>
      <c r="D108" s="12">
        <v>6</v>
      </c>
      <c r="E108" s="16">
        <v>30</v>
      </c>
      <c r="F108" s="79">
        <v>30</v>
      </c>
      <c r="G108" s="77">
        <v>30</v>
      </c>
      <c r="K108">
        <v>4</v>
      </c>
      <c r="L108" s="79">
        <v>4</v>
      </c>
      <c r="M108" s="77">
        <v>4</v>
      </c>
      <c r="N108" s="18">
        <f t="shared" si="10"/>
        <v>4</v>
      </c>
      <c r="O108" s="21">
        <f t="shared" si="11"/>
        <v>44724</v>
      </c>
      <c r="P108" s="19">
        <f t="shared" si="12"/>
        <v>44749</v>
      </c>
    </row>
    <row r="109" spans="1:16" x14ac:dyDescent="0.25">
      <c r="A109">
        <v>48</v>
      </c>
      <c r="B109" s="1">
        <v>44727</v>
      </c>
      <c r="C109" t="s">
        <v>868</v>
      </c>
      <c r="D109" s="12">
        <v>5</v>
      </c>
      <c r="E109" s="16">
        <v>30</v>
      </c>
      <c r="F109" s="79">
        <v>30</v>
      </c>
      <c r="G109" s="77">
        <v>30</v>
      </c>
      <c r="K109">
        <v>4</v>
      </c>
      <c r="L109" s="79">
        <v>4</v>
      </c>
      <c r="M109" s="77">
        <v>4</v>
      </c>
      <c r="N109" s="18">
        <f t="shared" si="10"/>
        <v>4</v>
      </c>
      <c r="O109" s="21">
        <f t="shared" si="11"/>
        <v>44724</v>
      </c>
      <c r="P109" s="19">
        <f t="shared" si="12"/>
        <v>44749</v>
      </c>
    </row>
    <row r="110" spans="1:16" x14ac:dyDescent="0.25">
      <c r="A110">
        <v>51</v>
      </c>
      <c r="B110" s="1">
        <v>44727</v>
      </c>
      <c r="C110" t="s">
        <v>868</v>
      </c>
      <c r="D110" s="12">
        <v>4</v>
      </c>
      <c r="E110" s="16">
        <v>15</v>
      </c>
      <c r="F110" s="79">
        <v>15</v>
      </c>
      <c r="G110" s="77">
        <v>15</v>
      </c>
      <c r="K110">
        <v>1</v>
      </c>
      <c r="L110" s="79">
        <v>1</v>
      </c>
      <c r="M110" s="77">
        <v>1</v>
      </c>
      <c r="N110" s="18">
        <f t="shared" si="10"/>
        <v>1</v>
      </c>
      <c r="O110" s="21">
        <f t="shared" si="11"/>
        <v>44727</v>
      </c>
      <c r="P110" s="19">
        <f t="shared" si="12"/>
        <v>44752</v>
      </c>
    </row>
    <row r="111" spans="1:16" x14ac:dyDescent="0.25">
      <c r="A111">
        <v>99</v>
      </c>
      <c r="B111" s="1">
        <v>44728</v>
      </c>
      <c r="C111" s="23" t="s">
        <v>870</v>
      </c>
      <c r="D111" s="12">
        <v>3</v>
      </c>
      <c r="E111" s="16">
        <v>15</v>
      </c>
      <c r="F111" s="79">
        <v>15</v>
      </c>
      <c r="G111" s="77">
        <v>30</v>
      </c>
      <c r="K111" s="79">
        <v>1</v>
      </c>
      <c r="L111" s="79">
        <v>1</v>
      </c>
      <c r="M111" s="77">
        <v>4</v>
      </c>
      <c r="N111" s="18">
        <f t="shared" si="10"/>
        <v>2</v>
      </c>
      <c r="O111" s="21">
        <f t="shared" si="11"/>
        <v>44727</v>
      </c>
      <c r="P111" s="19">
        <f t="shared" si="12"/>
        <v>44752</v>
      </c>
    </row>
    <row r="112" spans="1:16" x14ac:dyDescent="0.25">
      <c r="A112">
        <v>97</v>
      </c>
      <c r="B112" s="1">
        <v>44728</v>
      </c>
      <c r="C112" s="23" t="s">
        <v>870</v>
      </c>
      <c r="D112" s="12">
        <v>3</v>
      </c>
      <c r="E112" s="16">
        <v>0</v>
      </c>
      <c r="F112" s="79">
        <v>0</v>
      </c>
      <c r="G112" s="77">
        <v>0</v>
      </c>
      <c r="K112" s="79">
        <v>0</v>
      </c>
      <c r="L112" s="79">
        <v>0</v>
      </c>
      <c r="M112" s="77">
        <v>0</v>
      </c>
      <c r="N112" s="18">
        <f t="shared" si="10"/>
        <v>0</v>
      </c>
      <c r="O112" s="21">
        <f t="shared" si="11"/>
        <v>44729</v>
      </c>
      <c r="P112" s="19">
        <f t="shared" si="12"/>
        <v>44754</v>
      </c>
    </row>
    <row r="113" spans="2:16" x14ac:dyDescent="0.25">
      <c r="C113" s="23"/>
    </row>
    <row r="114" spans="2:16" x14ac:dyDescent="0.25">
      <c r="C114" s="23"/>
    </row>
    <row r="115" spans="2:16" x14ac:dyDescent="0.25">
      <c r="C115" s="23"/>
    </row>
    <row r="116" spans="2:16" x14ac:dyDescent="0.25">
      <c r="C116" s="23"/>
    </row>
    <row r="117" spans="2:16" x14ac:dyDescent="0.25">
      <c r="B117" s="1"/>
      <c r="C117" s="23"/>
      <c r="K117" s="79"/>
      <c r="L117" s="79"/>
      <c r="O117" s="21"/>
      <c r="P117" s="19"/>
    </row>
    <row r="118" spans="2:16" x14ac:dyDescent="0.25">
      <c r="B118" s="1"/>
      <c r="C118" s="23"/>
      <c r="K118" s="79"/>
      <c r="L118" s="79"/>
      <c r="O118" s="21"/>
      <c r="P118" s="19"/>
    </row>
    <row r="119" spans="2:16" x14ac:dyDescent="0.25">
      <c r="B119" s="1"/>
      <c r="C119" s="23"/>
      <c r="K119" s="79"/>
      <c r="L119" s="79"/>
      <c r="O119" s="21"/>
      <c r="P119" s="19"/>
    </row>
    <row r="120" spans="2:16" x14ac:dyDescent="0.25">
      <c r="B120" s="1"/>
      <c r="C120" s="23"/>
      <c r="K120" s="79"/>
      <c r="L120" s="79"/>
      <c r="O120" s="21"/>
      <c r="P120" s="19"/>
    </row>
    <row r="121" spans="2:16" x14ac:dyDescent="0.25">
      <c r="B121" s="1"/>
      <c r="C121" s="23"/>
      <c r="K121" s="79"/>
      <c r="L121" s="79"/>
      <c r="O121" s="21"/>
      <c r="P121" s="19"/>
    </row>
    <row r="122" spans="2:16" x14ac:dyDescent="0.25">
      <c r="B122" s="1"/>
      <c r="C122" s="23"/>
      <c r="K122" s="79"/>
      <c r="L122" s="79"/>
      <c r="O122" s="21"/>
      <c r="P122" s="19"/>
    </row>
    <row r="123" spans="2:16" x14ac:dyDescent="0.25">
      <c r="B123" s="1"/>
      <c r="C123" s="23"/>
      <c r="K123" s="79"/>
      <c r="L123" s="79"/>
      <c r="O123" s="21"/>
      <c r="P123" s="19"/>
    </row>
    <row r="124" spans="2:16" x14ac:dyDescent="0.25">
      <c r="B124" s="1"/>
      <c r="C124" s="23"/>
      <c r="K124" s="79"/>
      <c r="O124" s="21"/>
      <c r="P124" s="19"/>
    </row>
    <row r="125" spans="2:16" x14ac:dyDescent="0.25">
      <c r="B125" s="1"/>
      <c r="C125" s="23"/>
      <c r="K125" s="79"/>
      <c r="L125" s="79"/>
      <c r="O125" s="21"/>
      <c r="P125" s="19"/>
    </row>
    <row r="126" spans="2:16" x14ac:dyDescent="0.25">
      <c r="B126" s="1"/>
      <c r="C126" s="23"/>
      <c r="K126" s="79"/>
      <c r="L126" s="79"/>
      <c r="O126" s="21"/>
      <c r="P126" s="19"/>
    </row>
    <row r="127" spans="2:16" x14ac:dyDescent="0.25">
      <c r="B127" s="1"/>
      <c r="C127" s="23"/>
      <c r="K127" s="79"/>
      <c r="L127" s="79"/>
      <c r="O127" s="21"/>
      <c r="P127" s="19"/>
    </row>
    <row r="128" spans="2:16" x14ac:dyDescent="0.25">
      <c r="B128" s="1"/>
      <c r="C128" s="23"/>
      <c r="K128" s="79"/>
      <c r="L128" s="79"/>
      <c r="O128" s="21"/>
      <c r="P128" s="19"/>
    </row>
    <row r="129" spans="2:17" x14ac:dyDescent="0.25">
      <c r="B129" s="1"/>
      <c r="C129" s="23"/>
      <c r="K129" s="79"/>
      <c r="L129" s="79"/>
      <c r="O129" s="21"/>
      <c r="P129" s="19"/>
    </row>
    <row r="130" spans="2:17" x14ac:dyDescent="0.25">
      <c r="B130" s="1"/>
      <c r="C130" s="23"/>
      <c r="K130" s="79"/>
      <c r="L130" s="79"/>
      <c r="O130" s="21"/>
      <c r="P130" s="19"/>
    </row>
    <row r="131" spans="2:17" x14ac:dyDescent="0.25">
      <c r="B131" s="1"/>
      <c r="C131" s="23"/>
      <c r="K131" s="79"/>
      <c r="L131" s="79"/>
      <c r="O131" s="21"/>
      <c r="P131" s="19"/>
    </row>
    <row r="132" spans="2:17" x14ac:dyDescent="0.25">
      <c r="B132" s="1"/>
      <c r="C132" s="23"/>
      <c r="K132" s="79"/>
      <c r="L132" s="79"/>
      <c r="O132" s="21"/>
      <c r="P132" s="19"/>
    </row>
    <row r="133" spans="2:17" x14ac:dyDescent="0.25">
      <c r="B133" s="1"/>
      <c r="C133" s="23"/>
      <c r="K133" s="79"/>
      <c r="L133" s="79"/>
      <c r="O133" s="21"/>
      <c r="P133" s="19"/>
      <c r="Q133" s="24"/>
    </row>
    <row r="134" spans="2:17" x14ac:dyDescent="0.25">
      <c r="B134" s="1"/>
      <c r="C134" s="23"/>
      <c r="K134" s="79"/>
      <c r="L134" s="79"/>
      <c r="O134" s="21"/>
      <c r="P134" s="19"/>
    </row>
    <row r="135" spans="2:17" x14ac:dyDescent="0.25">
      <c r="B135" s="1"/>
      <c r="C135" s="23"/>
      <c r="K135" s="79"/>
      <c r="L135" s="79"/>
      <c r="O135" s="21"/>
      <c r="P135" s="19"/>
    </row>
    <row r="136" spans="2:17" x14ac:dyDescent="0.25">
      <c r="B136" s="1"/>
      <c r="C136" s="23"/>
      <c r="K136" s="79"/>
      <c r="L136" s="79"/>
      <c r="O136" s="21"/>
      <c r="P136" s="19"/>
    </row>
    <row r="137" spans="2:17" x14ac:dyDescent="0.25">
      <c r="B137" s="1"/>
      <c r="C137" s="23"/>
      <c r="K137" s="79"/>
      <c r="L137" s="79"/>
      <c r="O137" s="21"/>
      <c r="P137" s="19"/>
    </row>
    <row r="138" spans="2:17" x14ac:dyDescent="0.25">
      <c r="B138" s="1"/>
      <c r="C138" s="23"/>
      <c r="O138" s="21"/>
      <c r="P138" s="19"/>
    </row>
    <row r="139" spans="2:17" x14ac:dyDescent="0.25">
      <c r="B139" s="1"/>
      <c r="C139" s="23"/>
      <c r="O139" s="21"/>
      <c r="P139" s="19"/>
    </row>
    <row r="140" spans="2:17" x14ac:dyDescent="0.25">
      <c r="B140" s="1"/>
      <c r="C140" s="23"/>
      <c r="K140" s="79"/>
      <c r="L140" s="79"/>
      <c r="O140" s="21"/>
      <c r="P140" s="19"/>
    </row>
    <row r="141" spans="2:17" x14ac:dyDescent="0.25">
      <c r="B141" s="1"/>
      <c r="C141" s="23"/>
      <c r="K141" s="79"/>
      <c r="L141" s="79"/>
      <c r="O141" s="21"/>
      <c r="P141" s="19"/>
    </row>
    <row r="142" spans="2:17" x14ac:dyDescent="0.25">
      <c r="B142" s="1"/>
      <c r="C142" s="23"/>
      <c r="K142" s="79"/>
      <c r="L142" s="79"/>
      <c r="O142" s="21"/>
      <c r="P142" s="19"/>
    </row>
    <row r="143" spans="2:17" x14ac:dyDescent="0.25">
      <c r="B143" s="1"/>
      <c r="C143" s="23"/>
      <c r="K143" s="79"/>
      <c r="L143" s="79"/>
      <c r="O143" s="21"/>
      <c r="P143" s="19"/>
    </row>
    <row r="144" spans="2:17" x14ac:dyDescent="0.25">
      <c r="B144" s="1"/>
      <c r="C144" s="23"/>
      <c r="K144" s="79"/>
      <c r="L144" s="79"/>
      <c r="O144" s="21"/>
      <c r="P144" s="19"/>
    </row>
    <row r="145" spans="2:16" x14ac:dyDescent="0.25">
      <c r="B145" s="1"/>
      <c r="C145" s="23"/>
      <c r="K145" s="79"/>
      <c r="L145" s="79"/>
      <c r="O145" s="21"/>
      <c r="P145" s="19"/>
    </row>
    <row r="146" spans="2:16" x14ac:dyDescent="0.25">
      <c r="B146" s="1"/>
      <c r="C146" s="23"/>
      <c r="K146" s="79"/>
      <c r="L146" s="79"/>
      <c r="O146" s="21"/>
      <c r="P146" s="19"/>
    </row>
    <row r="147" spans="2:16" x14ac:dyDescent="0.25">
      <c r="B147" s="1"/>
      <c r="C147" s="23"/>
      <c r="K147" s="79"/>
      <c r="L147" s="79"/>
      <c r="O147" s="21"/>
      <c r="P147" s="19"/>
    </row>
    <row r="148" spans="2:16" x14ac:dyDescent="0.25">
      <c r="B148" s="1"/>
      <c r="C148" s="23"/>
      <c r="K148" s="79"/>
      <c r="L148" s="79"/>
      <c r="O148" s="21"/>
      <c r="P148" s="19"/>
    </row>
    <row r="149" spans="2:16" x14ac:dyDescent="0.25">
      <c r="B149" s="1"/>
      <c r="C149" s="23"/>
      <c r="K149" s="79"/>
      <c r="L149" s="79"/>
      <c r="O149" s="21"/>
      <c r="P149" s="19"/>
    </row>
    <row r="150" spans="2:16" x14ac:dyDescent="0.25">
      <c r="B150" s="1"/>
      <c r="C150" s="23"/>
      <c r="K150" s="79"/>
      <c r="L150" s="79"/>
      <c r="O150" s="21"/>
      <c r="P150" s="19"/>
    </row>
    <row r="151" spans="2:16" x14ac:dyDescent="0.25">
      <c r="B151" s="1"/>
      <c r="C151" s="23"/>
      <c r="F151" s="79"/>
      <c r="H151" s="79"/>
      <c r="K151" s="79"/>
      <c r="L151" s="79"/>
      <c r="O151" s="21"/>
      <c r="P151" s="19"/>
    </row>
    <row r="152" spans="2:16" x14ac:dyDescent="0.25">
      <c r="B152" s="1"/>
      <c r="C152" s="23"/>
      <c r="H152" s="79"/>
      <c r="K152" s="79"/>
      <c r="L152" s="79"/>
      <c r="O152" s="21"/>
      <c r="P152" s="19"/>
    </row>
    <row r="153" spans="2:16" x14ac:dyDescent="0.25">
      <c r="B153" s="1"/>
      <c r="C153" s="23"/>
      <c r="K153" s="79"/>
      <c r="L153" s="79"/>
      <c r="O153" s="21"/>
      <c r="P153" s="19"/>
    </row>
    <row r="154" spans="2:16" x14ac:dyDescent="0.25">
      <c r="B154" s="1"/>
      <c r="C154" s="23"/>
      <c r="F154" s="79"/>
      <c r="K154" s="79"/>
      <c r="L154" s="79"/>
      <c r="O154" s="21"/>
      <c r="P154" s="19"/>
    </row>
    <row r="155" spans="2:16" x14ac:dyDescent="0.25">
      <c r="B155" s="1"/>
      <c r="C155" s="23"/>
      <c r="F155" s="79"/>
      <c r="K155" s="79"/>
      <c r="L155" s="79"/>
      <c r="O155" s="21"/>
      <c r="P155" s="19"/>
    </row>
    <row r="156" spans="2:16" x14ac:dyDescent="0.25">
      <c r="B156" s="1"/>
      <c r="C156" s="23"/>
      <c r="F156" s="79"/>
      <c r="K156" s="79"/>
      <c r="L156" s="79"/>
      <c r="O156" s="21"/>
      <c r="P156" s="19"/>
    </row>
    <row r="157" spans="2:16" x14ac:dyDescent="0.25">
      <c r="B157" s="1"/>
      <c r="C157" s="23"/>
      <c r="F157" s="79"/>
      <c r="K157" s="79"/>
      <c r="L157" s="79"/>
      <c r="O157" s="21"/>
      <c r="P157" s="19"/>
    </row>
    <row r="158" spans="2:16" x14ac:dyDescent="0.25">
      <c r="B158" s="1"/>
      <c r="C158" s="23"/>
      <c r="F158" s="79"/>
      <c r="K158" s="79"/>
      <c r="L158" s="79"/>
      <c r="O158" s="21"/>
      <c r="P158" s="19"/>
    </row>
    <row r="159" spans="2:16" x14ac:dyDescent="0.25">
      <c r="B159" s="1"/>
      <c r="C159" s="23"/>
      <c r="F159" s="79"/>
      <c r="K159" s="79"/>
      <c r="L159" s="79"/>
      <c r="O159" s="21"/>
      <c r="P159" s="19"/>
    </row>
    <row r="160" spans="2:16" x14ac:dyDescent="0.25">
      <c r="B160" s="1"/>
      <c r="C160" s="23"/>
      <c r="F160" s="79"/>
      <c r="K160" s="79"/>
      <c r="L160" s="79"/>
      <c r="O160" s="21"/>
      <c r="P160" s="19"/>
    </row>
    <row r="161" spans="2:16" x14ac:dyDescent="0.25">
      <c r="B161" s="1"/>
      <c r="C161" s="23"/>
      <c r="H161" s="16"/>
      <c r="I161" s="79"/>
      <c r="K161" s="79"/>
      <c r="L161" s="79"/>
      <c r="O161" s="21"/>
      <c r="P161" s="19"/>
    </row>
    <row r="162" spans="2:16" x14ac:dyDescent="0.25">
      <c r="B162" s="1"/>
      <c r="C162" s="23"/>
      <c r="K162" s="79"/>
      <c r="L162" s="79"/>
      <c r="O162" s="21"/>
      <c r="P162" s="19"/>
    </row>
    <row r="163" spans="2:16" x14ac:dyDescent="0.25">
      <c r="B163" s="1"/>
      <c r="C163" s="23"/>
      <c r="K163" s="79"/>
      <c r="L163" s="79"/>
      <c r="O163" s="21"/>
      <c r="P163" s="19"/>
    </row>
    <row r="164" spans="2:16" x14ac:dyDescent="0.25">
      <c r="B164" s="1"/>
      <c r="C164" s="23"/>
      <c r="K164" s="79"/>
      <c r="L164" s="79"/>
      <c r="O164" s="21"/>
      <c r="P164" s="19"/>
    </row>
    <row r="165" spans="2:16" x14ac:dyDescent="0.25">
      <c r="B165" s="1"/>
      <c r="C165" s="23"/>
      <c r="K165" s="79"/>
      <c r="L165" s="79"/>
      <c r="O165" s="21"/>
      <c r="P165" s="19"/>
    </row>
    <row r="166" spans="2:16" x14ac:dyDescent="0.25">
      <c r="B166" s="1"/>
      <c r="C166" s="23"/>
      <c r="K166" s="79"/>
      <c r="L166" s="79"/>
      <c r="O166" s="21"/>
      <c r="P166" s="19"/>
    </row>
    <row r="167" spans="2:16" x14ac:dyDescent="0.25">
      <c r="B167" s="1"/>
      <c r="C167" s="23"/>
      <c r="K167" s="79"/>
      <c r="L167" s="79"/>
      <c r="O167" s="21"/>
      <c r="P167" s="19"/>
    </row>
    <row r="168" spans="2:16" x14ac:dyDescent="0.25">
      <c r="B168" s="1"/>
      <c r="C168" s="23"/>
      <c r="K168" s="79"/>
      <c r="L168" s="79"/>
      <c r="O168" s="21"/>
      <c r="P168" s="19"/>
    </row>
    <row r="169" spans="2:16" x14ac:dyDescent="0.25">
      <c r="B169" s="1"/>
      <c r="C169" s="23"/>
      <c r="K169" s="79"/>
      <c r="L169" s="79"/>
      <c r="O169" s="21"/>
      <c r="P169" s="19"/>
    </row>
    <row r="170" spans="2:16" x14ac:dyDescent="0.25">
      <c r="B170" s="1"/>
      <c r="C170" s="23"/>
      <c r="K170" s="79"/>
      <c r="L170" s="79"/>
      <c r="O170" s="21"/>
      <c r="P170" s="19"/>
    </row>
    <row r="171" spans="2:16" x14ac:dyDescent="0.25">
      <c r="B171" s="1"/>
      <c r="C171" s="23"/>
      <c r="K171" s="79"/>
      <c r="L171" s="79"/>
      <c r="O171" s="21"/>
      <c r="P171" s="19"/>
    </row>
    <row r="172" spans="2:16" x14ac:dyDescent="0.25">
      <c r="B172" s="1"/>
      <c r="C172" s="23"/>
      <c r="K172" s="79"/>
      <c r="L172" s="79"/>
      <c r="O172" s="21"/>
      <c r="P172" s="19"/>
    </row>
    <row r="173" spans="2:16" x14ac:dyDescent="0.25">
      <c r="B173" s="1"/>
      <c r="C173" s="23"/>
      <c r="K173" s="79"/>
      <c r="L173" s="79"/>
      <c r="O173" s="21"/>
      <c r="P173" s="19"/>
    </row>
    <row r="174" spans="2:16" x14ac:dyDescent="0.25">
      <c r="B174" s="1"/>
      <c r="C174" s="23"/>
      <c r="K174" s="79"/>
      <c r="L174" s="79"/>
      <c r="O174" s="21"/>
      <c r="P174" s="19"/>
    </row>
    <row r="175" spans="2:16" x14ac:dyDescent="0.25">
      <c r="B175" s="1"/>
      <c r="C175" s="23"/>
      <c r="K175" s="79"/>
      <c r="L175" s="79"/>
      <c r="O175" s="21"/>
      <c r="P175" s="19"/>
    </row>
    <row r="176" spans="2:16" x14ac:dyDescent="0.25">
      <c r="B176" s="1"/>
      <c r="C176" s="23"/>
      <c r="K176" s="79"/>
      <c r="L176" s="79"/>
      <c r="O176" s="21"/>
      <c r="P176" s="19"/>
    </row>
    <row r="177" spans="2:16" x14ac:dyDescent="0.25">
      <c r="B177" s="1"/>
      <c r="C177" s="23"/>
      <c r="K177" s="79"/>
      <c r="L177" s="79"/>
      <c r="O177" s="21"/>
      <c r="P177" s="19"/>
    </row>
    <row r="178" spans="2:16" x14ac:dyDescent="0.25">
      <c r="B178" s="1"/>
      <c r="C178" s="23"/>
      <c r="K178" s="79"/>
      <c r="L178" s="79"/>
      <c r="O178" s="21"/>
      <c r="P178" s="19"/>
    </row>
    <row r="179" spans="2:16" x14ac:dyDescent="0.25">
      <c r="B179" s="1"/>
      <c r="C179" s="23"/>
      <c r="K179" s="79"/>
      <c r="L179" s="79"/>
      <c r="O179" s="21"/>
      <c r="P179" s="19"/>
    </row>
    <row r="180" spans="2:16" x14ac:dyDescent="0.25">
      <c r="B180" s="1"/>
      <c r="C180" s="23"/>
      <c r="L180" s="79"/>
      <c r="O180" s="21"/>
      <c r="P180" s="19"/>
    </row>
    <row r="181" spans="2:16" x14ac:dyDescent="0.25">
      <c r="B181" s="1"/>
      <c r="C181" s="23"/>
      <c r="K181" s="79"/>
      <c r="L181" s="79"/>
      <c r="O181" s="21"/>
      <c r="P181" s="19"/>
    </row>
    <row r="182" spans="2:16" x14ac:dyDescent="0.25">
      <c r="B182" s="1"/>
      <c r="C182" s="23"/>
      <c r="F182" s="79"/>
      <c r="K182" s="79"/>
      <c r="L182" s="79"/>
      <c r="O182" s="21"/>
      <c r="P182" s="19"/>
    </row>
    <row r="183" spans="2:16" x14ac:dyDescent="0.25">
      <c r="B183" s="1"/>
      <c r="C183" s="23"/>
      <c r="K183" s="79"/>
      <c r="L183" s="79"/>
      <c r="O183" s="21"/>
      <c r="P183" s="19"/>
    </row>
    <row r="184" spans="2:16" x14ac:dyDescent="0.25">
      <c r="B184" s="1"/>
      <c r="C184" s="23"/>
      <c r="F184" s="79"/>
      <c r="K184" s="79"/>
      <c r="L184" s="79"/>
      <c r="O184" s="21"/>
      <c r="P184" s="19"/>
    </row>
    <row r="185" spans="2:16" x14ac:dyDescent="0.25">
      <c r="B185" s="1"/>
      <c r="C185" s="23"/>
      <c r="F185" s="79"/>
      <c r="K185" s="79"/>
      <c r="L185" s="79"/>
      <c r="O185" s="21"/>
      <c r="P185" s="19"/>
    </row>
    <row r="186" spans="2:16" x14ac:dyDescent="0.25">
      <c r="B186" s="1"/>
      <c r="C186" s="23"/>
      <c r="F186" s="79"/>
      <c r="K186" s="79"/>
      <c r="L186" s="79"/>
      <c r="O186" s="21"/>
      <c r="P186" s="19"/>
    </row>
    <row r="187" spans="2:16" x14ac:dyDescent="0.25">
      <c r="B187" s="1"/>
      <c r="C187" s="23"/>
      <c r="F187" s="79"/>
      <c r="K187" s="79"/>
      <c r="L187" s="79"/>
      <c r="O187" s="21"/>
      <c r="P187" s="19"/>
    </row>
    <row r="188" spans="2:16" x14ac:dyDescent="0.25">
      <c r="B188" s="1"/>
      <c r="C188" s="23"/>
      <c r="F188" s="79"/>
      <c r="K188" s="79"/>
      <c r="L188" s="79"/>
      <c r="O188" s="21"/>
      <c r="P188" s="19"/>
    </row>
    <row r="189" spans="2:16" x14ac:dyDescent="0.25">
      <c r="B189" s="1"/>
      <c r="C189" s="23"/>
      <c r="K189" s="79"/>
      <c r="L189" s="79"/>
      <c r="O189" s="21"/>
      <c r="P189" s="19"/>
    </row>
    <row r="190" spans="2:16" x14ac:dyDescent="0.25">
      <c r="B190" s="1"/>
      <c r="C190" s="23"/>
      <c r="F190" s="79"/>
      <c r="K190" s="79"/>
      <c r="L190" s="79"/>
      <c r="O190" s="21"/>
      <c r="P190" s="19"/>
    </row>
    <row r="191" spans="2:16" x14ac:dyDescent="0.25">
      <c r="B191" s="1"/>
      <c r="C191" s="23"/>
      <c r="F191" s="79"/>
      <c r="K191" s="79"/>
      <c r="L191" s="79"/>
      <c r="O191" s="21"/>
      <c r="P191" s="19"/>
    </row>
    <row r="192" spans="2:16" x14ac:dyDescent="0.25">
      <c r="B192" s="1"/>
      <c r="C192" s="23"/>
      <c r="F192" s="79"/>
      <c r="K192" s="79"/>
      <c r="L192" s="79"/>
      <c r="O192" s="21"/>
      <c r="P192" s="19"/>
    </row>
    <row r="193" spans="2:16" x14ac:dyDescent="0.25">
      <c r="B193" s="1"/>
      <c r="C193" s="23"/>
      <c r="F193" s="79"/>
      <c r="K193" s="79"/>
      <c r="L193" s="79"/>
      <c r="O193" s="21"/>
      <c r="P193" s="19"/>
    </row>
    <row r="194" spans="2:16" x14ac:dyDescent="0.25">
      <c r="B194" s="1"/>
      <c r="C194" s="23"/>
      <c r="K194" s="79"/>
      <c r="L194" s="79"/>
      <c r="O194" s="21"/>
      <c r="P194" s="19"/>
    </row>
    <row r="195" spans="2:16" x14ac:dyDescent="0.25">
      <c r="B195" s="1"/>
      <c r="C195" s="23"/>
      <c r="F195" s="79"/>
      <c r="K195" s="79"/>
      <c r="L195" s="79"/>
      <c r="O195" s="21"/>
      <c r="P195" s="19"/>
    </row>
    <row r="196" spans="2:16" x14ac:dyDescent="0.25">
      <c r="B196" s="1"/>
      <c r="C196" s="23"/>
      <c r="K196" s="79"/>
      <c r="L196" s="79"/>
      <c r="O196" s="21"/>
      <c r="P196" s="19"/>
    </row>
    <row r="197" spans="2:16" x14ac:dyDescent="0.25">
      <c r="B197" s="1"/>
      <c r="C197" s="23"/>
      <c r="F197" s="79"/>
      <c r="K197" s="79"/>
      <c r="L197" s="79"/>
      <c r="O197" s="21"/>
      <c r="P197" s="19"/>
    </row>
    <row r="198" spans="2:16" x14ac:dyDescent="0.25">
      <c r="B198" s="1"/>
      <c r="C198" s="23"/>
      <c r="K198" s="79"/>
      <c r="L198" s="79"/>
      <c r="O198" s="21"/>
      <c r="P198" s="19"/>
    </row>
    <row r="199" spans="2:16" x14ac:dyDescent="0.25">
      <c r="B199" s="1"/>
      <c r="C199" s="23"/>
      <c r="K199" s="79"/>
      <c r="L199" s="2"/>
      <c r="O199" s="21"/>
      <c r="P199" s="19"/>
    </row>
    <row r="200" spans="2:16" x14ac:dyDescent="0.25">
      <c r="B200" s="1"/>
      <c r="C200" s="23"/>
      <c r="F200" s="79"/>
      <c r="K200" s="79"/>
      <c r="L200" s="79"/>
      <c r="O200" s="21"/>
      <c r="P200" s="19"/>
    </row>
    <row r="201" spans="2:16" x14ac:dyDescent="0.25">
      <c r="B201" s="1"/>
      <c r="C201" s="23"/>
      <c r="K201" s="79"/>
      <c r="L201" s="79"/>
      <c r="O201" s="21"/>
      <c r="P201" s="19"/>
    </row>
    <row r="202" spans="2:16" x14ac:dyDescent="0.25">
      <c r="B202" s="1"/>
      <c r="C202" s="23"/>
      <c r="K202" s="79"/>
      <c r="L202" s="79"/>
      <c r="O202" s="21"/>
      <c r="P202" s="19"/>
    </row>
    <row r="203" spans="2:16" x14ac:dyDescent="0.25">
      <c r="B203" s="1"/>
      <c r="C203" s="23"/>
      <c r="K203" s="79"/>
      <c r="L203" s="79"/>
      <c r="O203" s="21"/>
      <c r="P203" s="19"/>
    </row>
    <row r="204" spans="2:16" x14ac:dyDescent="0.25">
      <c r="B204" s="1"/>
      <c r="C204" s="23"/>
      <c r="K204" s="79"/>
      <c r="L204" s="79"/>
      <c r="O204" s="21"/>
      <c r="P204" s="19"/>
    </row>
    <row r="205" spans="2:16" x14ac:dyDescent="0.25">
      <c r="B205" s="1"/>
      <c r="C205" s="23"/>
      <c r="K205" s="79"/>
      <c r="L205" s="79"/>
      <c r="O205" s="21"/>
      <c r="P205" s="19"/>
    </row>
    <row r="206" spans="2:16" x14ac:dyDescent="0.25">
      <c r="B206" s="1"/>
      <c r="C206" s="23"/>
      <c r="K206" s="79"/>
      <c r="L206" s="79"/>
      <c r="O206" s="21"/>
      <c r="P206" s="19"/>
    </row>
    <row r="207" spans="2:16" x14ac:dyDescent="0.25">
      <c r="B207" s="1"/>
      <c r="C207" s="23"/>
      <c r="K207" s="79"/>
      <c r="L207" s="79"/>
      <c r="O207" s="21"/>
      <c r="P207" s="19"/>
    </row>
    <row r="208" spans="2:16" x14ac:dyDescent="0.25">
      <c r="B208" s="1"/>
      <c r="C208" s="23"/>
      <c r="K208" s="79"/>
      <c r="L208" s="79"/>
      <c r="O208" s="21"/>
      <c r="P208" s="19"/>
    </row>
    <row r="209" spans="2:16" x14ac:dyDescent="0.25">
      <c r="B209" s="1"/>
      <c r="C209" s="23"/>
      <c r="K209" s="79"/>
      <c r="L209" s="79"/>
      <c r="O209" s="21"/>
      <c r="P209" s="19"/>
    </row>
    <row r="210" spans="2:16" x14ac:dyDescent="0.25">
      <c r="B210" s="1"/>
      <c r="C210" s="23"/>
      <c r="F210" s="79"/>
      <c r="K210" s="79"/>
      <c r="L210" s="79"/>
      <c r="O210" s="21"/>
      <c r="P210" s="19"/>
    </row>
    <row r="211" spans="2:16" x14ac:dyDescent="0.25">
      <c r="B211" s="1"/>
      <c r="C211" s="23"/>
      <c r="F211" s="79"/>
      <c r="H211" s="79"/>
      <c r="I211" s="79"/>
      <c r="K211" s="79"/>
      <c r="L211" s="79"/>
      <c r="O211" s="21"/>
      <c r="P211" s="19"/>
    </row>
    <row r="212" spans="2:16" x14ac:dyDescent="0.25">
      <c r="B212" s="1"/>
      <c r="C212" s="23"/>
      <c r="F212" s="79"/>
      <c r="K212" s="79"/>
      <c r="L212" s="79"/>
      <c r="O212" s="21"/>
      <c r="P212" s="19"/>
    </row>
    <row r="213" spans="2:16" x14ac:dyDescent="0.25">
      <c r="B213" s="1"/>
      <c r="C213" s="23"/>
      <c r="F213" s="79"/>
      <c r="K213" s="79"/>
      <c r="L213" s="79"/>
      <c r="O213" s="21"/>
      <c r="P213" s="19"/>
    </row>
    <row r="214" spans="2:16" x14ac:dyDescent="0.25">
      <c r="B214" s="1"/>
      <c r="C214" s="23"/>
      <c r="F214" s="79"/>
      <c r="K214" s="79"/>
      <c r="L214" s="79"/>
      <c r="O214" s="21"/>
      <c r="P214" s="19"/>
    </row>
    <row r="215" spans="2:16" x14ac:dyDescent="0.25">
      <c r="B215" s="1"/>
      <c r="C215" s="23"/>
      <c r="F215" s="79"/>
      <c r="K215" s="79"/>
      <c r="L215" s="79"/>
      <c r="O215" s="21"/>
      <c r="P215" s="19"/>
    </row>
    <row r="216" spans="2:16" x14ac:dyDescent="0.25">
      <c r="B216" s="1"/>
      <c r="C216" s="23"/>
      <c r="K216" s="79"/>
      <c r="L216" s="79"/>
      <c r="O216" s="21"/>
      <c r="P216" s="19"/>
    </row>
    <row r="217" spans="2:16" x14ac:dyDescent="0.25">
      <c r="B217" s="1"/>
      <c r="C217" s="23"/>
      <c r="F217" s="79"/>
      <c r="K217" s="79"/>
      <c r="L217" s="79"/>
      <c r="O217" s="21"/>
      <c r="P217" s="19"/>
    </row>
    <row r="218" spans="2:16" x14ac:dyDescent="0.25">
      <c r="B218" s="1"/>
      <c r="C218" s="23"/>
      <c r="F218" s="79"/>
      <c r="K218" s="79"/>
      <c r="L218" s="79"/>
      <c r="O218" s="21"/>
      <c r="P218" s="19"/>
    </row>
    <row r="219" spans="2:16" x14ac:dyDescent="0.25">
      <c r="B219" s="1"/>
      <c r="C219" s="23"/>
      <c r="K219" s="79"/>
      <c r="L219" s="79"/>
      <c r="O219" s="21"/>
      <c r="P219" s="19"/>
    </row>
    <row r="220" spans="2:16" x14ac:dyDescent="0.25">
      <c r="B220" s="1"/>
      <c r="C220" s="23"/>
      <c r="F220" s="79"/>
      <c r="K220" s="79"/>
      <c r="L220" s="79"/>
      <c r="O220" s="21"/>
      <c r="P220" s="19"/>
    </row>
    <row r="221" spans="2:16" x14ac:dyDescent="0.25">
      <c r="B221" s="1"/>
      <c r="C221" s="23"/>
      <c r="F221" s="79"/>
      <c r="K221" s="79"/>
      <c r="L221" s="79"/>
      <c r="O221" s="21"/>
      <c r="P221" s="19"/>
    </row>
    <row r="222" spans="2:16" x14ac:dyDescent="0.25">
      <c r="B222" s="1"/>
      <c r="C222" s="23"/>
      <c r="K222" s="79"/>
      <c r="O222" s="21"/>
      <c r="P222" s="19"/>
    </row>
    <row r="223" spans="2:16" x14ac:dyDescent="0.25">
      <c r="B223" s="1"/>
      <c r="C223" s="23"/>
      <c r="F223" s="79"/>
      <c r="K223" s="79"/>
      <c r="O223" s="21"/>
      <c r="P223" s="19"/>
    </row>
    <row r="224" spans="2:16" x14ac:dyDescent="0.25">
      <c r="B224" s="1"/>
      <c r="C224" s="23"/>
      <c r="K224" s="79"/>
      <c r="L224" s="79"/>
      <c r="O224" s="21"/>
      <c r="P224" s="19"/>
    </row>
    <row r="225" spans="2:16" x14ac:dyDescent="0.25">
      <c r="B225" s="1"/>
      <c r="C225" s="23"/>
      <c r="K225" s="79"/>
      <c r="L225" s="79"/>
      <c r="O225" s="21"/>
      <c r="P225" s="19"/>
    </row>
    <row r="226" spans="2:16" x14ac:dyDescent="0.25">
      <c r="B226" s="1"/>
      <c r="C226" s="23"/>
      <c r="K226" s="79"/>
      <c r="L226" s="79"/>
      <c r="O226" s="21"/>
      <c r="P226" s="19"/>
    </row>
    <row r="227" spans="2:16" x14ac:dyDescent="0.25">
      <c r="B227" s="1"/>
      <c r="C227" s="23"/>
      <c r="K227" s="79"/>
      <c r="L227" s="79"/>
      <c r="O227" s="21"/>
      <c r="P227" s="19"/>
    </row>
    <row r="228" spans="2:16" x14ac:dyDescent="0.25">
      <c r="B228" s="1"/>
      <c r="C228" s="23"/>
      <c r="K228" s="79"/>
      <c r="L228" s="79"/>
      <c r="O228" s="21"/>
      <c r="P228" s="19"/>
    </row>
    <row r="229" spans="2:16" x14ac:dyDescent="0.25">
      <c r="B229" s="1"/>
      <c r="C229" s="23"/>
      <c r="K229" s="79"/>
      <c r="L229" s="79"/>
      <c r="O229" s="21"/>
      <c r="P229" s="19"/>
    </row>
    <row r="230" spans="2:16" x14ac:dyDescent="0.25">
      <c r="B230" s="1"/>
      <c r="C230" s="23"/>
      <c r="K230" s="79"/>
      <c r="L230" s="79"/>
      <c r="O230" s="21"/>
      <c r="P230" s="19"/>
    </row>
    <row r="231" spans="2:16" x14ac:dyDescent="0.25">
      <c r="B231" s="1"/>
      <c r="C231" s="23"/>
      <c r="F231" s="79"/>
      <c r="K231" s="79"/>
      <c r="L231" s="79"/>
      <c r="O231" s="21"/>
      <c r="P231" s="19"/>
    </row>
    <row r="232" spans="2:16" x14ac:dyDescent="0.25">
      <c r="B232" s="1"/>
      <c r="C232" s="23"/>
      <c r="K232" s="79"/>
      <c r="L232" s="79"/>
      <c r="O232" s="21"/>
      <c r="P232" s="19"/>
    </row>
    <row r="233" spans="2:16" x14ac:dyDescent="0.25">
      <c r="B233" s="1"/>
      <c r="C233" s="23"/>
      <c r="K233" s="79"/>
      <c r="L233" s="79"/>
      <c r="O233" s="21"/>
      <c r="P233" s="19"/>
    </row>
    <row r="234" spans="2:16" x14ac:dyDescent="0.25">
      <c r="B234" s="1"/>
      <c r="C234" s="23"/>
      <c r="K234" s="79"/>
      <c r="L234" s="79"/>
      <c r="O234" s="21"/>
      <c r="P234" s="19"/>
    </row>
    <row r="235" spans="2:16" x14ac:dyDescent="0.25">
      <c r="B235" s="1"/>
      <c r="C235" s="23"/>
      <c r="K235" s="79"/>
      <c r="L235" s="79"/>
      <c r="O235" s="21"/>
      <c r="P235" s="19"/>
    </row>
    <row r="236" spans="2:16" x14ac:dyDescent="0.25">
      <c r="B236" s="1"/>
      <c r="C236" s="23"/>
      <c r="K236" s="79"/>
      <c r="L236" s="79"/>
      <c r="O236" s="21"/>
      <c r="P236" s="19"/>
    </row>
    <row r="237" spans="2:16" x14ac:dyDescent="0.25">
      <c r="B237" s="1"/>
      <c r="C237" s="23"/>
      <c r="K237" s="79"/>
      <c r="L237" s="79"/>
      <c r="O237" s="21"/>
      <c r="P237" s="19"/>
    </row>
    <row r="238" spans="2:16" x14ac:dyDescent="0.25">
      <c r="B238" s="1"/>
      <c r="C238" s="23"/>
      <c r="F238" s="79"/>
      <c r="K238" s="79"/>
      <c r="L238" s="79"/>
      <c r="O238" s="21"/>
      <c r="P238" s="19"/>
    </row>
    <row r="239" spans="2:16" x14ac:dyDescent="0.25">
      <c r="B239" s="1"/>
      <c r="C239" s="23"/>
      <c r="K239" s="79"/>
      <c r="L239" s="79"/>
      <c r="O239" s="21"/>
      <c r="P239" s="19"/>
    </row>
    <row r="240" spans="2:16" x14ac:dyDescent="0.25">
      <c r="B240" s="1"/>
      <c r="C240" s="23"/>
      <c r="F240" s="79"/>
      <c r="K240" s="79"/>
      <c r="L240" s="79"/>
      <c r="O240" s="21"/>
      <c r="P240" s="19"/>
    </row>
    <row r="241" spans="2:16" x14ac:dyDescent="0.25">
      <c r="B241" s="1"/>
      <c r="C241" s="23"/>
      <c r="K241" s="79"/>
      <c r="L241" s="79"/>
      <c r="O241" s="21"/>
      <c r="P241" s="19"/>
    </row>
    <row r="242" spans="2:16" x14ac:dyDescent="0.25">
      <c r="B242" s="1"/>
      <c r="C242" s="23"/>
      <c r="F242" s="79"/>
      <c r="K242" s="79"/>
      <c r="L242" s="79"/>
      <c r="O242" s="21"/>
      <c r="P242" s="19"/>
    </row>
    <row r="243" spans="2:16" x14ac:dyDescent="0.25">
      <c r="B243" s="1"/>
      <c r="C243" s="23"/>
      <c r="F243" s="79"/>
      <c r="K243" s="79"/>
      <c r="L243" s="79"/>
      <c r="O243" s="21"/>
      <c r="P243" s="19"/>
    </row>
  </sheetData>
  <sortState ref="A2:P243">
    <sortCondition ref="O2:O243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3"/>
  <sheetViews>
    <sheetView workbookViewId="0">
      <selection activeCell="V12" sqref="V12:AA12"/>
    </sheetView>
  </sheetViews>
  <sheetFormatPr defaultRowHeight="15" x14ac:dyDescent="0.25"/>
  <cols>
    <col min="2" max="2" width="10.140625" bestFit="1" customWidth="1"/>
    <col min="3" max="3" width="15.140625" customWidth="1"/>
    <col min="4" max="4" width="9.140625" style="12"/>
    <col min="5" max="5" width="3.85546875" style="16" customWidth="1"/>
    <col min="6" max="6" width="3.85546875" style="2" customWidth="1"/>
    <col min="7" max="7" width="4.28515625" style="77" customWidth="1"/>
    <col min="8" max="8" width="3.85546875" customWidth="1"/>
    <col min="9" max="9" width="4.140625" customWidth="1"/>
    <col min="10" max="10" width="4.140625" style="77" customWidth="1"/>
    <col min="11" max="11" width="5.85546875" customWidth="1"/>
    <col min="12" max="12" width="5.7109375" customWidth="1"/>
    <col min="13" max="13" width="5.42578125" style="77" customWidth="1"/>
    <col min="14" max="14" width="9.140625" style="18"/>
    <col min="15" max="15" width="10.140625" style="22" bestFit="1" customWidth="1"/>
    <col min="16" max="16" width="10.140625" style="8" bestFit="1" customWidth="1"/>
  </cols>
  <sheetData>
    <row r="1" spans="1:28" s="4" customFormat="1" ht="60.75" thickBot="1" x14ac:dyDescent="0.3">
      <c r="A1" s="4" t="s">
        <v>0</v>
      </c>
      <c r="B1" s="4" t="s">
        <v>1</v>
      </c>
      <c r="C1" s="4" t="s">
        <v>2</v>
      </c>
      <c r="D1" s="11" t="s">
        <v>3</v>
      </c>
      <c r="E1" s="15" t="s">
        <v>10</v>
      </c>
      <c r="F1" s="10" t="s">
        <v>11</v>
      </c>
      <c r="G1" s="13" t="s">
        <v>12</v>
      </c>
      <c r="H1" s="4" t="s">
        <v>7</v>
      </c>
      <c r="I1" s="4" t="s">
        <v>8</v>
      </c>
      <c r="J1" s="17" t="s">
        <v>9</v>
      </c>
      <c r="K1" s="5" t="s">
        <v>14</v>
      </c>
      <c r="L1" s="4" t="s">
        <v>15</v>
      </c>
      <c r="M1" s="17" t="s">
        <v>16</v>
      </c>
      <c r="N1" s="9" t="s">
        <v>13</v>
      </c>
      <c r="O1" s="20" t="s">
        <v>5</v>
      </c>
      <c r="P1" s="7" t="s">
        <v>6</v>
      </c>
    </row>
    <row r="2" spans="1:28" ht="18" customHeight="1" thickTop="1" x14ac:dyDescent="0.25">
      <c r="A2">
        <v>1</v>
      </c>
      <c r="B2" s="1">
        <v>44731</v>
      </c>
      <c r="C2" t="s">
        <v>881</v>
      </c>
      <c r="D2" s="12">
        <v>5</v>
      </c>
      <c r="H2">
        <v>26</v>
      </c>
      <c r="I2">
        <v>30</v>
      </c>
      <c r="J2" s="77">
        <v>29</v>
      </c>
      <c r="K2" s="79">
        <v>17</v>
      </c>
      <c r="L2" s="79">
        <v>19</v>
      </c>
      <c r="M2" s="77">
        <v>18</v>
      </c>
      <c r="N2" s="18">
        <f t="shared" ref="N2:N7" si="0">ROUND((K2+L2+M2)/3,0)</f>
        <v>18</v>
      </c>
      <c r="O2" s="21">
        <f t="shared" ref="O2:O65" si="1">B2-N2+1</f>
        <v>44714</v>
      </c>
      <c r="P2" s="19">
        <f t="shared" ref="P2:P65" si="2">O2+25</f>
        <v>44739</v>
      </c>
    </row>
    <row r="3" spans="1:28" x14ac:dyDescent="0.25">
      <c r="A3">
        <v>2</v>
      </c>
      <c r="B3" s="1">
        <v>44731</v>
      </c>
      <c r="C3" t="s">
        <v>881</v>
      </c>
      <c r="D3" s="12">
        <v>5</v>
      </c>
      <c r="E3" s="16">
        <v>75</v>
      </c>
      <c r="F3" s="2">
        <v>75</v>
      </c>
      <c r="G3" s="77">
        <v>60</v>
      </c>
      <c r="K3" s="79">
        <v>8</v>
      </c>
      <c r="L3">
        <v>8</v>
      </c>
      <c r="M3" s="77">
        <v>7</v>
      </c>
      <c r="N3" s="18">
        <f t="shared" si="0"/>
        <v>8</v>
      </c>
      <c r="O3" s="21">
        <f t="shared" si="1"/>
        <v>44724</v>
      </c>
      <c r="P3" s="19">
        <f t="shared" si="2"/>
        <v>44749</v>
      </c>
      <c r="R3" t="s">
        <v>875</v>
      </c>
    </row>
    <row r="4" spans="1:28" ht="17.25" customHeight="1" x14ac:dyDescent="0.25">
      <c r="A4">
        <v>3</v>
      </c>
      <c r="B4" s="1">
        <v>44731</v>
      </c>
      <c r="C4" t="s">
        <v>881</v>
      </c>
      <c r="D4" s="12">
        <v>4</v>
      </c>
      <c r="E4" s="16">
        <v>90</v>
      </c>
      <c r="F4" s="2" t="s">
        <v>193</v>
      </c>
      <c r="G4" s="77">
        <v>90</v>
      </c>
      <c r="K4">
        <v>10</v>
      </c>
      <c r="L4" s="79">
        <v>11</v>
      </c>
      <c r="M4" s="77">
        <v>10</v>
      </c>
      <c r="N4" s="18">
        <f t="shared" si="0"/>
        <v>10</v>
      </c>
      <c r="O4" s="21">
        <f t="shared" si="1"/>
        <v>44722</v>
      </c>
      <c r="P4" s="19">
        <f t="shared" si="2"/>
        <v>44747</v>
      </c>
      <c r="R4" s="165" t="s">
        <v>876</v>
      </c>
      <c r="S4" t="s">
        <v>877</v>
      </c>
      <c r="T4" t="s">
        <v>851</v>
      </c>
      <c r="U4" t="s">
        <v>852</v>
      </c>
      <c r="V4" t="s">
        <v>853</v>
      </c>
      <c r="W4" t="s">
        <v>854</v>
      </c>
      <c r="X4" t="s">
        <v>855</v>
      </c>
      <c r="Y4" t="s">
        <v>856</v>
      </c>
      <c r="Z4" t="s">
        <v>857</v>
      </c>
      <c r="AA4" t="s">
        <v>836</v>
      </c>
    </row>
    <row r="5" spans="1:28" ht="18.75" customHeight="1" x14ac:dyDescent="0.25">
      <c r="A5">
        <v>4</v>
      </c>
      <c r="B5" s="1">
        <v>44731</v>
      </c>
      <c r="C5" t="s">
        <v>881</v>
      </c>
      <c r="D5" s="12">
        <v>4</v>
      </c>
      <c r="E5" s="16">
        <v>75</v>
      </c>
      <c r="F5" s="2">
        <v>75</v>
      </c>
      <c r="G5" s="77">
        <v>75</v>
      </c>
      <c r="K5">
        <v>8</v>
      </c>
      <c r="L5" s="79">
        <v>8</v>
      </c>
      <c r="M5" s="77">
        <v>8</v>
      </c>
      <c r="N5" s="18">
        <f t="shared" si="0"/>
        <v>8</v>
      </c>
      <c r="O5" s="21">
        <f t="shared" si="1"/>
        <v>44724</v>
      </c>
      <c r="P5" s="19">
        <f t="shared" si="2"/>
        <v>44749</v>
      </c>
      <c r="R5" s="165" t="s">
        <v>880</v>
      </c>
      <c r="U5">
        <v>7</v>
      </c>
      <c r="V5">
        <v>23</v>
      </c>
      <c r="W5">
        <v>52</v>
      </c>
      <c r="X5">
        <v>87</v>
      </c>
      <c r="Y5">
        <v>27</v>
      </c>
      <c r="Z5">
        <v>19</v>
      </c>
      <c r="AA5">
        <f>SUM(S5:Z5)</f>
        <v>215</v>
      </c>
    </row>
    <row r="6" spans="1:28" x14ac:dyDescent="0.25">
      <c r="A6">
        <v>5</v>
      </c>
      <c r="B6" s="1">
        <v>44731</v>
      </c>
      <c r="C6" t="s">
        <v>881</v>
      </c>
      <c r="D6" s="12">
        <v>4</v>
      </c>
      <c r="E6" s="16">
        <v>90</v>
      </c>
      <c r="F6" s="79">
        <v>90</v>
      </c>
      <c r="G6" s="77" t="s">
        <v>193</v>
      </c>
      <c r="K6" s="79">
        <v>10</v>
      </c>
      <c r="L6" s="79">
        <v>10</v>
      </c>
      <c r="M6" s="77">
        <v>11</v>
      </c>
      <c r="N6" s="18">
        <f t="shared" si="0"/>
        <v>10</v>
      </c>
      <c r="O6" s="21">
        <f t="shared" si="1"/>
        <v>44722</v>
      </c>
      <c r="P6" s="19">
        <f t="shared" si="2"/>
        <v>44747</v>
      </c>
    </row>
    <row r="7" spans="1:28" x14ac:dyDescent="0.25">
      <c r="A7">
        <v>6</v>
      </c>
      <c r="B7" s="1">
        <v>44731</v>
      </c>
      <c r="C7" t="s">
        <v>881</v>
      </c>
      <c r="D7" s="12">
        <v>5</v>
      </c>
      <c r="H7" s="79">
        <v>30</v>
      </c>
      <c r="I7">
        <v>32</v>
      </c>
      <c r="J7" s="77">
        <v>33</v>
      </c>
      <c r="K7" s="79">
        <v>19</v>
      </c>
      <c r="L7" s="79">
        <v>19</v>
      </c>
      <c r="M7" s="77">
        <v>20</v>
      </c>
      <c r="N7" s="18">
        <f t="shared" si="0"/>
        <v>19</v>
      </c>
      <c r="O7" s="21">
        <f t="shared" si="1"/>
        <v>44713</v>
      </c>
      <c r="P7" s="19">
        <f t="shared" si="2"/>
        <v>44738</v>
      </c>
    </row>
    <row r="8" spans="1:28" x14ac:dyDescent="0.25">
      <c r="A8">
        <v>7</v>
      </c>
      <c r="B8" s="1">
        <v>44731</v>
      </c>
      <c r="C8" t="s">
        <v>881</v>
      </c>
      <c r="D8" s="12">
        <v>2</v>
      </c>
      <c r="H8">
        <v>33</v>
      </c>
      <c r="I8">
        <v>30</v>
      </c>
      <c r="K8" s="79">
        <v>20</v>
      </c>
      <c r="L8" s="79">
        <v>19</v>
      </c>
      <c r="N8" s="18">
        <f>ROUND((K8+L8+M8)/2,0)</f>
        <v>20</v>
      </c>
      <c r="O8" s="21">
        <f t="shared" si="1"/>
        <v>44712</v>
      </c>
      <c r="P8" s="19">
        <f t="shared" si="2"/>
        <v>44737</v>
      </c>
    </row>
    <row r="9" spans="1:28" x14ac:dyDescent="0.25">
      <c r="A9">
        <v>8</v>
      </c>
      <c r="B9" s="1">
        <v>44731</v>
      </c>
      <c r="C9" t="s">
        <v>881</v>
      </c>
      <c r="D9" s="12">
        <v>4</v>
      </c>
      <c r="H9">
        <v>33</v>
      </c>
      <c r="I9">
        <v>31</v>
      </c>
      <c r="J9" s="77">
        <v>33</v>
      </c>
      <c r="K9" s="79">
        <v>20</v>
      </c>
      <c r="L9" s="79">
        <v>19</v>
      </c>
      <c r="M9" s="77">
        <v>20</v>
      </c>
      <c r="N9" s="18">
        <f>ROUND((K9+L9+M9)/3,0)</f>
        <v>20</v>
      </c>
      <c r="O9" s="21">
        <f t="shared" si="1"/>
        <v>44712</v>
      </c>
      <c r="P9" s="19">
        <f t="shared" si="2"/>
        <v>44737</v>
      </c>
    </row>
    <row r="10" spans="1:28" x14ac:dyDescent="0.25">
      <c r="A10">
        <v>9</v>
      </c>
      <c r="B10" s="1">
        <v>44731</v>
      </c>
      <c r="C10" t="s">
        <v>881</v>
      </c>
      <c r="D10" s="12">
        <v>4</v>
      </c>
      <c r="H10">
        <v>31</v>
      </c>
      <c r="I10">
        <v>28</v>
      </c>
      <c r="J10" s="77">
        <v>25</v>
      </c>
      <c r="K10" s="79">
        <v>19</v>
      </c>
      <c r="L10" s="79">
        <v>18</v>
      </c>
      <c r="M10" s="77">
        <v>16</v>
      </c>
      <c r="N10" s="18">
        <f>ROUND((K10+L10+M10)/3,0)</f>
        <v>18</v>
      </c>
      <c r="O10" s="21">
        <f t="shared" si="1"/>
        <v>44714</v>
      </c>
      <c r="P10" s="19">
        <f t="shared" si="2"/>
        <v>44739</v>
      </c>
      <c r="T10" t="s">
        <v>860</v>
      </c>
    </row>
    <row r="11" spans="1:28" x14ac:dyDescent="0.25">
      <c r="A11">
        <v>10</v>
      </c>
      <c r="B11" s="1">
        <v>44731</v>
      </c>
      <c r="C11" t="s">
        <v>881</v>
      </c>
      <c r="D11" s="12">
        <v>4</v>
      </c>
      <c r="H11">
        <v>25</v>
      </c>
      <c r="K11" s="79">
        <v>16</v>
      </c>
      <c r="L11" s="79"/>
      <c r="N11" s="18">
        <v>16</v>
      </c>
      <c r="O11" s="21">
        <f t="shared" si="1"/>
        <v>44716</v>
      </c>
      <c r="P11" s="19">
        <f t="shared" si="2"/>
        <v>44741</v>
      </c>
      <c r="R11" s="165"/>
      <c r="S11" t="s">
        <v>854</v>
      </c>
      <c r="T11" t="s">
        <v>855</v>
      </c>
      <c r="U11" t="s">
        <v>856</v>
      </c>
      <c r="V11" t="s">
        <v>857</v>
      </c>
      <c r="W11" t="s">
        <v>858</v>
      </c>
      <c r="X11" t="s">
        <v>861</v>
      </c>
      <c r="Y11" t="s">
        <v>862</v>
      </c>
      <c r="Z11" t="s">
        <v>863</v>
      </c>
      <c r="AA11" t="s">
        <v>864</v>
      </c>
      <c r="AB11" t="s">
        <v>836</v>
      </c>
    </row>
    <row r="12" spans="1:28" ht="18.75" customHeight="1" x14ac:dyDescent="0.25">
      <c r="A12">
        <v>11</v>
      </c>
      <c r="B12" s="1">
        <v>44731</v>
      </c>
      <c r="C12" t="s">
        <v>881</v>
      </c>
      <c r="D12" s="12">
        <v>2</v>
      </c>
      <c r="H12">
        <v>22</v>
      </c>
      <c r="I12">
        <v>26</v>
      </c>
      <c r="K12" s="79">
        <v>15</v>
      </c>
      <c r="L12" s="79">
        <v>17</v>
      </c>
      <c r="N12" s="18">
        <f>ROUND((K12+L12+M12)/2,0)</f>
        <v>16</v>
      </c>
      <c r="O12" s="21">
        <f t="shared" si="1"/>
        <v>44716</v>
      </c>
      <c r="P12" s="19">
        <f t="shared" si="2"/>
        <v>44741</v>
      </c>
      <c r="R12" s="165" t="s">
        <v>880</v>
      </c>
      <c r="V12">
        <v>8</v>
      </c>
      <c r="W12">
        <v>22</v>
      </c>
      <c r="X12">
        <v>52</v>
      </c>
      <c r="Y12">
        <v>87</v>
      </c>
      <c r="Z12">
        <v>27</v>
      </c>
      <c r="AA12">
        <v>19</v>
      </c>
      <c r="AB12">
        <f>SUM(S12:AA12)</f>
        <v>215</v>
      </c>
    </row>
    <row r="13" spans="1:28" x14ac:dyDescent="0.25">
      <c r="A13">
        <v>12</v>
      </c>
      <c r="B13" s="1">
        <v>44731</v>
      </c>
      <c r="C13" t="s">
        <v>881</v>
      </c>
      <c r="D13" s="12">
        <v>2</v>
      </c>
      <c r="E13" s="16">
        <v>0</v>
      </c>
      <c r="F13" s="2">
        <v>0</v>
      </c>
      <c r="K13" s="79">
        <v>0</v>
      </c>
      <c r="L13" s="79">
        <v>0</v>
      </c>
      <c r="N13" s="18">
        <f>ROUND((K13+L13+M13)/3,0)</f>
        <v>0</v>
      </c>
      <c r="O13" s="21">
        <f t="shared" si="1"/>
        <v>44732</v>
      </c>
      <c r="P13" s="19">
        <f t="shared" si="2"/>
        <v>44757</v>
      </c>
    </row>
    <row r="14" spans="1:28" x14ac:dyDescent="0.25">
      <c r="A14">
        <v>13</v>
      </c>
      <c r="B14" s="1">
        <v>44731</v>
      </c>
      <c r="C14" t="s">
        <v>881</v>
      </c>
      <c r="D14" s="12">
        <v>5</v>
      </c>
      <c r="H14">
        <v>28</v>
      </c>
      <c r="I14">
        <v>30</v>
      </c>
      <c r="J14" s="77">
        <v>31</v>
      </c>
      <c r="K14" s="79">
        <v>18</v>
      </c>
      <c r="L14" s="79">
        <v>19</v>
      </c>
      <c r="M14" s="77">
        <v>19</v>
      </c>
      <c r="N14" s="18">
        <f>ROUND((K14+L14+M14)/3,0)</f>
        <v>19</v>
      </c>
      <c r="O14" s="21">
        <f t="shared" si="1"/>
        <v>44713</v>
      </c>
      <c r="P14" s="19">
        <f t="shared" si="2"/>
        <v>44738</v>
      </c>
    </row>
    <row r="15" spans="1:28" x14ac:dyDescent="0.25">
      <c r="A15">
        <v>14</v>
      </c>
      <c r="B15" s="1">
        <v>44731</v>
      </c>
      <c r="C15" t="s">
        <v>881</v>
      </c>
      <c r="D15" s="12">
        <v>5</v>
      </c>
      <c r="H15">
        <v>32</v>
      </c>
      <c r="I15">
        <v>31</v>
      </c>
      <c r="J15" s="77">
        <v>32</v>
      </c>
      <c r="K15" s="79">
        <v>19</v>
      </c>
      <c r="L15" s="79">
        <v>19</v>
      </c>
      <c r="M15" s="77">
        <v>19</v>
      </c>
      <c r="N15" s="18">
        <f>ROUND((K15+L15+M15)/3,0)</f>
        <v>19</v>
      </c>
      <c r="O15" s="21">
        <f t="shared" si="1"/>
        <v>44713</v>
      </c>
      <c r="P15" s="19">
        <f t="shared" si="2"/>
        <v>44738</v>
      </c>
    </row>
    <row r="16" spans="1:28" x14ac:dyDescent="0.25">
      <c r="A16">
        <v>15</v>
      </c>
      <c r="B16" s="1">
        <v>44731</v>
      </c>
      <c r="C16" t="s">
        <v>881</v>
      </c>
      <c r="D16" s="12">
        <v>4</v>
      </c>
      <c r="E16" s="16">
        <v>90</v>
      </c>
      <c r="F16" s="2">
        <v>90</v>
      </c>
      <c r="G16" s="77">
        <v>90</v>
      </c>
      <c r="K16" s="79">
        <v>10</v>
      </c>
      <c r="L16" s="79">
        <v>10</v>
      </c>
      <c r="M16" s="77">
        <v>10</v>
      </c>
      <c r="N16" s="18">
        <f>ROUND((K16+L16+M16)/3,0)</f>
        <v>10</v>
      </c>
      <c r="O16" s="21">
        <f t="shared" si="1"/>
        <v>44722</v>
      </c>
      <c r="P16" s="19">
        <f t="shared" si="2"/>
        <v>44747</v>
      </c>
    </row>
    <row r="17" spans="1:16" x14ac:dyDescent="0.25">
      <c r="A17">
        <v>16</v>
      </c>
      <c r="B17" s="1">
        <v>44731</v>
      </c>
      <c r="C17" t="s">
        <v>881</v>
      </c>
      <c r="D17" s="12">
        <v>2</v>
      </c>
      <c r="H17" t="s">
        <v>869</v>
      </c>
      <c r="K17" s="79">
        <v>26</v>
      </c>
      <c r="L17" s="79"/>
      <c r="N17" s="18">
        <v>26</v>
      </c>
      <c r="O17" s="21">
        <f t="shared" si="1"/>
        <v>44706</v>
      </c>
      <c r="P17" s="19">
        <f t="shared" si="2"/>
        <v>44731</v>
      </c>
    </row>
    <row r="18" spans="1:16" x14ac:dyDescent="0.25">
      <c r="A18">
        <v>17</v>
      </c>
      <c r="B18" s="1">
        <v>44731</v>
      </c>
      <c r="C18" t="s">
        <v>881</v>
      </c>
      <c r="D18" s="12">
        <v>4</v>
      </c>
      <c r="E18" s="16">
        <v>90</v>
      </c>
      <c r="F18" s="2">
        <v>90</v>
      </c>
      <c r="G18" s="77">
        <v>90</v>
      </c>
      <c r="K18" s="79">
        <v>10</v>
      </c>
      <c r="L18" s="79">
        <v>10</v>
      </c>
      <c r="M18" s="77">
        <v>10</v>
      </c>
      <c r="N18" s="18">
        <f t="shared" ref="N18:N36" si="3">ROUND((K18+L18+M18)/3,0)</f>
        <v>10</v>
      </c>
      <c r="O18" s="21">
        <f t="shared" si="1"/>
        <v>44722</v>
      </c>
      <c r="P18" s="19">
        <f t="shared" si="2"/>
        <v>44747</v>
      </c>
    </row>
    <row r="19" spans="1:16" x14ac:dyDescent="0.25">
      <c r="A19">
        <v>18</v>
      </c>
      <c r="B19" s="1">
        <v>44731</v>
      </c>
      <c r="C19" t="s">
        <v>881</v>
      </c>
      <c r="D19" s="12">
        <v>4</v>
      </c>
      <c r="E19" s="16">
        <v>90</v>
      </c>
      <c r="F19" s="2" t="s">
        <v>193</v>
      </c>
      <c r="G19" s="77">
        <v>90</v>
      </c>
      <c r="K19" s="79">
        <v>10</v>
      </c>
      <c r="L19" s="79">
        <v>11</v>
      </c>
      <c r="M19" s="77">
        <v>10</v>
      </c>
      <c r="N19" s="18">
        <f t="shared" si="3"/>
        <v>10</v>
      </c>
      <c r="O19" s="21">
        <f t="shared" si="1"/>
        <v>44722</v>
      </c>
      <c r="P19" s="19">
        <f t="shared" si="2"/>
        <v>44747</v>
      </c>
    </row>
    <row r="20" spans="1:16" x14ac:dyDescent="0.25">
      <c r="A20">
        <v>19</v>
      </c>
      <c r="B20" s="1">
        <v>44731</v>
      </c>
      <c r="C20" t="s">
        <v>881</v>
      </c>
      <c r="D20" s="12">
        <v>4</v>
      </c>
      <c r="E20" s="16">
        <v>90</v>
      </c>
      <c r="F20" s="2">
        <v>90</v>
      </c>
      <c r="G20" s="77">
        <v>90</v>
      </c>
      <c r="K20" s="79">
        <v>10</v>
      </c>
      <c r="L20" s="79">
        <v>10</v>
      </c>
      <c r="M20" s="77">
        <v>10</v>
      </c>
      <c r="N20" s="18">
        <f t="shared" si="3"/>
        <v>10</v>
      </c>
      <c r="O20" s="21">
        <f t="shared" si="1"/>
        <v>44722</v>
      </c>
      <c r="P20" s="19">
        <f t="shared" si="2"/>
        <v>44747</v>
      </c>
    </row>
    <row r="21" spans="1:16" x14ac:dyDescent="0.25">
      <c r="A21">
        <v>20</v>
      </c>
      <c r="B21" s="1">
        <v>44731</v>
      </c>
      <c r="C21" t="s">
        <v>881</v>
      </c>
      <c r="D21" s="12">
        <v>3</v>
      </c>
      <c r="E21" s="16">
        <v>90</v>
      </c>
      <c r="F21" s="79">
        <v>90</v>
      </c>
      <c r="G21" s="77">
        <v>90</v>
      </c>
      <c r="K21" s="79">
        <v>10</v>
      </c>
      <c r="L21" s="79">
        <v>10</v>
      </c>
      <c r="M21" s="77">
        <v>10</v>
      </c>
      <c r="N21" s="18">
        <f t="shared" si="3"/>
        <v>10</v>
      </c>
      <c r="O21" s="21">
        <f t="shared" si="1"/>
        <v>44722</v>
      </c>
      <c r="P21" s="19">
        <f t="shared" si="2"/>
        <v>44747</v>
      </c>
    </row>
    <row r="22" spans="1:16" x14ac:dyDescent="0.25">
      <c r="A22">
        <v>21</v>
      </c>
      <c r="B22" s="1">
        <v>44731</v>
      </c>
      <c r="C22" t="s">
        <v>881</v>
      </c>
      <c r="D22" s="12">
        <v>4</v>
      </c>
      <c r="E22" s="16" t="s">
        <v>193</v>
      </c>
      <c r="F22" s="79">
        <v>90</v>
      </c>
      <c r="G22" s="77" t="s">
        <v>193</v>
      </c>
      <c r="K22" s="79">
        <v>11</v>
      </c>
      <c r="L22" s="79">
        <v>10</v>
      </c>
      <c r="M22" s="77">
        <v>11</v>
      </c>
      <c r="N22" s="18">
        <f t="shared" si="3"/>
        <v>11</v>
      </c>
      <c r="O22" s="21">
        <f t="shared" si="1"/>
        <v>44721</v>
      </c>
      <c r="P22" s="19">
        <f t="shared" si="2"/>
        <v>44746</v>
      </c>
    </row>
    <row r="23" spans="1:16" x14ac:dyDescent="0.25">
      <c r="A23">
        <v>22</v>
      </c>
      <c r="B23" s="1">
        <v>44731</v>
      </c>
      <c r="C23" t="s">
        <v>881</v>
      </c>
      <c r="D23" s="12">
        <v>5</v>
      </c>
      <c r="H23">
        <v>32</v>
      </c>
      <c r="I23">
        <v>26</v>
      </c>
      <c r="J23" s="77">
        <v>30</v>
      </c>
      <c r="K23" s="79">
        <v>19</v>
      </c>
      <c r="L23" s="79">
        <v>17</v>
      </c>
      <c r="M23" s="77">
        <v>19</v>
      </c>
      <c r="N23" s="18">
        <f t="shared" si="3"/>
        <v>18</v>
      </c>
      <c r="O23" s="21">
        <f t="shared" si="1"/>
        <v>44714</v>
      </c>
      <c r="P23" s="19">
        <f t="shared" si="2"/>
        <v>44739</v>
      </c>
    </row>
    <row r="24" spans="1:16" x14ac:dyDescent="0.25">
      <c r="A24">
        <v>23</v>
      </c>
      <c r="B24" s="1">
        <v>44731</v>
      </c>
      <c r="C24" t="s">
        <v>881</v>
      </c>
      <c r="D24" s="12">
        <v>4</v>
      </c>
      <c r="E24" s="16">
        <v>90</v>
      </c>
      <c r="F24" s="79">
        <v>90</v>
      </c>
      <c r="G24" s="77" t="s">
        <v>193</v>
      </c>
      <c r="K24" s="79">
        <v>10</v>
      </c>
      <c r="L24" s="79">
        <v>10</v>
      </c>
      <c r="M24" s="77">
        <v>11</v>
      </c>
      <c r="N24" s="18">
        <f t="shared" si="3"/>
        <v>10</v>
      </c>
      <c r="O24" s="21">
        <f t="shared" si="1"/>
        <v>44722</v>
      </c>
      <c r="P24" s="19">
        <f t="shared" si="2"/>
        <v>44747</v>
      </c>
    </row>
    <row r="25" spans="1:16" x14ac:dyDescent="0.25">
      <c r="A25">
        <v>24</v>
      </c>
      <c r="B25" s="1">
        <v>44731</v>
      </c>
      <c r="C25" t="s">
        <v>881</v>
      </c>
      <c r="D25" s="12">
        <v>5</v>
      </c>
      <c r="E25" s="16">
        <v>90</v>
      </c>
      <c r="F25" s="79">
        <v>90</v>
      </c>
      <c r="G25" s="77">
        <v>90</v>
      </c>
      <c r="K25" s="79">
        <v>10</v>
      </c>
      <c r="L25" s="79">
        <v>10</v>
      </c>
      <c r="M25" s="77">
        <v>10</v>
      </c>
      <c r="N25" s="18">
        <f t="shared" si="3"/>
        <v>10</v>
      </c>
      <c r="O25" s="21">
        <f t="shared" si="1"/>
        <v>44722</v>
      </c>
      <c r="P25" s="19">
        <f t="shared" si="2"/>
        <v>44747</v>
      </c>
    </row>
    <row r="26" spans="1:16" x14ac:dyDescent="0.25">
      <c r="A26">
        <v>25</v>
      </c>
      <c r="B26" s="1">
        <v>44731</v>
      </c>
      <c r="C26" t="s">
        <v>881</v>
      </c>
      <c r="D26" s="12">
        <v>4</v>
      </c>
      <c r="E26" s="16">
        <v>90</v>
      </c>
      <c r="F26" s="79">
        <v>90</v>
      </c>
      <c r="G26" s="77">
        <v>90</v>
      </c>
      <c r="K26" s="79">
        <v>10</v>
      </c>
      <c r="L26" s="79">
        <v>10</v>
      </c>
      <c r="M26" s="77">
        <v>10</v>
      </c>
      <c r="N26" s="18">
        <f t="shared" si="3"/>
        <v>10</v>
      </c>
      <c r="O26" s="21">
        <f t="shared" si="1"/>
        <v>44722</v>
      </c>
      <c r="P26" s="19">
        <f t="shared" si="2"/>
        <v>44747</v>
      </c>
    </row>
    <row r="27" spans="1:16" x14ac:dyDescent="0.25">
      <c r="A27">
        <v>26</v>
      </c>
      <c r="B27" s="1">
        <v>44731</v>
      </c>
      <c r="C27" t="s">
        <v>881</v>
      </c>
      <c r="D27" s="12">
        <v>3</v>
      </c>
      <c r="E27" s="16">
        <v>30</v>
      </c>
      <c r="F27" s="79">
        <v>30</v>
      </c>
      <c r="G27" s="77">
        <v>30</v>
      </c>
      <c r="K27" s="79">
        <v>4</v>
      </c>
      <c r="L27" s="79">
        <v>4</v>
      </c>
      <c r="M27" s="77">
        <v>4</v>
      </c>
      <c r="N27" s="18">
        <f t="shared" si="3"/>
        <v>4</v>
      </c>
      <c r="O27" s="21">
        <f t="shared" si="1"/>
        <v>44728</v>
      </c>
      <c r="P27" s="19">
        <f t="shared" si="2"/>
        <v>44753</v>
      </c>
    </row>
    <row r="28" spans="1:16" x14ac:dyDescent="0.25">
      <c r="A28">
        <v>27</v>
      </c>
      <c r="B28" s="1">
        <v>44731</v>
      </c>
      <c r="C28" t="s">
        <v>881</v>
      </c>
      <c r="D28" s="12">
        <v>5</v>
      </c>
      <c r="E28" s="16" t="s">
        <v>193</v>
      </c>
      <c r="F28" s="79">
        <v>90</v>
      </c>
      <c r="G28" s="77">
        <v>90</v>
      </c>
      <c r="K28" s="79">
        <v>11</v>
      </c>
      <c r="L28" s="79">
        <v>10</v>
      </c>
      <c r="M28" s="77">
        <v>10</v>
      </c>
      <c r="N28" s="18">
        <f t="shared" si="3"/>
        <v>10</v>
      </c>
      <c r="O28" s="21">
        <f t="shared" si="1"/>
        <v>44722</v>
      </c>
      <c r="P28" s="19">
        <f t="shared" si="2"/>
        <v>44747</v>
      </c>
    </row>
    <row r="29" spans="1:16" x14ac:dyDescent="0.25">
      <c r="A29">
        <v>28</v>
      </c>
      <c r="B29" s="1">
        <v>44731</v>
      </c>
      <c r="C29" t="s">
        <v>881</v>
      </c>
      <c r="D29" s="12">
        <v>3</v>
      </c>
      <c r="E29" s="16">
        <v>90</v>
      </c>
      <c r="F29" s="79">
        <v>90</v>
      </c>
      <c r="G29" s="77">
        <v>90</v>
      </c>
      <c r="K29" s="79">
        <v>10</v>
      </c>
      <c r="L29" s="79">
        <v>10</v>
      </c>
      <c r="M29" s="77">
        <v>10</v>
      </c>
      <c r="N29" s="18">
        <f t="shared" si="3"/>
        <v>10</v>
      </c>
      <c r="O29" s="21">
        <f t="shared" si="1"/>
        <v>44722</v>
      </c>
      <c r="P29" s="19">
        <f t="shared" si="2"/>
        <v>44747</v>
      </c>
    </row>
    <row r="30" spans="1:16" x14ac:dyDescent="0.25">
      <c r="A30">
        <v>29</v>
      </c>
      <c r="B30" s="1">
        <v>44731</v>
      </c>
      <c r="C30" t="s">
        <v>881</v>
      </c>
      <c r="D30" s="12">
        <v>4</v>
      </c>
      <c r="E30" s="16">
        <v>90</v>
      </c>
      <c r="F30" s="79">
        <v>90</v>
      </c>
      <c r="G30" s="77">
        <v>90</v>
      </c>
      <c r="K30" s="79">
        <v>10</v>
      </c>
      <c r="L30" s="79">
        <v>10</v>
      </c>
      <c r="M30" s="77">
        <v>10</v>
      </c>
      <c r="N30" s="18">
        <f t="shared" si="3"/>
        <v>10</v>
      </c>
      <c r="O30" s="21">
        <f t="shared" si="1"/>
        <v>44722</v>
      </c>
      <c r="P30" s="19">
        <f t="shared" si="2"/>
        <v>44747</v>
      </c>
    </row>
    <row r="31" spans="1:16" x14ac:dyDescent="0.25">
      <c r="A31">
        <v>30</v>
      </c>
      <c r="B31" s="1">
        <v>44731</v>
      </c>
      <c r="C31" t="s">
        <v>881</v>
      </c>
      <c r="D31" s="12">
        <v>5</v>
      </c>
      <c r="H31">
        <v>30</v>
      </c>
      <c r="I31">
        <v>30</v>
      </c>
      <c r="J31" s="77">
        <v>30</v>
      </c>
      <c r="K31" s="79">
        <v>4</v>
      </c>
      <c r="L31" s="79">
        <v>4</v>
      </c>
      <c r="M31" s="77">
        <v>4</v>
      </c>
      <c r="N31" s="18">
        <f t="shared" si="3"/>
        <v>4</v>
      </c>
      <c r="O31" s="21">
        <f t="shared" si="1"/>
        <v>44728</v>
      </c>
      <c r="P31" s="19">
        <f t="shared" si="2"/>
        <v>44753</v>
      </c>
    </row>
    <row r="32" spans="1:16" x14ac:dyDescent="0.25">
      <c r="A32">
        <v>31</v>
      </c>
      <c r="B32" s="1">
        <v>44731</v>
      </c>
      <c r="C32" t="s">
        <v>881</v>
      </c>
      <c r="D32" s="12">
        <v>4</v>
      </c>
      <c r="E32" s="16">
        <v>75</v>
      </c>
      <c r="F32" s="79">
        <v>75</v>
      </c>
      <c r="G32" s="77">
        <v>75</v>
      </c>
      <c r="K32" s="79">
        <v>8</v>
      </c>
      <c r="L32" s="79">
        <v>8</v>
      </c>
      <c r="M32" s="77">
        <v>8</v>
      </c>
      <c r="N32" s="18">
        <f t="shared" si="3"/>
        <v>8</v>
      </c>
      <c r="O32" s="21">
        <f t="shared" si="1"/>
        <v>44724</v>
      </c>
      <c r="P32" s="19">
        <f t="shared" si="2"/>
        <v>44749</v>
      </c>
    </row>
    <row r="33" spans="1:16" x14ac:dyDescent="0.25">
      <c r="A33">
        <v>32</v>
      </c>
      <c r="B33" s="1">
        <v>44731</v>
      </c>
      <c r="C33" t="s">
        <v>881</v>
      </c>
      <c r="D33" s="12">
        <v>3</v>
      </c>
      <c r="E33" s="16">
        <v>90</v>
      </c>
      <c r="F33" s="79">
        <v>90</v>
      </c>
      <c r="G33" s="77">
        <v>90</v>
      </c>
      <c r="K33" s="79">
        <v>10</v>
      </c>
      <c r="L33" s="79">
        <v>10</v>
      </c>
      <c r="M33" s="77">
        <v>10</v>
      </c>
      <c r="N33" s="18">
        <f t="shared" si="3"/>
        <v>10</v>
      </c>
      <c r="O33" s="21">
        <f t="shared" si="1"/>
        <v>44722</v>
      </c>
      <c r="P33" s="19">
        <f t="shared" si="2"/>
        <v>44747</v>
      </c>
    </row>
    <row r="34" spans="1:16" x14ac:dyDescent="0.25">
      <c r="A34">
        <v>33</v>
      </c>
      <c r="B34" s="1">
        <v>44731</v>
      </c>
      <c r="C34" t="s">
        <v>881</v>
      </c>
      <c r="D34" s="12">
        <v>5</v>
      </c>
      <c r="E34" s="16">
        <v>90</v>
      </c>
      <c r="F34" s="79">
        <v>90</v>
      </c>
      <c r="G34" s="77">
        <v>90</v>
      </c>
      <c r="K34" s="79">
        <v>10</v>
      </c>
      <c r="L34" s="79">
        <v>10</v>
      </c>
      <c r="M34" s="77">
        <v>10</v>
      </c>
      <c r="N34" s="18">
        <f t="shared" si="3"/>
        <v>10</v>
      </c>
      <c r="O34" s="21">
        <f t="shared" si="1"/>
        <v>44722</v>
      </c>
      <c r="P34" s="19">
        <f t="shared" si="2"/>
        <v>44747</v>
      </c>
    </row>
    <row r="35" spans="1:16" x14ac:dyDescent="0.25">
      <c r="A35">
        <v>34</v>
      </c>
      <c r="B35" s="1">
        <v>44731</v>
      </c>
      <c r="C35" t="s">
        <v>881</v>
      </c>
      <c r="D35" s="12">
        <v>6</v>
      </c>
      <c r="F35" s="79"/>
      <c r="H35">
        <v>38</v>
      </c>
      <c r="I35">
        <v>40</v>
      </c>
      <c r="J35" s="77">
        <v>39</v>
      </c>
      <c r="K35" s="79">
        <v>23</v>
      </c>
      <c r="L35" s="79">
        <v>22</v>
      </c>
      <c r="M35" s="77">
        <v>22</v>
      </c>
      <c r="N35" s="18">
        <f t="shared" si="3"/>
        <v>22</v>
      </c>
      <c r="O35" s="21">
        <f t="shared" si="1"/>
        <v>44710</v>
      </c>
      <c r="P35" s="19">
        <f t="shared" si="2"/>
        <v>44735</v>
      </c>
    </row>
    <row r="36" spans="1:16" x14ac:dyDescent="0.25">
      <c r="A36">
        <v>35</v>
      </c>
      <c r="B36" s="1">
        <v>44731</v>
      </c>
      <c r="C36" t="s">
        <v>881</v>
      </c>
      <c r="D36" s="12">
        <v>4</v>
      </c>
      <c r="E36" s="16">
        <v>90</v>
      </c>
      <c r="F36" s="79">
        <v>90</v>
      </c>
      <c r="G36" s="77">
        <v>90</v>
      </c>
      <c r="H36" s="79"/>
      <c r="K36" s="79">
        <v>10</v>
      </c>
      <c r="L36" s="79">
        <v>10</v>
      </c>
      <c r="M36" s="77">
        <v>10</v>
      </c>
      <c r="N36" s="18">
        <f t="shared" si="3"/>
        <v>10</v>
      </c>
      <c r="O36" s="21">
        <f t="shared" si="1"/>
        <v>44722</v>
      </c>
      <c r="P36" s="19">
        <f t="shared" si="2"/>
        <v>44747</v>
      </c>
    </row>
    <row r="37" spans="1:16" x14ac:dyDescent="0.25">
      <c r="A37">
        <v>36</v>
      </c>
      <c r="B37" s="1">
        <v>44731</v>
      </c>
      <c r="C37" t="s">
        <v>881</v>
      </c>
      <c r="D37" s="12">
        <v>4</v>
      </c>
      <c r="H37" t="s">
        <v>869</v>
      </c>
      <c r="K37" s="79">
        <v>26</v>
      </c>
      <c r="L37" s="79"/>
      <c r="N37" s="18">
        <v>26</v>
      </c>
      <c r="O37" s="21">
        <f t="shared" si="1"/>
        <v>44706</v>
      </c>
      <c r="P37" s="19">
        <f t="shared" si="2"/>
        <v>44731</v>
      </c>
    </row>
    <row r="38" spans="1:16" x14ac:dyDescent="0.25">
      <c r="A38">
        <v>37</v>
      </c>
      <c r="B38" s="1">
        <v>44731</v>
      </c>
      <c r="C38" s="23" t="s">
        <v>882</v>
      </c>
      <c r="D38" s="12">
        <v>5</v>
      </c>
      <c r="H38">
        <v>28</v>
      </c>
      <c r="I38">
        <v>25</v>
      </c>
      <c r="J38" s="77">
        <v>28</v>
      </c>
      <c r="K38" s="79">
        <v>18</v>
      </c>
      <c r="L38" s="79">
        <v>16</v>
      </c>
      <c r="M38" s="77">
        <v>18</v>
      </c>
      <c r="N38" s="18">
        <f t="shared" ref="N38:N49" si="4">ROUND((K38+L38+M38)/3,0)</f>
        <v>17</v>
      </c>
      <c r="O38" s="21">
        <f t="shared" si="1"/>
        <v>44715</v>
      </c>
      <c r="P38" s="19">
        <f t="shared" si="2"/>
        <v>44740</v>
      </c>
    </row>
    <row r="39" spans="1:16" x14ac:dyDescent="0.25">
      <c r="A39">
        <v>38</v>
      </c>
      <c r="B39" s="1">
        <v>44731</v>
      </c>
      <c r="C39" s="23" t="s">
        <v>882</v>
      </c>
      <c r="D39" s="12">
        <v>6</v>
      </c>
      <c r="E39" s="16">
        <v>90</v>
      </c>
      <c r="F39" s="79">
        <v>90</v>
      </c>
      <c r="G39" s="77">
        <v>90</v>
      </c>
      <c r="K39" s="79">
        <v>10</v>
      </c>
      <c r="L39" s="79">
        <v>10</v>
      </c>
      <c r="M39" s="77">
        <v>10</v>
      </c>
      <c r="N39" s="18">
        <f t="shared" si="4"/>
        <v>10</v>
      </c>
      <c r="O39" s="21">
        <f t="shared" si="1"/>
        <v>44722</v>
      </c>
      <c r="P39" s="19">
        <f t="shared" si="2"/>
        <v>44747</v>
      </c>
    </row>
    <row r="40" spans="1:16" x14ac:dyDescent="0.25">
      <c r="A40">
        <v>39</v>
      </c>
      <c r="B40" s="1">
        <v>44731</v>
      </c>
      <c r="C40" s="23" t="s">
        <v>882</v>
      </c>
      <c r="D40" s="12">
        <v>4</v>
      </c>
      <c r="E40" s="16">
        <v>75</v>
      </c>
      <c r="F40" s="79">
        <v>75</v>
      </c>
      <c r="G40" s="77">
        <v>75</v>
      </c>
      <c r="K40" s="79">
        <v>8</v>
      </c>
      <c r="L40" s="79">
        <v>8</v>
      </c>
      <c r="M40" s="77">
        <v>8</v>
      </c>
      <c r="N40" s="18">
        <f t="shared" si="4"/>
        <v>8</v>
      </c>
      <c r="O40" s="21">
        <f t="shared" si="1"/>
        <v>44724</v>
      </c>
      <c r="P40" s="19">
        <f t="shared" si="2"/>
        <v>44749</v>
      </c>
    </row>
    <row r="41" spans="1:16" x14ac:dyDescent="0.25">
      <c r="A41">
        <v>40</v>
      </c>
      <c r="B41" s="1">
        <v>44731</v>
      </c>
      <c r="C41" s="23" t="s">
        <v>882</v>
      </c>
      <c r="D41" s="12">
        <v>5</v>
      </c>
      <c r="E41" s="16">
        <v>90</v>
      </c>
      <c r="F41" s="79">
        <v>90</v>
      </c>
      <c r="G41" s="77">
        <v>90</v>
      </c>
      <c r="K41" s="79">
        <v>10</v>
      </c>
      <c r="L41" s="79">
        <v>10</v>
      </c>
      <c r="M41" s="77">
        <v>10</v>
      </c>
      <c r="N41" s="18">
        <f t="shared" si="4"/>
        <v>10</v>
      </c>
      <c r="O41" s="21">
        <f t="shared" si="1"/>
        <v>44722</v>
      </c>
      <c r="P41" s="19">
        <f t="shared" si="2"/>
        <v>44747</v>
      </c>
    </row>
    <row r="42" spans="1:16" x14ac:dyDescent="0.25">
      <c r="A42">
        <v>41</v>
      </c>
      <c r="B42" s="1">
        <v>44731</v>
      </c>
      <c r="C42" s="23" t="s">
        <v>882</v>
      </c>
      <c r="D42" s="12">
        <v>3</v>
      </c>
      <c r="E42" s="16">
        <v>60</v>
      </c>
      <c r="F42" s="79">
        <v>30</v>
      </c>
      <c r="G42" s="77">
        <v>60</v>
      </c>
      <c r="K42" s="79">
        <v>7</v>
      </c>
      <c r="L42" s="79">
        <v>4</v>
      </c>
      <c r="M42" s="77">
        <v>7</v>
      </c>
      <c r="N42" s="18">
        <f t="shared" si="4"/>
        <v>6</v>
      </c>
      <c r="O42" s="21">
        <f t="shared" si="1"/>
        <v>44726</v>
      </c>
      <c r="P42" s="19">
        <f t="shared" si="2"/>
        <v>44751</v>
      </c>
    </row>
    <row r="43" spans="1:16" x14ac:dyDescent="0.25">
      <c r="A43">
        <v>42</v>
      </c>
      <c r="B43" s="1">
        <v>44731</v>
      </c>
      <c r="C43" s="23" t="s">
        <v>882</v>
      </c>
      <c r="D43" s="12">
        <v>6</v>
      </c>
      <c r="H43">
        <v>30</v>
      </c>
      <c r="I43">
        <v>28</v>
      </c>
      <c r="J43" s="77">
        <v>33</v>
      </c>
      <c r="K43" s="79">
        <v>19</v>
      </c>
      <c r="L43" s="79">
        <v>18</v>
      </c>
      <c r="M43" s="77">
        <v>20</v>
      </c>
      <c r="N43" s="18">
        <f t="shared" si="4"/>
        <v>19</v>
      </c>
      <c r="O43" s="21">
        <f t="shared" si="1"/>
        <v>44713</v>
      </c>
      <c r="P43" s="19">
        <f t="shared" si="2"/>
        <v>44738</v>
      </c>
    </row>
    <row r="44" spans="1:16" x14ac:dyDescent="0.25">
      <c r="A44">
        <v>43</v>
      </c>
      <c r="B44" s="1">
        <v>44731</v>
      </c>
      <c r="C44" s="23" t="s">
        <v>882</v>
      </c>
      <c r="D44" s="12">
        <v>5</v>
      </c>
      <c r="E44" s="16">
        <v>60</v>
      </c>
      <c r="F44" s="79">
        <v>60</v>
      </c>
      <c r="G44" s="77">
        <v>60</v>
      </c>
      <c r="K44" s="79">
        <v>7</v>
      </c>
      <c r="L44" s="79">
        <v>7</v>
      </c>
      <c r="M44" s="77">
        <v>7</v>
      </c>
      <c r="N44" s="18">
        <f t="shared" si="4"/>
        <v>7</v>
      </c>
      <c r="O44" s="21">
        <f t="shared" si="1"/>
        <v>44725</v>
      </c>
      <c r="P44" s="19">
        <f t="shared" si="2"/>
        <v>44750</v>
      </c>
    </row>
    <row r="45" spans="1:16" x14ac:dyDescent="0.25">
      <c r="A45">
        <v>44</v>
      </c>
      <c r="B45" s="1">
        <v>44731</v>
      </c>
      <c r="C45" s="23" t="s">
        <v>882</v>
      </c>
      <c r="D45" s="12">
        <v>4</v>
      </c>
      <c r="E45" s="16">
        <v>90</v>
      </c>
      <c r="F45" s="79">
        <v>90</v>
      </c>
      <c r="G45" s="77">
        <v>90</v>
      </c>
      <c r="K45" s="79">
        <v>10</v>
      </c>
      <c r="L45" s="79">
        <v>10</v>
      </c>
      <c r="M45" s="77">
        <v>10</v>
      </c>
      <c r="N45" s="18">
        <f t="shared" si="4"/>
        <v>10</v>
      </c>
      <c r="O45" s="21">
        <f t="shared" si="1"/>
        <v>44722</v>
      </c>
      <c r="P45" s="19">
        <f t="shared" si="2"/>
        <v>44747</v>
      </c>
    </row>
    <row r="46" spans="1:16" x14ac:dyDescent="0.25">
      <c r="A46">
        <v>45</v>
      </c>
      <c r="B46" s="1">
        <v>44731</v>
      </c>
      <c r="C46" s="23" t="s">
        <v>882</v>
      </c>
      <c r="D46" s="12">
        <v>5</v>
      </c>
      <c r="E46" s="16">
        <v>75</v>
      </c>
      <c r="F46" s="79">
        <v>75</v>
      </c>
      <c r="G46" s="77">
        <v>90</v>
      </c>
      <c r="K46" s="79">
        <v>8</v>
      </c>
      <c r="L46" s="79">
        <v>8</v>
      </c>
      <c r="M46" s="77">
        <v>10</v>
      </c>
      <c r="N46" s="18">
        <f t="shared" si="4"/>
        <v>9</v>
      </c>
      <c r="O46" s="21">
        <f t="shared" si="1"/>
        <v>44723</v>
      </c>
      <c r="P46" s="19">
        <f t="shared" si="2"/>
        <v>44748</v>
      </c>
    </row>
    <row r="47" spans="1:16" x14ac:dyDescent="0.25">
      <c r="A47">
        <v>46</v>
      </c>
      <c r="B47" s="1">
        <v>44731</v>
      </c>
      <c r="C47" s="23" t="s">
        <v>882</v>
      </c>
      <c r="D47" s="12">
        <v>4</v>
      </c>
      <c r="H47">
        <v>30</v>
      </c>
      <c r="I47">
        <v>33</v>
      </c>
      <c r="J47" s="77">
        <v>29</v>
      </c>
      <c r="K47" s="79">
        <v>19</v>
      </c>
      <c r="L47" s="79">
        <v>20</v>
      </c>
      <c r="M47" s="77">
        <v>18</v>
      </c>
      <c r="N47" s="18">
        <f t="shared" si="4"/>
        <v>19</v>
      </c>
      <c r="O47" s="21">
        <f t="shared" si="1"/>
        <v>44713</v>
      </c>
      <c r="P47" s="19">
        <f t="shared" si="2"/>
        <v>44738</v>
      </c>
    </row>
    <row r="48" spans="1:16" x14ac:dyDescent="0.25">
      <c r="A48">
        <v>47</v>
      </c>
      <c r="B48" s="1">
        <v>44731</v>
      </c>
      <c r="C48" s="23" t="s">
        <v>882</v>
      </c>
      <c r="D48" s="12">
        <v>3</v>
      </c>
      <c r="H48">
        <v>20</v>
      </c>
      <c r="I48" t="s">
        <v>193</v>
      </c>
      <c r="J48" s="77">
        <v>18</v>
      </c>
      <c r="K48" s="79">
        <v>14</v>
      </c>
      <c r="L48" s="79">
        <v>11</v>
      </c>
      <c r="M48" s="77">
        <v>14</v>
      </c>
      <c r="N48" s="18">
        <f t="shared" si="4"/>
        <v>13</v>
      </c>
      <c r="O48" s="21">
        <f t="shared" si="1"/>
        <v>44719</v>
      </c>
      <c r="P48" s="19">
        <f t="shared" si="2"/>
        <v>44744</v>
      </c>
    </row>
    <row r="49" spans="1:16" x14ac:dyDescent="0.25">
      <c r="A49">
        <v>48</v>
      </c>
      <c r="B49" s="1">
        <v>44731</v>
      </c>
      <c r="C49" s="23" t="s">
        <v>882</v>
      </c>
      <c r="D49" s="12">
        <v>6</v>
      </c>
      <c r="E49" s="16">
        <v>90</v>
      </c>
      <c r="F49" s="79">
        <v>90</v>
      </c>
      <c r="G49" s="77" t="s">
        <v>193</v>
      </c>
      <c r="K49" s="79">
        <v>10</v>
      </c>
      <c r="L49" s="79">
        <v>10</v>
      </c>
      <c r="M49" s="77">
        <v>11</v>
      </c>
      <c r="N49" s="18">
        <f t="shared" si="4"/>
        <v>10</v>
      </c>
      <c r="O49" s="21">
        <f t="shared" si="1"/>
        <v>44722</v>
      </c>
      <c r="P49" s="19">
        <f t="shared" si="2"/>
        <v>44747</v>
      </c>
    </row>
    <row r="50" spans="1:16" x14ac:dyDescent="0.25">
      <c r="A50">
        <v>49</v>
      </c>
      <c r="B50" s="1">
        <v>44731</v>
      </c>
      <c r="C50" s="23" t="s">
        <v>882</v>
      </c>
      <c r="D50" s="12">
        <v>4</v>
      </c>
      <c r="E50" s="16">
        <v>60</v>
      </c>
      <c r="F50" s="79">
        <v>60</v>
      </c>
      <c r="G50" s="77">
        <v>60</v>
      </c>
      <c r="K50" s="79">
        <v>7</v>
      </c>
      <c r="L50" s="79">
        <v>7</v>
      </c>
      <c r="M50" s="77">
        <v>7</v>
      </c>
      <c r="N50" s="18">
        <f>ROUND((K50+L50+M50)/2,0)</f>
        <v>11</v>
      </c>
      <c r="O50" s="21">
        <f t="shared" si="1"/>
        <v>44721</v>
      </c>
      <c r="P50" s="19">
        <f t="shared" si="2"/>
        <v>44746</v>
      </c>
    </row>
    <row r="51" spans="1:16" x14ac:dyDescent="0.25">
      <c r="A51">
        <v>50</v>
      </c>
      <c r="B51" s="1">
        <v>44731</v>
      </c>
      <c r="C51" s="23" t="s">
        <v>882</v>
      </c>
      <c r="D51" s="12">
        <v>5</v>
      </c>
      <c r="E51" s="16" t="s">
        <v>873</v>
      </c>
      <c r="F51" s="2" t="s">
        <v>193</v>
      </c>
      <c r="G51" s="77">
        <v>90</v>
      </c>
      <c r="K51" s="79">
        <v>11</v>
      </c>
      <c r="L51" s="79">
        <v>11</v>
      </c>
      <c r="M51" s="77">
        <v>10</v>
      </c>
      <c r="N51" s="18">
        <f t="shared" ref="N51:N60" si="5">ROUND((K51+L51+M51)/3,0)</f>
        <v>11</v>
      </c>
      <c r="O51" s="21">
        <f t="shared" si="1"/>
        <v>44721</v>
      </c>
      <c r="P51" s="19">
        <f t="shared" si="2"/>
        <v>44746</v>
      </c>
    </row>
    <row r="52" spans="1:16" x14ac:dyDescent="0.25">
      <c r="A52">
        <v>51</v>
      </c>
      <c r="B52" s="1">
        <v>44731</v>
      </c>
      <c r="C52" s="23" t="s">
        <v>882</v>
      </c>
      <c r="D52" s="12">
        <v>5</v>
      </c>
      <c r="H52">
        <v>34</v>
      </c>
      <c r="I52">
        <v>32</v>
      </c>
      <c r="J52" s="77">
        <v>33</v>
      </c>
      <c r="K52" s="79">
        <v>20</v>
      </c>
      <c r="L52" s="79">
        <v>19</v>
      </c>
      <c r="M52" s="77">
        <v>20</v>
      </c>
      <c r="N52" s="18">
        <f t="shared" si="5"/>
        <v>20</v>
      </c>
      <c r="O52" s="21">
        <f t="shared" si="1"/>
        <v>44712</v>
      </c>
      <c r="P52" s="19">
        <f t="shared" si="2"/>
        <v>44737</v>
      </c>
    </row>
    <row r="53" spans="1:16" x14ac:dyDescent="0.25">
      <c r="A53">
        <v>52</v>
      </c>
      <c r="B53" s="1">
        <v>44731</v>
      </c>
      <c r="C53" s="23" t="s">
        <v>882</v>
      </c>
      <c r="D53" s="12">
        <v>5</v>
      </c>
      <c r="E53" s="16">
        <v>90</v>
      </c>
      <c r="F53" s="79">
        <v>90</v>
      </c>
      <c r="G53" s="77">
        <v>90</v>
      </c>
      <c r="K53" s="79">
        <v>10</v>
      </c>
      <c r="L53" s="79">
        <v>10</v>
      </c>
      <c r="M53" s="77">
        <v>10</v>
      </c>
      <c r="N53" s="18">
        <f t="shared" si="5"/>
        <v>10</v>
      </c>
      <c r="O53" s="21">
        <f t="shared" si="1"/>
        <v>44722</v>
      </c>
      <c r="P53" s="19">
        <f t="shared" si="2"/>
        <v>44747</v>
      </c>
    </row>
    <row r="54" spans="1:16" x14ac:dyDescent="0.25">
      <c r="A54">
        <v>53</v>
      </c>
      <c r="B54" s="1">
        <v>44731</v>
      </c>
      <c r="C54" s="23" t="s">
        <v>882</v>
      </c>
      <c r="D54" s="12">
        <v>3</v>
      </c>
      <c r="E54" s="16" t="s">
        <v>193</v>
      </c>
      <c r="F54" s="2" t="s">
        <v>193</v>
      </c>
      <c r="H54">
        <v>20</v>
      </c>
      <c r="K54" s="79">
        <v>11</v>
      </c>
      <c r="L54" s="79">
        <v>11</v>
      </c>
      <c r="M54" s="77">
        <v>14</v>
      </c>
      <c r="N54" s="18">
        <f t="shared" si="5"/>
        <v>12</v>
      </c>
      <c r="O54" s="21">
        <f t="shared" si="1"/>
        <v>44720</v>
      </c>
      <c r="P54" s="19">
        <f t="shared" si="2"/>
        <v>44745</v>
      </c>
    </row>
    <row r="55" spans="1:16" x14ac:dyDescent="0.25">
      <c r="A55">
        <v>54</v>
      </c>
      <c r="B55" s="1">
        <v>44731</v>
      </c>
      <c r="C55" s="23" t="s">
        <v>882</v>
      </c>
      <c r="D55" s="12">
        <v>4</v>
      </c>
      <c r="H55">
        <v>28</v>
      </c>
      <c r="I55">
        <v>30</v>
      </c>
      <c r="J55" s="77">
        <v>27</v>
      </c>
      <c r="K55" s="79">
        <v>18</v>
      </c>
      <c r="L55" s="79">
        <v>19</v>
      </c>
      <c r="M55" s="77">
        <v>17</v>
      </c>
      <c r="N55" s="18">
        <f t="shared" si="5"/>
        <v>18</v>
      </c>
      <c r="O55" s="21">
        <f t="shared" si="1"/>
        <v>44714</v>
      </c>
      <c r="P55" s="19">
        <f t="shared" si="2"/>
        <v>44739</v>
      </c>
    </row>
    <row r="56" spans="1:16" x14ac:dyDescent="0.25">
      <c r="A56">
        <v>55</v>
      </c>
      <c r="B56" s="1">
        <v>44731</v>
      </c>
      <c r="C56" s="23" t="s">
        <v>882</v>
      </c>
      <c r="D56" s="12">
        <v>5</v>
      </c>
      <c r="E56" s="16" t="s">
        <v>193</v>
      </c>
      <c r="F56" s="2" t="s">
        <v>193</v>
      </c>
      <c r="G56" s="77">
        <v>90</v>
      </c>
      <c r="K56" s="79">
        <v>11</v>
      </c>
      <c r="L56" s="79">
        <v>11</v>
      </c>
      <c r="M56" s="77">
        <v>10</v>
      </c>
      <c r="N56" s="18">
        <f t="shared" si="5"/>
        <v>11</v>
      </c>
      <c r="O56" s="21">
        <f t="shared" si="1"/>
        <v>44721</v>
      </c>
      <c r="P56" s="19">
        <f t="shared" si="2"/>
        <v>44746</v>
      </c>
    </row>
    <row r="57" spans="1:16" x14ac:dyDescent="0.25">
      <c r="A57">
        <v>56</v>
      </c>
      <c r="B57" s="1">
        <v>44731</v>
      </c>
      <c r="C57" s="23" t="s">
        <v>882</v>
      </c>
      <c r="D57" s="12">
        <v>4</v>
      </c>
      <c r="E57" s="16" t="s">
        <v>193</v>
      </c>
      <c r="F57" s="2">
        <v>90</v>
      </c>
      <c r="J57" s="77">
        <v>18</v>
      </c>
      <c r="K57" s="79">
        <v>11</v>
      </c>
      <c r="L57" s="79">
        <v>10</v>
      </c>
      <c r="M57" s="77">
        <v>14</v>
      </c>
      <c r="N57" s="18">
        <f t="shared" si="5"/>
        <v>12</v>
      </c>
      <c r="O57" s="21">
        <f t="shared" si="1"/>
        <v>44720</v>
      </c>
      <c r="P57" s="19">
        <f t="shared" si="2"/>
        <v>44745</v>
      </c>
    </row>
    <row r="58" spans="1:16" x14ac:dyDescent="0.25">
      <c r="A58">
        <v>57</v>
      </c>
      <c r="B58" s="1">
        <v>44731</v>
      </c>
      <c r="C58" s="23" t="s">
        <v>882</v>
      </c>
      <c r="D58" s="12">
        <v>4</v>
      </c>
      <c r="E58" s="16" t="s">
        <v>193</v>
      </c>
      <c r="F58" s="2">
        <v>90</v>
      </c>
      <c r="G58" s="77">
        <v>90</v>
      </c>
      <c r="K58" s="79">
        <v>11</v>
      </c>
      <c r="L58" s="79">
        <v>10</v>
      </c>
      <c r="M58" s="77">
        <v>10</v>
      </c>
      <c r="N58" s="18">
        <f t="shared" si="5"/>
        <v>10</v>
      </c>
      <c r="O58" s="21">
        <f t="shared" si="1"/>
        <v>44722</v>
      </c>
      <c r="P58" s="19">
        <f t="shared" si="2"/>
        <v>44747</v>
      </c>
    </row>
    <row r="59" spans="1:16" x14ac:dyDescent="0.25">
      <c r="A59">
        <v>58</v>
      </c>
      <c r="B59" s="1">
        <v>44731</v>
      </c>
      <c r="C59" s="23" t="s">
        <v>882</v>
      </c>
      <c r="D59" s="12">
        <v>5</v>
      </c>
      <c r="E59" s="16">
        <v>90</v>
      </c>
      <c r="F59" s="2">
        <v>90</v>
      </c>
      <c r="G59" s="77">
        <v>90</v>
      </c>
      <c r="K59" s="79">
        <v>10</v>
      </c>
      <c r="L59" s="79">
        <v>10</v>
      </c>
      <c r="M59" s="77">
        <v>10</v>
      </c>
      <c r="N59" s="18">
        <f t="shared" si="5"/>
        <v>10</v>
      </c>
      <c r="O59" s="21">
        <f t="shared" si="1"/>
        <v>44722</v>
      </c>
      <c r="P59" s="19">
        <f t="shared" si="2"/>
        <v>44747</v>
      </c>
    </row>
    <row r="60" spans="1:16" x14ac:dyDescent="0.25">
      <c r="A60">
        <v>59</v>
      </c>
      <c r="B60" s="1">
        <v>44731</v>
      </c>
      <c r="C60" s="23" t="s">
        <v>882</v>
      </c>
      <c r="D60" s="12">
        <v>6</v>
      </c>
      <c r="E60" s="16">
        <v>30</v>
      </c>
      <c r="F60" s="79">
        <v>30</v>
      </c>
      <c r="G60" s="77">
        <v>30</v>
      </c>
      <c r="K60" s="79">
        <v>4</v>
      </c>
      <c r="L60" s="79">
        <v>4</v>
      </c>
      <c r="M60" s="77">
        <v>4</v>
      </c>
      <c r="N60" s="18">
        <f t="shared" si="5"/>
        <v>4</v>
      </c>
      <c r="O60" s="21">
        <f t="shared" si="1"/>
        <v>44728</v>
      </c>
      <c r="P60" s="19">
        <f t="shared" si="2"/>
        <v>44753</v>
      </c>
    </row>
    <row r="61" spans="1:16" x14ac:dyDescent="0.25">
      <c r="A61">
        <v>60</v>
      </c>
      <c r="B61" s="1">
        <v>44731</v>
      </c>
      <c r="C61" s="23" t="s">
        <v>882</v>
      </c>
      <c r="D61" s="12">
        <v>6</v>
      </c>
      <c r="H61" t="s">
        <v>883</v>
      </c>
      <c r="I61" t="s">
        <v>872</v>
      </c>
      <c r="K61" s="79"/>
      <c r="L61" s="79">
        <v>26</v>
      </c>
      <c r="N61" s="18">
        <v>26</v>
      </c>
      <c r="O61" s="21">
        <f t="shared" si="1"/>
        <v>44706</v>
      </c>
      <c r="P61" s="19">
        <f t="shared" si="2"/>
        <v>44731</v>
      </c>
    </row>
    <row r="62" spans="1:16" x14ac:dyDescent="0.25">
      <c r="A62">
        <v>61</v>
      </c>
      <c r="B62" s="1">
        <v>44731</v>
      </c>
      <c r="C62" s="23" t="s">
        <v>882</v>
      </c>
      <c r="D62" s="12">
        <v>5</v>
      </c>
      <c r="F62" s="79"/>
      <c r="H62">
        <v>27</v>
      </c>
      <c r="I62">
        <v>31</v>
      </c>
      <c r="J62" s="77">
        <v>34</v>
      </c>
      <c r="K62" s="79">
        <v>17</v>
      </c>
      <c r="L62" s="79">
        <v>19</v>
      </c>
      <c r="M62" s="77">
        <v>20</v>
      </c>
      <c r="N62" s="18">
        <f>ROUND((K62+L62+M62)/3,0)</f>
        <v>19</v>
      </c>
      <c r="O62" s="21">
        <f t="shared" si="1"/>
        <v>44713</v>
      </c>
      <c r="P62" s="19">
        <f t="shared" si="2"/>
        <v>44738</v>
      </c>
    </row>
    <row r="63" spans="1:16" x14ac:dyDescent="0.25">
      <c r="A63">
        <v>62</v>
      </c>
      <c r="B63" s="1">
        <v>44731</v>
      </c>
      <c r="C63" s="23" t="s">
        <v>882</v>
      </c>
      <c r="D63" s="12">
        <v>3</v>
      </c>
      <c r="E63" s="16">
        <v>15</v>
      </c>
      <c r="F63" s="79">
        <v>15</v>
      </c>
      <c r="G63" s="77">
        <v>15</v>
      </c>
      <c r="K63" s="79">
        <v>1</v>
      </c>
      <c r="L63" s="79">
        <v>1</v>
      </c>
      <c r="M63" s="77">
        <v>1</v>
      </c>
      <c r="N63" s="18">
        <f>ROUND((K63+L63+M63)/3,0)</f>
        <v>1</v>
      </c>
      <c r="O63" s="21">
        <f t="shared" si="1"/>
        <v>44731</v>
      </c>
      <c r="P63" s="19">
        <f t="shared" si="2"/>
        <v>44756</v>
      </c>
    </row>
    <row r="64" spans="1:16" x14ac:dyDescent="0.25">
      <c r="A64">
        <v>63</v>
      </c>
      <c r="B64" s="1">
        <v>44731</v>
      </c>
      <c r="C64" s="23" t="s">
        <v>882</v>
      </c>
      <c r="D64" s="12">
        <v>4</v>
      </c>
      <c r="E64" s="16">
        <v>15</v>
      </c>
      <c r="F64" s="79">
        <v>15</v>
      </c>
      <c r="G64" s="77">
        <v>15</v>
      </c>
      <c r="K64" s="79">
        <v>1</v>
      </c>
      <c r="L64" s="79">
        <v>1</v>
      </c>
      <c r="M64" s="77">
        <v>1</v>
      </c>
      <c r="N64" s="18">
        <f>ROUND((K64+L64+M64)/3,0)</f>
        <v>1</v>
      </c>
      <c r="O64" s="21">
        <f t="shared" si="1"/>
        <v>44731</v>
      </c>
      <c r="P64" s="19">
        <f t="shared" si="2"/>
        <v>44756</v>
      </c>
    </row>
    <row r="65" spans="1:16" x14ac:dyDescent="0.25">
      <c r="A65">
        <v>64</v>
      </c>
      <c r="B65" s="1">
        <v>44731</v>
      </c>
      <c r="C65" s="23" t="s">
        <v>882</v>
      </c>
      <c r="D65" s="12">
        <v>5</v>
      </c>
      <c r="H65" t="s">
        <v>4</v>
      </c>
      <c r="K65" s="79"/>
      <c r="L65" s="79">
        <v>24</v>
      </c>
      <c r="N65" s="18">
        <v>24</v>
      </c>
      <c r="O65" s="21">
        <f t="shared" si="1"/>
        <v>44708</v>
      </c>
      <c r="P65" s="19">
        <f t="shared" si="2"/>
        <v>44733</v>
      </c>
    </row>
    <row r="66" spans="1:16" x14ac:dyDescent="0.25">
      <c r="A66">
        <v>65</v>
      </c>
      <c r="B66" s="1">
        <v>44731</v>
      </c>
      <c r="C66" s="23" t="s">
        <v>882</v>
      </c>
      <c r="D66" s="12">
        <v>5</v>
      </c>
      <c r="H66">
        <v>25</v>
      </c>
      <c r="I66">
        <v>27</v>
      </c>
      <c r="J66" s="77">
        <v>33</v>
      </c>
      <c r="K66" s="79">
        <v>16</v>
      </c>
      <c r="L66" s="79">
        <v>17</v>
      </c>
      <c r="M66" s="77">
        <v>20</v>
      </c>
      <c r="N66" s="18">
        <f t="shared" ref="N66:N76" si="6">ROUND((K66+L66+M66)/3,0)</f>
        <v>18</v>
      </c>
      <c r="O66" s="21">
        <f t="shared" ref="O66:O129" si="7">B66-N66+1</f>
        <v>44714</v>
      </c>
      <c r="P66" s="19">
        <f t="shared" ref="P66:P129" si="8">O66+25</f>
        <v>44739</v>
      </c>
    </row>
    <row r="67" spans="1:16" x14ac:dyDescent="0.25">
      <c r="A67">
        <v>66</v>
      </c>
      <c r="B67" s="1">
        <v>44731</v>
      </c>
      <c r="C67" s="23" t="s">
        <v>882</v>
      </c>
      <c r="D67" s="12">
        <v>6</v>
      </c>
      <c r="E67" s="16">
        <v>75</v>
      </c>
      <c r="F67" s="2">
        <v>75</v>
      </c>
      <c r="G67" s="77">
        <v>75</v>
      </c>
      <c r="K67" s="79">
        <v>8</v>
      </c>
      <c r="L67" s="79">
        <v>8</v>
      </c>
      <c r="M67" s="77">
        <v>8</v>
      </c>
      <c r="N67" s="18">
        <f t="shared" si="6"/>
        <v>8</v>
      </c>
      <c r="O67" s="21">
        <f t="shared" si="7"/>
        <v>44724</v>
      </c>
      <c r="P67" s="19">
        <f t="shared" si="8"/>
        <v>44749</v>
      </c>
    </row>
    <row r="68" spans="1:16" x14ac:dyDescent="0.25">
      <c r="A68">
        <v>67</v>
      </c>
      <c r="B68" s="1">
        <v>44731</v>
      </c>
      <c r="C68" s="23" t="s">
        <v>882</v>
      </c>
      <c r="D68" s="12">
        <v>3</v>
      </c>
      <c r="E68" s="16">
        <v>90</v>
      </c>
      <c r="F68" s="79">
        <v>90</v>
      </c>
      <c r="G68" s="77" t="s">
        <v>193</v>
      </c>
      <c r="K68" s="79">
        <v>10</v>
      </c>
      <c r="L68" s="79">
        <v>10</v>
      </c>
      <c r="M68" s="77">
        <v>11</v>
      </c>
      <c r="N68" s="18">
        <f t="shared" si="6"/>
        <v>10</v>
      </c>
      <c r="O68" s="21">
        <f t="shared" si="7"/>
        <v>44722</v>
      </c>
      <c r="P68" s="19">
        <f t="shared" si="8"/>
        <v>44747</v>
      </c>
    </row>
    <row r="69" spans="1:16" x14ac:dyDescent="0.25">
      <c r="A69">
        <v>68</v>
      </c>
      <c r="B69" s="1">
        <v>44731</v>
      </c>
      <c r="C69" s="23" t="s">
        <v>882</v>
      </c>
      <c r="D69" s="12">
        <v>5</v>
      </c>
      <c r="E69" s="16">
        <v>90</v>
      </c>
      <c r="H69">
        <v>20</v>
      </c>
      <c r="I69">
        <v>18</v>
      </c>
      <c r="K69" s="79">
        <v>10</v>
      </c>
      <c r="L69" s="79">
        <v>14</v>
      </c>
      <c r="M69" s="77">
        <v>14</v>
      </c>
      <c r="N69" s="18">
        <f t="shared" si="6"/>
        <v>13</v>
      </c>
      <c r="O69" s="21">
        <f t="shared" si="7"/>
        <v>44719</v>
      </c>
      <c r="P69" s="19">
        <f t="shared" si="8"/>
        <v>44744</v>
      </c>
    </row>
    <row r="70" spans="1:16" x14ac:dyDescent="0.25">
      <c r="A70">
        <v>69</v>
      </c>
      <c r="B70" s="1">
        <v>44731</v>
      </c>
      <c r="C70" s="23" t="s">
        <v>882</v>
      </c>
      <c r="D70" s="12">
        <v>4</v>
      </c>
      <c r="H70">
        <v>30</v>
      </c>
      <c r="I70">
        <v>34</v>
      </c>
      <c r="J70" s="77">
        <v>37</v>
      </c>
      <c r="K70" s="79">
        <v>19</v>
      </c>
      <c r="L70" s="79">
        <v>20</v>
      </c>
      <c r="M70" s="77">
        <v>22</v>
      </c>
      <c r="N70" s="18">
        <f t="shared" si="6"/>
        <v>20</v>
      </c>
      <c r="O70" s="21">
        <f t="shared" si="7"/>
        <v>44712</v>
      </c>
      <c r="P70" s="19">
        <f t="shared" si="8"/>
        <v>44737</v>
      </c>
    </row>
    <row r="71" spans="1:16" x14ac:dyDescent="0.25">
      <c r="A71">
        <v>70</v>
      </c>
      <c r="B71" s="1">
        <v>44731</v>
      </c>
      <c r="C71" s="23" t="s">
        <v>882</v>
      </c>
      <c r="D71" s="12">
        <v>3</v>
      </c>
      <c r="E71" s="16">
        <v>90</v>
      </c>
      <c r="F71" s="2">
        <v>90</v>
      </c>
      <c r="G71" s="77">
        <v>90</v>
      </c>
      <c r="K71" s="79">
        <v>10</v>
      </c>
      <c r="L71" s="79">
        <v>10</v>
      </c>
      <c r="M71" s="77">
        <v>10</v>
      </c>
      <c r="N71" s="18">
        <f t="shared" si="6"/>
        <v>10</v>
      </c>
      <c r="O71" s="21">
        <f t="shared" si="7"/>
        <v>44722</v>
      </c>
      <c r="P71" s="19">
        <f t="shared" si="8"/>
        <v>44747</v>
      </c>
    </row>
    <row r="72" spans="1:16" x14ac:dyDescent="0.25">
      <c r="A72">
        <v>71</v>
      </c>
      <c r="B72" s="1">
        <v>44731</v>
      </c>
      <c r="C72" s="3" t="s">
        <v>884</v>
      </c>
      <c r="D72" s="12">
        <v>5</v>
      </c>
      <c r="E72" s="16">
        <v>90</v>
      </c>
      <c r="F72" s="79">
        <v>90</v>
      </c>
      <c r="G72" s="77">
        <v>90</v>
      </c>
      <c r="K72" s="79">
        <v>10</v>
      </c>
      <c r="L72" s="79">
        <v>10</v>
      </c>
      <c r="M72" s="77">
        <v>10</v>
      </c>
      <c r="N72" s="18">
        <f t="shared" si="6"/>
        <v>10</v>
      </c>
      <c r="O72" s="21">
        <f t="shared" si="7"/>
        <v>44722</v>
      </c>
      <c r="P72" s="19">
        <f t="shared" si="8"/>
        <v>44747</v>
      </c>
    </row>
    <row r="73" spans="1:16" x14ac:dyDescent="0.25">
      <c r="A73">
        <v>72</v>
      </c>
      <c r="B73" s="1">
        <v>44731</v>
      </c>
      <c r="C73" s="3" t="s">
        <v>884</v>
      </c>
      <c r="D73" s="12">
        <v>5</v>
      </c>
      <c r="E73" s="16">
        <v>15</v>
      </c>
      <c r="F73" s="79">
        <v>0</v>
      </c>
      <c r="G73" s="77">
        <v>15</v>
      </c>
      <c r="K73" s="79">
        <v>1</v>
      </c>
      <c r="L73" s="79">
        <v>0</v>
      </c>
      <c r="M73" s="77">
        <v>1</v>
      </c>
      <c r="N73" s="18">
        <f t="shared" si="6"/>
        <v>1</v>
      </c>
      <c r="O73" s="21">
        <f t="shared" si="7"/>
        <v>44731</v>
      </c>
      <c r="P73" s="19">
        <f t="shared" si="8"/>
        <v>44756</v>
      </c>
    </row>
    <row r="74" spans="1:16" x14ac:dyDescent="0.25">
      <c r="A74">
        <v>73</v>
      </c>
      <c r="B74" s="1">
        <v>44731</v>
      </c>
      <c r="C74" s="3" t="s">
        <v>884</v>
      </c>
      <c r="D74" s="12">
        <v>4</v>
      </c>
      <c r="E74" s="16">
        <v>75</v>
      </c>
      <c r="F74" s="79">
        <v>75</v>
      </c>
      <c r="G74" s="77">
        <v>75</v>
      </c>
      <c r="K74" s="79">
        <v>8</v>
      </c>
      <c r="L74" s="79">
        <v>8</v>
      </c>
      <c r="M74" s="77">
        <v>8</v>
      </c>
      <c r="N74" s="18">
        <f t="shared" si="6"/>
        <v>8</v>
      </c>
      <c r="O74" s="21">
        <f t="shared" si="7"/>
        <v>44724</v>
      </c>
      <c r="P74" s="19">
        <f t="shared" si="8"/>
        <v>44749</v>
      </c>
    </row>
    <row r="75" spans="1:16" x14ac:dyDescent="0.25">
      <c r="A75">
        <v>74</v>
      </c>
      <c r="B75" s="1">
        <v>44731</v>
      </c>
      <c r="C75" s="3" t="s">
        <v>884</v>
      </c>
      <c r="D75" s="12">
        <v>5</v>
      </c>
      <c r="H75">
        <v>26</v>
      </c>
      <c r="I75">
        <v>27</v>
      </c>
      <c r="J75" s="77">
        <v>30</v>
      </c>
      <c r="K75" s="79">
        <v>17</v>
      </c>
      <c r="L75" s="79">
        <v>17</v>
      </c>
      <c r="M75" s="77">
        <v>19</v>
      </c>
      <c r="N75" s="18">
        <f t="shared" si="6"/>
        <v>18</v>
      </c>
      <c r="O75" s="21">
        <f t="shared" si="7"/>
        <v>44714</v>
      </c>
      <c r="P75" s="19">
        <f t="shared" si="8"/>
        <v>44739</v>
      </c>
    </row>
    <row r="76" spans="1:16" x14ac:dyDescent="0.25">
      <c r="A76">
        <v>75</v>
      </c>
      <c r="B76" s="1">
        <v>44731</v>
      </c>
      <c r="C76" s="3" t="s">
        <v>884</v>
      </c>
      <c r="D76" s="12">
        <v>5</v>
      </c>
      <c r="E76" s="16">
        <v>15</v>
      </c>
      <c r="F76" s="79">
        <v>15</v>
      </c>
      <c r="G76" s="77">
        <v>15</v>
      </c>
      <c r="K76" s="79">
        <v>1</v>
      </c>
      <c r="L76" s="79">
        <v>1</v>
      </c>
      <c r="M76" s="77">
        <v>1</v>
      </c>
      <c r="N76" s="18">
        <f t="shared" si="6"/>
        <v>1</v>
      </c>
      <c r="O76" s="21">
        <f t="shared" si="7"/>
        <v>44731</v>
      </c>
      <c r="P76" s="19">
        <f t="shared" si="8"/>
        <v>44756</v>
      </c>
    </row>
    <row r="77" spans="1:16" x14ac:dyDescent="0.25">
      <c r="A77">
        <v>76</v>
      </c>
      <c r="B77" s="1">
        <v>44731</v>
      </c>
      <c r="C77" s="3" t="s">
        <v>884</v>
      </c>
      <c r="D77" s="12">
        <v>5</v>
      </c>
      <c r="E77" s="16">
        <v>0</v>
      </c>
      <c r="F77" s="79">
        <v>0</v>
      </c>
      <c r="G77" s="77">
        <v>0</v>
      </c>
      <c r="K77" s="79">
        <v>0</v>
      </c>
      <c r="L77" s="79">
        <v>0</v>
      </c>
      <c r="M77" s="77">
        <v>0</v>
      </c>
      <c r="N77" s="18">
        <f>ROUND((K77+L77+M77)/2,0)</f>
        <v>0</v>
      </c>
      <c r="O77" s="21">
        <f t="shared" si="7"/>
        <v>44732</v>
      </c>
      <c r="P77" s="19">
        <f t="shared" si="8"/>
        <v>44757</v>
      </c>
    </row>
    <row r="78" spans="1:16" x14ac:dyDescent="0.25">
      <c r="A78">
        <v>77</v>
      </c>
      <c r="B78" s="1">
        <v>44731</v>
      </c>
      <c r="C78" s="3" t="s">
        <v>884</v>
      </c>
      <c r="D78" s="12">
        <v>3</v>
      </c>
      <c r="E78" s="16">
        <v>0</v>
      </c>
      <c r="F78" s="79">
        <v>0</v>
      </c>
      <c r="G78" s="77">
        <v>0</v>
      </c>
      <c r="K78" s="79">
        <v>0</v>
      </c>
      <c r="L78" s="79">
        <v>0</v>
      </c>
      <c r="M78" s="77">
        <v>0</v>
      </c>
      <c r="N78" s="18">
        <f>ROUND((K78+L78+M78)/3,0)</f>
        <v>0</v>
      </c>
      <c r="O78" s="21">
        <f t="shared" si="7"/>
        <v>44732</v>
      </c>
      <c r="P78" s="19">
        <f t="shared" si="8"/>
        <v>44757</v>
      </c>
    </row>
    <row r="79" spans="1:16" x14ac:dyDescent="0.25">
      <c r="A79">
        <v>78</v>
      </c>
      <c r="B79" s="1">
        <v>44731</v>
      </c>
      <c r="C79" s="3" t="s">
        <v>884</v>
      </c>
      <c r="D79" s="12">
        <v>5</v>
      </c>
      <c r="E79" s="16">
        <v>0</v>
      </c>
      <c r="F79" s="79">
        <v>0</v>
      </c>
      <c r="G79" s="77">
        <v>0</v>
      </c>
      <c r="K79" s="79">
        <v>0</v>
      </c>
      <c r="L79" s="79">
        <v>0</v>
      </c>
      <c r="M79" s="77">
        <v>0</v>
      </c>
      <c r="N79" s="18">
        <f>ROUND((K79+L79)/2,0)</f>
        <v>0</v>
      </c>
      <c r="O79" s="21">
        <f t="shared" si="7"/>
        <v>44732</v>
      </c>
      <c r="P79" s="19">
        <f t="shared" si="8"/>
        <v>44757</v>
      </c>
    </row>
    <row r="80" spans="1:16" x14ac:dyDescent="0.25">
      <c r="A80">
        <v>79</v>
      </c>
      <c r="B80" s="1">
        <v>44731</v>
      </c>
      <c r="C80" s="23" t="s">
        <v>885</v>
      </c>
      <c r="D80" s="12">
        <v>5</v>
      </c>
      <c r="E80" s="16" t="s">
        <v>193</v>
      </c>
      <c r="F80" s="79">
        <v>90</v>
      </c>
      <c r="G80" s="77" t="s">
        <v>193</v>
      </c>
      <c r="K80" s="79">
        <v>11</v>
      </c>
      <c r="L80" s="79">
        <v>10</v>
      </c>
      <c r="M80" s="77">
        <v>11</v>
      </c>
      <c r="N80" s="18">
        <f>ROUND((K80+L80+M80)/3,0)</f>
        <v>11</v>
      </c>
      <c r="O80" s="21">
        <f t="shared" si="7"/>
        <v>44721</v>
      </c>
      <c r="P80" s="19">
        <f t="shared" si="8"/>
        <v>44746</v>
      </c>
    </row>
    <row r="81" spans="1:16" x14ac:dyDescent="0.25">
      <c r="A81">
        <v>80</v>
      </c>
      <c r="B81" s="1">
        <v>44731</v>
      </c>
      <c r="C81" s="23" t="s">
        <v>885</v>
      </c>
      <c r="D81" s="12">
        <v>5</v>
      </c>
      <c r="H81" t="s">
        <v>869</v>
      </c>
      <c r="L81" s="79">
        <v>26</v>
      </c>
      <c r="N81" s="18">
        <v>26</v>
      </c>
      <c r="O81" s="21">
        <f t="shared" si="7"/>
        <v>44706</v>
      </c>
      <c r="P81" s="19">
        <f t="shared" si="8"/>
        <v>44731</v>
      </c>
    </row>
    <row r="82" spans="1:16" x14ac:dyDescent="0.25">
      <c r="A82">
        <v>81</v>
      </c>
      <c r="B82" s="1">
        <v>44731</v>
      </c>
      <c r="C82" s="23" t="s">
        <v>885</v>
      </c>
      <c r="D82" s="12">
        <v>5</v>
      </c>
      <c r="F82" s="79"/>
      <c r="H82" t="s">
        <v>193</v>
      </c>
      <c r="I82">
        <v>20</v>
      </c>
      <c r="J82" s="77">
        <v>22</v>
      </c>
      <c r="K82">
        <v>11</v>
      </c>
      <c r="L82" s="79">
        <v>14</v>
      </c>
      <c r="M82" s="77">
        <v>15</v>
      </c>
      <c r="N82" s="18">
        <f>ROUND((K82+L82+M82)/3,0)</f>
        <v>13</v>
      </c>
      <c r="O82" s="21">
        <f t="shared" si="7"/>
        <v>44719</v>
      </c>
      <c r="P82" s="19">
        <f t="shared" si="8"/>
        <v>44744</v>
      </c>
    </row>
    <row r="83" spans="1:16" x14ac:dyDescent="0.25">
      <c r="A83">
        <v>82</v>
      </c>
      <c r="B83" s="1">
        <v>44731</v>
      </c>
      <c r="C83" s="23" t="s">
        <v>885</v>
      </c>
      <c r="D83" s="12">
        <v>5</v>
      </c>
      <c r="E83" s="16">
        <v>45</v>
      </c>
      <c r="F83" s="79">
        <v>45</v>
      </c>
      <c r="G83" s="77">
        <v>30</v>
      </c>
      <c r="K83">
        <v>6</v>
      </c>
      <c r="L83" s="79">
        <v>6</v>
      </c>
      <c r="M83" s="77">
        <v>4</v>
      </c>
      <c r="N83" s="18">
        <f>ROUND((K83+L83+M83)/3,0)</f>
        <v>5</v>
      </c>
      <c r="O83" s="21">
        <f t="shared" si="7"/>
        <v>44727</v>
      </c>
      <c r="P83" s="19">
        <f t="shared" si="8"/>
        <v>44752</v>
      </c>
    </row>
    <row r="84" spans="1:16" x14ac:dyDescent="0.25">
      <c r="A84">
        <v>83</v>
      </c>
      <c r="B84" s="1">
        <v>44731</v>
      </c>
      <c r="C84" s="23" t="s">
        <v>885</v>
      </c>
      <c r="D84" s="12">
        <v>2</v>
      </c>
      <c r="E84" s="16" t="s">
        <v>193</v>
      </c>
      <c r="F84" s="79" t="s">
        <v>193</v>
      </c>
      <c r="K84">
        <v>11</v>
      </c>
      <c r="L84" s="79">
        <v>11</v>
      </c>
      <c r="N84" s="18">
        <v>11</v>
      </c>
      <c r="O84" s="21">
        <f t="shared" si="7"/>
        <v>44721</v>
      </c>
      <c r="P84" s="19">
        <f t="shared" si="8"/>
        <v>44746</v>
      </c>
    </row>
    <row r="85" spans="1:16" x14ac:dyDescent="0.25">
      <c r="A85">
        <v>84</v>
      </c>
      <c r="B85" s="1">
        <v>44731</v>
      </c>
      <c r="C85" s="23" t="s">
        <v>885</v>
      </c>
      <c r="D85" s="12">
        <v>5</v>
      </c>
      <c r="H85">
        <v>28</v>
      </c>
      <c r="I85">
        <v>30</v>
      </c>
      <c r="J85" s="77">
        <v>32</v>
      </c>
      <c r="K85" s="79">
        <v>18</v>
      </c>
      <c r="L85" s="79">
        <v>19</v>
      </c>
      <c r="M85" s="77">
        <v>19</v>
      </c>
      <c r="N85" s="18">
        <f>ROUND((K85+L85+M85)/3,0)</f>
        <v>19</v>
      </c>
      <c r="O85" s="21">
        <f t="shared" si="7"/>
        <v>44713</v>
      </c>
      <c r="P85" s="19">
        <f t="shared" si="8"/>
        <v>44738</v>
      </c>
    </row>
    <row r="86" spans="1:16" x14ac:dyDescent="0.25">
      <c r="A86">
        <v>85</v>
      </c>
      <c r="B86" s="1">
        <v>44731</v>
      </c>
      <c r="C86" s="23" t="s">
        <v>885</v>
      </c>
      <c r="D86" s="12">
        <v>5</v>
      </c>
      <c r="F86" s="79"/>
      <c r="H86">
        <v>32</v>
      </c>
      <c r="I86">
        <v>34</v>
      </c>
      <c r="J86" s="77">
        <v>31</v>
      </c>
      <c r="K86" s="79">
        <v>19</v>
      </c>
      <c r="L86" s="79">
        <v>20</v>
      </c>
      <c r="M86" s="77">
        <v>19</v>
      </c>
      <c r="N86" s="18">
        <f>ROUND((K86+L86+M86)/3,0)</f>
        <v>19</v>
      </c>
      <c r="O86" s="21">
        <f t="shared" si="7"/>
        <v>44713</v>
      </c>
      <c r="P86" s="19">
        <f t="shared" si="8"/>
        <v>44738</v>
      </c>
    </row>
    <row r="87" spans="1:16" x14ac:dyDescent="0.25">
      <c r="A87">
        <v>86</v>
      </c>
      <c r="B87" s="1">
        <v>44731</v>
      </c>
      <c r="C87" s="23" t="s">
        <v>885</v>
      </c>
      <c r="D87" s="12">
        <v>3</v>
      </c>
      <c r="F87" s="79"/>
      <c r="H87" t="s">
        <v>4</v>
      </c>
      <c r="K87" s="79"/>
      <c r="L87" s="79">
        <v>24</v>
      </c>
      <c r="N87" s="18">
        <v>24</v>
      </c>
      <c r="O87" s="21">
        <f t="shared" si="7"/>
        <v>44708</v>
      </c>
      <c r="P87" s="19">
        <f t="shared" si="8"/>
        <v>44733</v>
      </c>
    </row>
    <row r="88" spans="1:16" x14ac:dyDescent="0.25">
      <c r="A88">
        <v>87</v>
      </c>
      <c r="B88" s="1">
        <v>44731</v>
      </c>
      <c r="C88" s="23" t="s">
        <v>885</v>
      </c>
      <c r="D88" s="12">
        <v>5</v>
      </c>
      <c r="H88">
        <v>30</v>
      </c>
      <c r="I88">
        <v>27</v>
      </c>
      <c r="J88" s="77">
        <v>30</v>
      </c>
      <c r="K88" s="79">
        <v>19</v>
      </c>
      <c r="L88" s="79">
        <v>17</v>
      </c>
      <c r="M88" s="77">
        <v>19</v>
      </c>
      <c r="N88" s="18">
        <f>ROUND((K88+L88+M88)/3,0)</f>
        <v>18</v>
      </c>
      <c r="O88" s="21">
        <f t="shared" si="7"/>
        <v>44714</v>
      </c>
      <c r="P88" s="19">
        <f t="shared" si="8"/>
        <v>44739</v>
      </c>
    </row>
    <row r="89" spans="1:16" x14ac:dyDescent="0.25">
      <c r="A89">
        <v>88</v>
      </c>
      <c r="B89" s="1">
        <v>44731</v>
      </c>
      <c r="C89" s="23" t="s">
        <v>885</v>
      </c>
      <c r="D89" s="12">
        <v>3</v>
      </c>
      <c r="E89" s="16">
        <v>75</v>
      </c>
      <c r="F89" s="2">
        <v>75</v>
      </c>
      <c r="G89" s="77">
        <v>75</v>
      </c>
      <c r="K89" s="79">
        <v>8</v>
      </c>
      <c r="L89" s="79">
        <v>8</v>
      </c>
      <c r="M89" s="77">
        <v>8</v>
      </c>
      <c r="N89" s="18">
        <f>ROUND((K89+L89+M89)/2,0)</f>
        <v>12</v>
      </c>
      <c r="O89" s="21">
        <f t="shared" si="7"/>
        <v>44720</v>
      </c>
      <c r="P89" s="19">
        <f t="shared" si="8"/>
        <v>44745</v>
      </c>
    </row>
    <row r="90" spans="1:16" x14ac:dyDescent="0.25">
      <c r="A90">
        <v>89</v>
      </c>
      <c r="B90" s="1">
        <v>44731</v>
      </c>
      <c r="C90" s="23" t="s">
        <v>885</v>
      </c>
      <c r="D90" s="12">
        <v>4</v>
      </c>
      <c r="H90">
        <v>27</v>
      </c>
      <c r="I90">
        <v>30</v>
      </c>
      <c r="J90" s="77">
        <v>34</v>
      </c>
      <c r="K90" s="79">
        <v>17</v>
      </c>
      <c r="L90" s="79">
        <v>19</v>
      </c>
      <c r="M90" s="77">
        <v>20</v>
      </c>
      <c r="N90" s="18">
        <f>ROUND((K90+L90+M90)/3,0)</f>
        <v>19</v>
      </c>
      <c r="O90" s="21">
        <f t="shared" si="7"/>
        <v>44713</v>
      </c>
      <c r="P90" s="19">
        <f t="shared" si="8"/>
        <v>44738</v>
      </c>
    </row>
    <row r="91" spans="1:16" x14ac:dyDescent="0.25">
      <c r="A91">
        <v>90</v>
      </c>
      <c r="B91" s="1">
        <v>44731</v>
      </c>
      <c r="C91" s="23" t="s">
        <v>885</v>
      </c>
      <c r="D91" s="12">
        <v>5</v>
      </c>
      <c r="E91" s="16">
        <v>75</v>
      </c>
      <c r="F91" s="79">
        <v>75</v>
      </c>
      <c r="G91" s="77">
        <v>75</v>
      </c>
      <c r="K91" s="79">
        <v>8</v>
      </c>
      <c r="L91" s="79">
        <v>8</v>
      </c>
      <c r="M91" s="77">
        <v>8</v>
      </c>
      <c r="N91" s="18">
        <f>ROUND((K91+L91+M91)/3,0)</f>
        <v>8</v>
      </c>
      <c r="O91" s="21">
        <f t="shared" si="7"/>
        <v>44724</v>
      </c>
      <c r="P91" s="19">
        <f t="shared" si="8"/>
        <v>44749</v>
      </c>
    </row>
    <row r="92" spans="1:16" x14ac:dyDescent="0.25">
      <c r="A92">
        <v>91</v>
      </c>
      <c r="B92" s="1">
        <v>44731</v>
      </c>
      <c r="C92" s="23" t="s">
        <v>885</v>
      </c>
      <c r="D92" s="12">
        <v>4</v>
      </c>
      <c r="F92" s="79"/>
      <c r="H92">
        <v>26</v>
      </c>
      <c r="I92">
        <v>25</v>
      </c>
      <c r="J92" s="77">
        <v>22</v>
      </c>
      <c r="K92" s="79">
        <v>17</v>
      </c>
      <c r="L92" s="79">
        <v>16</v>
      </c>
      <c r="M92" s="77">
        <v>15</v>
      </c>
      <c r="N92" s="18">
        <f>ROUND((K92+L92+M92)/3,0)</f>
        <v>16</v>
      </c>
      <c r="O92" s="21">
        <f t="shared" si="7"/>
        <v>44716</v>
      </c>
      <c r="P92" s="19">
        <f t="shared" si="8"/>
        <v>44741</v>
      </c>
    </row>
    <row r="93" spans="1:16" x14ac:dyDescent="0.25">
      <c r="A93">
        <v>92</v>
      </c>
      <c r="B93" s="1">
        <v>44731</v>
      </c>
      <c r="C93" s="23" t="s">
        <v>885</v>
      </c>
      <c r="D93" s="12">
        <v>5</v>
      </c>
      <c r="E93" s="16">
        <v>60</v>
      </c>
      <c r="F93" s="79">
        <v>60</v>
      </c>
      <c r="G93" s="77">
        <v>60</v>
      </c>
      <c r="K93" s="79">
        <v>7</v>
      </c>
      <c r="L93" s="79">
        <v>7</v>
      </c>
      <c r="M93" s="77">
        <v>7</v>
      </c>
      <c r="N93" s="18">
        <f>ROUND((K93+L93+M93)/3,0)</f>
        <v>7</v>
      </c>
      <c r="O93" s="21">
        <f t="shared" si="7"/>
        <v>44725</v>
      </c>
      <c r="P93" s="19">
        <f t="shared" si="8"/>
        <v>44750</v>
      </c>
    </row>
    <row r="94" spans="1:16" x14ac:dyDescent="0.25">
      <c r="A94">
        <v>93</v>
      </c>
      <c r="B94" s="1">
        <v>44731</v>
      </c>
      <c r="C94" s="23" t="s">
        <v>885</v>
      </c>
      <c r="D94" s="12">
        <v>5</v>
      </c>
      <c r="E94" s="16">
        <v>45</v>
      </c>
      <c r="F94" s="79">
        <v>45</v>
      </c>
      <c r="G94" s="77">
        <v>45</v>
      </c>
      <c r="K94" s="79">
        <v>6</v>
      </c>
      <c r="L94" s="79">
        <v>6</v>
      </c>
      <c r="M94" s="77">
        <v>6</v>
      </c>
      <c r="N94" s="18">
        <f>ROUND((K94+L94+M94)/3,0)</f>
        <v>6</v>
      </c>
      <c r="O94" s="21">
        <f t="shared" si="7"/>
        <v>44726</v>
      </c>
      <c r="P94" s="19">
        <f t="shared" si="8"/>
        <v>44751</v>
      </c>
    </row>
    <row r="95" spans="1:16" x14ac:dyDescent="0.25">
      <c r="A95">
        <v>94</v>
      </c>
      <c r="B95" s="1">
        <v>44731</v>
      </c>
      <c r="C95" s="23" t="s">
        <v>885</v>
      </c>
      <c r="D95" s="12">
        <v>3</v>
      </c>
      <c r="E95" s="16">
        <v>90</v>
      </c>
      <c r="F95" s="79">
        <v>90</v>
      </c>
      <c r="G95" s="77" t="s">
        <v>193</v>
      </c>
      <c r="K95" s="79">
        <v>10</v>
      </c>
      <c r="L95" s="79">
        <v>10</v>
      </c>
      <c r="M95" s="77">
        <v>11</v>
      </c>
      <c r="N95" s="18">
        <f>ROUND((K95+L95+M95)/2,0)</f>
        <v>16</v>
      </c>
      <c r="O95" s="21">
        <f t="shared" si="7"/>
        <v>44716</v>
      </c>
      <c r="P95" s="19">
        <f t="shared" si="8"/>
        <v>44741</v>
      </c>
    </row>
    <row r="96" spans="1:16" x14ac:dyDescent="0.25">
      <c r="A96">
        <v>95</v>
      </c>
      <c r="B96" s="1">
        <v>44731</v>
      </c>
      <c r="C96" s="23" t="s">
        <v>885</v>
      </c>
      <c r="D96" s="12">
        <v>5</v>
      </c>
      <c r="E96" s="16">
        <v>75</v>
      </c>
      <c r="F96" s="79">
        <v>75</v>
      </c>
      <c r="G96" s="77">
        <v>75</v>
      </c>
      <c r="K96" s="79">
        <v>8</v>
      </c>
      <c r="L96" s="79">
        <v>8</v>
      </c>
      <c r="M96" s="77">
        <v>8</v>
      </c>
      <c r="N96" s="18">
        <f t="shared" ref="N96:N115" si="9">ROUND((K96+L96+M96)/3,0)</f>
        <v>8</v>
      </c>
      <c r="O96" s="21">
        <f t="shared" si="7"/>
        <v>44724</v>
      </c>
      <c r="P96" s="19">
        <f t="shared" si="8"/>
        <v>44749</v>
      </c>
    </row>
    <row r="97" spans="1:16" x14ac:dyDescent="0.25">
      <c r="A97">
        <v>96</v>
      </c>
      <c r="B97" s="1">
        <v>44731</v>
      </c>
      <c r="C97" s="23" t="s">
        <v>885</v>
      </c>
      <c r="D97" s="12">
        <v>4</v>
      </c>
      <c r="E97" s="16">
        <v>75</v>
      </c>
      <c r="F97" s="79">
        <v>75</v>
      </c>
      <c r="G97" s="77">
        <v>75</v>
      </c>
      <c r="K97" s="79">
        <v>8</v>
      </c>
      <c r="L97" s="79">
        <v>8</v>
      </c>
      <c r="M97" s="77">
        <v>8</v>
      </c>
      <c r="N97" s="18">
        <f t="shared" si="9"/>
        <v>8</v>
      </c>
      <c r="O97" s="21">
        <f t="shared" si="7"/>
        <v>44724</v>
      </c>
      <c r="P97" s="19">
        <f t="shared" si="8"/>
        <v>44749</v>
      </c>
    </row>
    <row r="98" spans="1:16" x14ac:dyDescent="0.25">
      <c r="A98">
        <v>97</v>
      </c>
      <c r="B98" s="1">
        <v>44731</v>
      </c>
      <c r="C98" s="23" t="s">
        <v>885</v>
      </c>
      <c r="D98" s="12">
        <v>5</v>
      </c>
      <c r="E98" s="16" t="s">
        <v>193</v>
      </c>
      <c r="F98" s="79">
        <v>90</v>
      </c>
      <c r="G98" s="77">
        <v>90</v>
      </c>
      <c r="K98" s="79">
        <v>11</v>
      </c>
      <c r="L98" s="79">
        <v>10</v>
      </c>
      <c r="M98" s="77">
        <v>10</v>
      </c>
      <c r="N98" s="18">
        <f t="shared" si="9"/>
        <v>10</v>
      </c>
      <c r="O98" s="21">
        <f t="shared" si="7"/>
        <v>44722</v>
      </c>
      <c r="P98" s="19">
        <f t="shared" si="8"/>
        <v>44747</v>
      </c>
    </row>
    <row r="99" spans="1:16" x14ac:dyDescent="0.25">
      <c r="A99">
        <v>98</v>
      </c>
      <c r="B99" s="1">
        <v>44731</v>
      </c>
      <c r="C99" s="23" t="s">
        <v>885</v>
      </c>
      <c r="D99" s="12">
        <v>5</v>
      </c>
      <c r="E99" s="16">
        <v>90</v>
      </c>
      <c r="F99" s="79">
        <v>90</v>
      </c>
      <c r="G99" s="77">
        <v>90</v>
      </c>
      <c r="K99" s="79">
        <v>10</v>
      </c>
      <c r="L99" s="79">
        <v>10</v>
      </c>
      <c r="M99" s="77">
        <v>10</v>
      </c>
      <c r="N99" s="18">
        <f t="shared" si="9"/>
        <v>10</v>
      </c>
      <c r="O99" s="21">
        <f t="shared" si="7"/>
        <v>44722</v>
      </c>
      <c r="P99" s="19">
        <f t="shared" si="8"/>
        <v>44747</v>
      </c>
    </row>
    <row r="100" spans="1:16" x14ac:dyDescent="0.25">
      <c r="A100">
        <v>99</v>
      </c>
      <c r="B100" s="1">
        <v>44731</v>
      </c>
      <c r="C100" s="23" t="s">
        <v>885</v>
      </c>
      <c r="D100" s="12">
        <v>4</v>
      </c>
      <c r="E100" s="16">
        <v>33</v>
      </c>
      <c r="F100" s="79">
        <v>34</v>
      </c>
      <c r="G100" s="77">
        <v>36</v>
      </c>
      <c r="K100" s="79">
        <v>20</v>
      </c>
      <c r="L100" s="79">
        <v>20</v>
      </c>
      <c r="M100" s="77">
        <v>21</v>
      </c>
      <c r="N100" s="18">
        <f t="shared" si="9"/>
        <v>20</v>
      </c>
      <c r="O100" s="21">
        <f t="shared" si="7"/>
        <v>44712</v>
      </c>
      <c r="P100" s="19">
        <f t="shared" si="8"/>
        <v>44737</v>
      </c>
    </row>
    <row r="101" spans="1:16" x14ac:dyDescent="0.25">
      <c r="A101">
        <v>100</v>
      </c>
      <c r="B101" s="1">
        <v>44731</v>
      </c>
      <c r="C101" s="23" t="s">
        <v>885</v>
      </c>
      <c r="D101" s="12">
        <v>4</v>
      </c>
      <c r="E101" s="16">
        <v>90</v>
      </c>
      <c r="F101" s="2" t="s">
        <v>193</v>
      </c>
      <c r="G101" s="77" t="s">
        <v>193</v>
      </c>
      <c r="K101" s="79">
        <v>10</v>
      </c>
      <c r="L101" s="79">
        <v>11</v>
      </c>
      <c r="M101" s="77">
        <v>11</v>
      </c>
      <c r="N101" s="18">
        <f t="shared" si="9"/>
        <v>11</v>
      </c>
      <c r="O101" s="21">
        <f t="shared" si="7"/>
        <v>44721</v>
      </c>
      <c r="P101" s="19">
        <f t="shared" si="8"/>
        <v>44746</v>
      </c>
    </row>
    <row r="102" spans="1:16" x14ac:dyDescent="0.25">
      <c r="A102">
        <v>101</v>
      </c>
      <c r="B102" s="1">
        <v>44731</v>
      </c>
      <c r="C102" s="23" t="s">
        <v>885</v>
      </c>
      <c r="D102" s="12">
        <v>5</v>
      </c>
      <c r="F102" s="79"/>
      <c r="H102">
        <v>25</v>
      </c>
      <c r="I102">
        <v>27</v>
      </c>
      <c r="J102" s="77">
        <v>25</v>
      </c>
      <c r="K102" s="79">
        <v>16</v>
      </c>
      <c r="L102" s="79">
        <v>17</v>
      </c>
      <c r="M102" s="77">
        <v>16</v>
      </c>
      <c r="N102" s="18">
        <f t="shared" si="9"/>
        <v>16</v>
      </c>
      <c r="O102" s="21">
        <f t="shared" si="7"/>
        <v>44716</v>
      </c>
      <c r="P102" s="19">
        <f t="shared" si="8"/>
        <v>44741</v>
      </c>
    </row>
    <row r="103" spans="1:16" x14ac:dyDescent="0.25">
      <c r="A103">
        <v>102</v>
      </c>
      <c r="B103" s="1">
        <v>44731</v>
      </c>
      <c r="C103" s="23" t="s">
        <v>885</v>
      </c>
      <c r="D103" s="12">
        <v>3</v>
      </c>
      <c r="E103" s="16">
        <v>90</v>
      </c>
      <c r="F103" s="79">
        <v>90</v>
      </c>
      <c r="G103" s="77">
        <v>90</v>
      </c>
      <c r="K103" s="79">
        <v>10</v>
      </c>
      <c r="L103" s="79">
        <v>10</v>
      </c>
      <c r="M103" s="77">
        <v>10</v>
      </c>
      <c r="N103" s="18">
        <f t="shared" si="9"/>
        <v>10</v>
      </c>
      <c r="O103" s="21">
        <f t="shared" si="7"/>
        <v>44722</v>
      </c>
      <c r="P103" s="19">
        <f t="shared" si="8"/>
        <v>44747</v>
      </c>
    </row>
    <row r="104" spans="1:16" x14ac:dyDescent="0.25">
      <c r="A104">
        <v>103</v>
      </c>
      <c r="B104" s="1">
        <v>44731</v>
      </c>
      <c r="C104" s="23" t="s">
        <v>885</v>
      </c>
      <c r="D104" s="12">
        <v>4</v>
      </c>
      <c r="E104" s="16">
        <v>26</v>
      </c>
      <c r="F104" s="79">
        <v>28</v>
      </c>
      <c r="G104" s="77">
        <v>32</v>
      </c>
      <c r="K104" s="79">
        <v>17</v>
      </c>
      <c r="L104" s="79">
        <v>18</v>
      </c>
      <c r="M104" s="77">
        <v>19</v>
      </c>
      <c r="N104" s="18">
        <f t="shared" si="9"/>
        <v>18</v>
      </c>
      <c r="O104" s="21">
        <f t="shared" si="7"/>
        <v>44714</v>
      </c>
      <c r="P104" s="19">
        <f t="shared" si="8"/>
        <v>44739</v>
      </c>
    </row>
    <row r="105" spans="1:16" x14ac:dyDescent="0.25">
      <c r="A105">
        <v>104</v>
      </c>
      <c r="B105" s="1">
        <v>44731</v>
      </c>
      <c r="C105" s="23" t="s">
        <v>885</v>
      </c>
      <c r="D105" s="12">
        <v>4</v>
      </c>
      <c r="E105" s="16">
        <v>90</v>
      </c>
      <c r="F105" s="79">
        <v>90</v>
      </c>
      <c r="G105" s="77">
        <v>90</v>
      </c>
      <c r="K105" s="79">
        <v>10</v>
      </c>
      <c r="L105" s="79">
        <v>10</v>
      </c>
      <c r="M105" s="77">
        <v>10</v>
      </c>
      <c r="N105" s="18">
        <f t="shared" si="9"/>
        <v>10</v>
      </c>
      <c r="O105" s="21">
        <f t="shared" si="7"/>
        <v>44722</v>
      </c>
      <c r="P105" s="19">
        <f t="shared" si="8"/>
        <v>44747</v>
      </c>
    </row>
    <row r="106" spans="1:16" x14ac:dyDescent="0.25">
      <c r="A106">
        <v>105</v>
      </c>
      <c r="B106" s="1">
        <v>44731</v>
      </c>
      <c r="C106" s="23" t="s">
        <v>885</v>
      </c>
      <c r="D106" s="12">
        <v>5</v>
      </c>
      <c r="E106" s="16">
        <v>90</v>
      </c>
      <c r="F106" s="79">
        <v>90</v>
      </c>
      <c r="G106" s="77" t="s">
        <v>193</v>
      </c>
      <c r="K106" s="79">
        <v>10</v>
      </c>
      <c r="L106" s="79">
        <v>10</v>
      </c>
      <c r="M106" s="77">
        <v>11</v>
      </c>
      <c r="N106" s="18">
        <f t="shared" si="9"/>
        <v>10</v>
      </c>
      <c r="O106" s="21">
        <f t="shared" si="7"/>
        <v>44722</v>
      </c>
      <c r="P106" s="19">
        <f t="shared" si="8"/>
        <v>44747</v>
      </c>
    </row>
    <row r="107" spans="1:16" x14ac:dyDescent="0.25">
      <c r="A107">
        <v>106</v>
      </c>
      <c r="B107" s="1">
        <v>44731</v>
      </c>
      <c r="C107" s="23" t="s">
        <v>885</v>
      </c>
      <c r="D107" s="12">
        <v>5</v>
      </c>
      <c r="E107" s="16">
        <v>90</v>
      </c>
      <c r="F107" s="79">
        <v>90</v>
      </c>
      <c r="G107" s="77">
        <v>90</v>
      </c>
      <c r="K107" s="79">
        <v>10</v>
      </c>
      <c r="L107" s="79">
        <v>10</v>
      </c>
      <c r="M107" s="77">
        <v>10</v>
      </c>
      <c r="N107" s="18">
        <f t="shared" si="9"/>
        <v>10</v>
      </c>
      <c r="O107" s="21">
        <f t="shared" si="7"/>
        <v>44722</v>
      </c>
      <c r="P107" s="19">
        <f t="shared" si="8"/>
        <v>44747</v>
      </c>
    </row>
    <row r="108" spans="1:16" x14ac:dyDescent="0.25">
      <c r="A108">
        <v>107</v>
      </c>
      <c r="B108" s="1">
        <v>44731</v>
      </c>
      <c r="C108" s="23" t="s">
        <v>885</v>
      </c>
      <c r="D108" s="12">
        <v>4</v>
      </c>
      <c r="F108" s="79"/>
      <c r="H108">
        <v>25</v>
      </c>
      <c r="I108">
        <v>26</v>
      </c>
      <c r="J108" s="77">
        <v>30</v>
      </c>
      <c r="K108" s="79">
        <v>16</v>
      </c>
      <c r="L108" s="79">
        <v>17</v>
      </c>
      <c r="M108" s="77">
        <v>19</v>
      </c>
      <c r="N108" s="18">
        <f t="shared" si="9"/>
        <v>17</v>
      </c>
      <c r="O108" s="21">
        <f t="shared" si="7"/>
        <v>44715</v>
      </c>
      <c r="P108" s="19">
        <f t="shared" si="8"/>
        <v>44740</v>
      </c>
    </row>
    <row r="109" spans="1:16" x14ac:dyDescent="0.25">
      <c r="A109">
        <v>108</v>
      </c>
      <c r="B109" s="1">
        <v>44731</v>
      </c>
      <c r="C109" s="23" t="s">
        <v>885</v>
      </c>
      <c r="D109" s="12">
        <v>6</v>
      </c>
      <c r="E109" s="16">
        <v>90</v>
      </c>
      <c r="F109" s="79" t="s">
        <v>193</v>
      </c>
      <c r="H109">
        <v>21</v>
      </c>
      <c r="K109" s="79">
        <v>10</v>
      </c>
      <c r="L109" s="79">
        <v>11</v>
      </c>
      <c r="M109" s="77">
        <v>15</v>
      </c>
      <c r="N109" s="18">
        <f t="shared" si="9"/>
        <v>12</v>
      </c>
      <c r="O109" s="21">
        <f t="shared" si="7"/>
        <v>44720</v>
      </c>
      <c r="P109" s="19">
        <f t="shared" si="8"/>
        <v>44745</v>
      </c>
    </row>
    <row r="110" spans="1:16" x14ac:dyDescent="0.25">
      <c r="A110">
        <v>109</v>
      </c>
      <c r="B110" s="1">
        <v>44731</v>
      </c>
      <c r="C110" s="23" t="s">
        <v>885</v>
      </c>
      <c r="D110" s="12">
        <v>5</v>
      </c>
      <c r="E110" s="16">
        <v>30</v>
      </c>
      <c r="F110" s="79">
        <v>30</v>
      </c>
      <c r="G110" s="77">
        <v>30</v>
      </c>
      <c r="K110" s="79">
        <v>4</v>
      </c>
      <c r="L110" s="79">
        <v>4</v>
      </c>
      <c r="M110" s="77">
        <v>4</v>
      </c>
      <c r="N110" s="18">
        <f t="shared" si="9"/>
        <v>4</v>
      </c>
      <c r="O110" s="21">
        <f t="shared" si="7"/>
        <v>44728</v>
      </c>
      <c r="P110" s="19">
        <f t="shared" si="8"/>
        <v>44753</v>
      </c>
    </row>
    <row r="111" spans="1:16" x14ac:dyDescent="0.25">
      <c r="A111">
        <v>110</v>
      </c>
      <c r="B111" s="1">
        <v>44731</v>
      </c>
      <c r="C111" s="23" t="s">
        <v>885</v>
      </c>
      <c r="D111" s="12">
        <v>3</v>
      </c>
      <c r="E111" s="16">
        <v>15</v>
      </c>
      <c r="F111" s="79">
        <v>15</v>
      </c>
      <c r="G111" s="77">
        <v>15</v>
      </c>
      <c r="K111" s="79">
        <v>1</v>
      </c>
      <c r="L111" s="79">
        <v>1</v>
      </c>
      <c r="M111" s="77">
        <v>1</v>
      </c>
      <c r="N111" s="18">
        <f t="shared" si="9"/>
        <v>1</v>
      </c>
      <c r="O111" s="21">
        <f t="shared" si="7"/>
        <v>44731</v>
      </c>
      <c r="P111" s="19">
        <f t="shared" si="8"/>
        <v>44756</v>
      </c>
    </row>
    <row r="112" spans="1:16" x14ac:dyDescent="0.25">
      <c r="A112">
        <v>111</v>
      </c>
      <c r="B112" s="1">
        <v>44731</v>
      </c>
      <c r="C112" s="23" t="s">
        <v>885</v>
      </c>
      <c r="D112" s="12">
        <v>4</v>
      </c>
      <c r="E112" s="16">
        <v>30</v>
      </c>
      <c r="F112" s="79">
        <v>30</v>
      </c>
      <c r="G112" s="77">
        <v>30</v>
      </c>
      <c r="K112" s="79">
        <v>4</v>
      </c>
      <c r="L112" s="79">
        <v>4</v>
      </c>
      <c r="M112" s="77">
        <v>4</v>
      </c>
      <c r="N112" s="18">
        <f t="shared" si="9"/>
        <v>4</v>
      </c>
      <c r="O112" s="21">
        <f t="shared" si="7"/>
        <v>44728</v>
      </c>
      <c r="P112" s="19">
        <f t="shared" si="8"/>
        <v>44753</v>
      </c>
    </row>
    <row r="113" spans="1:16" x14ac:dyDescent="0.25">
      <c r="A113">
        <v>112</v>
      </c>
      <c r="B113" s="1">
        <v>44731</v>
      </c>
      <c r="C113" s="23" t="s">
        <v>885</v>
      </c>
      <c r="D113" s="12">
        <v>4</v>
      </c>
      <c r="H113">
        <v>20</v>
      </c>
      <c r="I113">
        <v>24</v>
      </c>
      <c r="J113" s="77" t="s">
        <v>193</v>
      </c>
      <c r="K113" s="79">
        <v>14</v>
      </c>
      <c r="L113" s="79">
        <v>16</v>
      </c>
      <c r="M113" s="77">
        <v>11</v>
      </c>
      <c r="N113" s="18">
        <f t="shared" si="9"/>
        <v>14</v>
      </c>
      <c r="O113" s="21">
        <f t="shared" si="7"/>
        <v>44718</v>
      </c>
      <c r="P113" s="19">
        <f t="shared" si="8"/>
        <v>44743</v>
      </c>
    </row>
    <row r="114" spans="1:16" x14ac:dyDescent="0.25">
      <c r="A114">
        <v>113</v>
      </c>
      <c r="B114" s="1">
        <v>44731</v>
      </c>
      <c r="C114" s="23" t="s">
        <v>885</v>
      </c>
      <c r="D114" s="12">
        <v>4</v>
      </c>
      <c r="H114">
        <v>26</v>
      </c>
      <c r="I114">
        <v>28</v>
      </c>
      <c r="J114" s="77">
        <v>30</v>
      </c>
      <c r="K114" s="79">
        <v>17</v>
      </c>
      <c r="L114" s="79">
        <v>18</v>
      </c>
      <c r="M114" s="77">
        <v>19</v>
      </c>
      <c r="N114" s="18">
        <f t="shared" si="9"/>
        <v>18</v>
      </c>
      <c r="O114" s="21">
        <f t="shared" si="7"/>
        <v>44714</v>
      </c>
      <c r="P114" s="19">
        <f t="shared" si="8"/>
        <v>44739</v>
      </c>
    </row>
    <row r="115" spans="1:16" x14ac:dyDescent="0.25">
      <c r="A115">
        <v>114</v>
      </c>
      <c r="B115" s="1">
        <v>44731</v>
      </c>
      <c r="C115" s="23" t="s">
        <v>885</v>
      </c>
      <c r="D115" s="12">
        <v>4</v>
      </c>
      <c r="H115">
        <v>33</v>
      </c>
      <c r="I115">
        <v>32</v>
      </c>
      <c r="J115" s="77">
        <v>36</v>
      </c>
      <c r="K115" s="79">
        <v>20</v>
      </c>
      <c r="L115" s="79">
        <v>19</v>
      </c>
      <c r="M115" s="77">
        <v>21</v>
      </c>
      <c r="N115" s="18">
        <f t="shared" si="9"/>
        <v>20</v>
      </c>
      <c r="O115" s="21">
        <f t="shared" si="7"/>
        <v>44712</v>
      </c>
      <c r="P115" s="19">
        <f t="shared" si="8"/>
        <v>44737</v>
      </c>
    </row>
    <row r="116" spans="1:16" x14ac:dyDescent="0.25">
      <c r="A116">
        <v>115</v>
      </c>
      <c r="B116" s="1">
        <v>44731</v>
      </c>
      <c r="C116" s="23" t="s">
        <v>885</v>
      </c>
      <c r="D116" s="12">
        <v>2</v>
      </c>
      <c r="H116">
        <v>30</v>
      </c>
      <c r="I116">
        <v>28</v>
      </c>
      <c r="K116" s="79">
        <v>19</v>
      </c>
      <c r="L116" s="79">
        <v>18</v>
      </c>
      <c r="N116" s="18">
        <f>ROUND((K116+L116+M116)/2,0)</f>
        <v>19</v>
      </c>
      <c r="O116" s="21">
        <f t="shared" si="7"/>
        <v>44713</v>
      </c>
      <c r="P116" s="19">
        <f t="shared" si="8"/>
        <v>44738</v>
      </c>
    </row>
    <row r="117" spans="1:16" x14ac:dyDescent="0.25">
      <c r="A117">
        <v>116</v>
      </c>
      <c r="B117" s="1">
        <v>44731</v>
      </c>
      <c r="C117" s="23" t="s">
        <v>885</v>
      </c>
      <c r="D117" s="12">
        <v>5</v>
      </c>
      <c r="E117" s="16">
        <v>90</v>
      </c>
      <c r="F117" s="2">
        <v>90</v>
      </c>
      <c r="G117" s="77">
        <v>90</v>
      </c>
      <c r="K117" s="79">
        <v>10</v>
      </c>
      <c r="L117" s="79">
        <v>10</v>
      </c>
      <c r="M117" s="77">
        <v>10</v>
      </c>
      <c r="N117" s="18">
        <f>ROUND((K117+L117+M117)/3,0)</f>
        <v>10</v>
      </c>
      <c r="O117" s="21">
        <f t="shared" si="7"/>
        <v>44722</v>
      </c>
      <c r="P117" s="19">
        <f t="shared" si="8"/>
        <v>44747</v>
      </c>
    </row>
    <row r="118" spans="1:16" x14ac:dyDescent="0.25">
      <c r="A118">
        <v>117</v>
      </c>
      <c r="B118" s="1">
        <v>44731</v>
      </c>
      <c r="C118" s="23" t="s">
        <v>885</v>
      </c>
      <c r="D118" s="12">
        <v>2</v>
      </c>
      <c r="E118" s="16">
        <v>30</v>
      </c>
      <c r="F118" s="2">
        <v>30</v>
      </c>
      <c r="K118" s="79">
        <v>4</v>
      </c>
      <c r="L118" s="79">
        <v>4</v>
      </c>
      <c r="N118" s="18">
        <f>ROUND((K118+L118+M118)/2,0)</f>
        <v>4</v>
      </c>
      <c r="O118" s="21">
        <f t="shared" si="7"/>
        <v>44728</v>
      </c>
      <c r="P118" s="19">
        <f t="shared" si="8"/>
        <v>44753</v>
      </c>
    </row>
    <row r="119" spans="1:16" x14ac:dyDescent="0.25">
      <c r="A119">
        <v>118</v>
      </c>
      <c r="B119" s="1">
        <v>44731</v>
      </c>
      <c r="C119" s="23" t="s">
        <v>885</v>
      </c>
      <c r="D119" s="12">
        <v>4</v>
      </c>
      <c r="E119" s="16">
        <v>90</v>
      </c>
      <c r="F119" s="2">
        <v>90</v>
      </c>
      <c r="G119" s="77">
        <v>90</v>
      </c>
      <c r="K119" s="79">
        <v>10</v>
      </c>
      <c r="L119" s="79">
        <v>10</v>
      </c>
      <c r="M119" s="77">
        <v>10</v>
      </c>
      <c r="N119" s="18">
        <f>ROUND((K119+L119+M119)/3,0)</f>
        <v>10</v>
      </c>
      <c r="O119" s="21">
        <f t="shared" si="7"/>
        <v>44722</v>
      </c>
      <c r="P119" s="19">
        <f t="shared" si="8"/>
        <v>44747</v>
      </c>
    </row>
    <row r="120" spans="1:16" x14ac:dyDescent="0.25">
      <c r="A120">
        <v>119</v>
      </c>
      <c r="B120" s="1">
        <v>44731</v>
      </c>
      <c r="C120" s="23" t="s">
        <v>885</v>
      </c>
      <c r="D120" s="12">
        <v>2</v>
      </c>
      <c r="H120">
        <v>34</v>
      </c>
      <c r="I120">
        <v>33</v>
      </c>
      <c r="K120" s="79">
        <v>20</v>
      </c>
      <c r="L120" s="79">
        <v>20</v>
      </c>
      <c r="N120" s="18">
        <f>ROUND((K120+L120+M120)/2,0)</f>
        <v>20</v>
      </c>
      <c r="O120" s="21">
        <f t="shared" si="7"/>
        <v>44712</v>
      </c>
      <c r="P120" s="19">
        <f t="shared" si="8"/>
        <v>44737</v>
      </c>
    </row>
    <row r="121" spans="1:16" ht="30" x14ac:dyDescent="0.25">
      <c r="A121">
        <v>120</v>
      </c>
      <c r="B121" s="1">
        <v>44731</v>
      </c>
      <c r="C121" s="23" t="s">
        <v>886</v>
      </c>
      <c r="D121" s="12">
        <v>4</v>
      </c>
      <c r="H121">
        <v>30</v>
      </c>
      <c r="I121">
        <v>31</v>
      </c>
      <c r="J121" s="77">
        <v>28</v>
      </c>
      <c r="K121" s="79">
        <v>19</v>
      </c>
      <c r="L121" s="79">
        <v>19</v>
      </c>
      <c r="M121" s="77">
        <v>18</v>
      </c>
      <c r="N121" s="18">
        <f t="shared" ref="N121:N136" si="10">ROUND((K121+L121+M121)/3,0)</f>
        <v>19</v>
      </c>
      <c r="O121" s="21">
        <f t="shared" si="7"/>
        <v>44713</v>
      </c>
      <c r="P121" s="19">
        <f t="shared" si="8"/>
        <v>44738</v>
      </c>
    </row>
    <row r="122" spans="1:16" ht="30" x14ac:dyDescent="0.25">
      <c r="A122">
        <v>121</v>
      </c>
      <c r="B122" s="1">
        <v>44731</v>
      </c>
      <c r="C122" s="23" t="s">
        <v>886</v>
      </c>
      <c r="D122" s="12">
        <v>4</v>
      </c>
      <c r="H122">
        <v>32</v>
      </c>
      <c r="I122">
        <v>28</v>
      </c>
      <c r="J122" s="77">
        <v>27</v>
      </c>
      <c r="K122" s="79">
        <v>19</v>
      </c>
      <c r="L122" s="79">
        <v>18</v>
      </c>
      <c r="M122" s="77">
        <v>17</v>
      </c>
      <c r="N122" s="18">
        <f t="shared" si="10"/>
        <v>18</v>
      </c>
      <c r="O122" s="21">
        <f t="shared" si="7"/>
        <v>44714</v>
      </c>
      <c r="P122" s="19">
        <f t="shared" si="8"/>
        <v>44739</v>
      </c>
    </row>
    <row r="123" spans="1:16" ht="30" x14ac:dyDescent="0.25">
      <c r="A123">
        <v>122</v>
      </c>
      <c r="B123" s="1">
        <v>44731</v>
      </c>
      <c r="C123" s="23" t="s">
        <v>886</v>
      </c>
      <c r="D123" s="12">
        <v>5</v>
      </c>
      <c r="H123" t="s">
        <v>193</v>
      </c>
      <c r="I123">
        <v>26</v>
      </c>
      <c r="J123" s="77">
        <v>31</v>
      </c>
      <c r="K123" s="79">
        <v>11</v>
      </c>
      <c r="L123" s="79">
        <v>17</v>
      </c>
      <c r="M123" s="77">
        <v>19</v>
      </c>
      <c r="N123" s="18">
        <f t="shared" si="10"/>
        <v>16</v>
      </c>
      <c r="O123" s="21">
        <f t="shared" si="7"/>
        <v>44716</v>
      </c>
      <c r="P123" s="19">
        <f t="shared" si="8"/>
        <v>44741</v>
      </c>
    </row>
    <row r="124" spans="1:16" ht="30" x14ac:dyDescent="0.25">
      <c r="A124">
        <v>123</v>
      </c>
      <c r="B124" s="1">
        <v>44731</v>
      </c>
      <c r="C124" s="23" t="s">
        <v>886</v>
      </c>
      <c r="D124" s="12">
        <v>5</v>
      </c>
      <c r="H124">
        <v>33</v>
      </c>
      <c r="I124">
        <v>30</v>
      </c>
      <c r="J124" s="77">
        <v>30</v>
      </c>
      <c r="K124" s="79">
        <v>20</v>
      </c>
      <c r="L124" s="79">
        <v>19</v>
      </c>
      <c r="M124" s="77">
        <v>19</v>
      </c>
      <c r="N124" s="18">
        <f t="shared" si="10"/>
        <v>19</v>
      </c>
      <c r="O124" s="21">
        <f t="shared" si="7"/>
        <v>44713</v>
      </c>
      <c r="P124" s="19">
        <f t="shared" si="8"/>
        <v>44738</v>
      </c>
    </row>
    <row r="125" spans="1:16" ht="30" x14ac:dyDescent="0.25">
      <c r="A125">
        <v>124</v>
      </c>
      <c r="B125" s="1">
        <v>44731</v>
      </c>
      <c r="C125" s="23" t="s">
        <v>886</v>
      </c>
      <c r="D125" s="12">
        <v>4</v>
      </c>
      <c r="H125">
        <v>30</v>
      </c>
      <c r="I125">
        <v>31</v>
      </c>
      <c r="J125" s="77">
        <v>33</v>
      </c>
      <c r="K125" s="79">
        <v>19</v>
      </c>
      <c r="L125" s="79">
        <v>19</v>
      </c>
      <c r="M125" s="77">
        <v>20</v>
      </c>
      <c r="N125" s="18">
        <f t="shared" si="10"/>
        <v>19</v>
      </c>
      <c r="O125" s="21">
        <f t="shared" si="7"/>
        <v>44713</v>
      </c>
      <c r="P125" s="19">
        <f t="shared" si="8"/>
        <v>44738</v>
      </c>
    </row>
    <row r="126" spans="1:16" ht="30" x14ac:dyDescent="0.25">
      <c r="A126">
        <v>125</v>
      </c>
      <c r="B126" s="1">
        <v>44731</v>
      </c>
      <c r="C126" s="23" t="s">
        <v>886</v>
      </c>
      <c r="D126" s="12">
        <v>4</v>
      </c>
      <c r="H126">
        <v>25</v>
      </c>
      <c r="I126">
        <v>28</v>
      </c>
      <c r="J126" s="77">
        <v>26</v>
      </c>
      <c r="K126" s="79">
        <v>16</v>
      </c>
      <c r="L126" s="79">
        <v>18</v>
      </c>
      <c r="M126" s="77">
        <v>17</v>
      </c>
      <c r="N126" s="18">
        <f t="shared" si="10"/>
        <v>17</v>
      </c>
      <c r="O126" s="21">
        <f t="shared" si="7"/>
        <v>44715</v>
      </c>
      <c r="P126" s="19">
        <f t="shared" si="8"/>
        <v>44740</v>
      </c>
    </row>
    <row r="127" spans="1:16" ht="30" x14ac:dyDescent="0.25">
      <c r="A127">
        <v>126</v>
      </c>
      <c r="B127" s="1">
        <v>44731</v>
      </c>
      <c r="C127" s="23" t="s">
        <v>886</v>
      </c>
      <c r="D127" s="12">
        <v>5</v>
      </c>
      <c r="H127">
        <v>26</v>
      </c>
      <c r="I127">
        <v>31</v>
      </c>
      <c r="J127" s="77">
        <v>32</v>
      </c>
      <c r="K127" s="79">
        <v>17</v>
      </c>
      <c r="L127" s="79">
        <v>19</v>
      </c>
      <c r="M127" s="77">
        <v>19</v>
      </c>
      <c r="N127" s="18">
        <f t="shared" si="10"/>
        <v>18</v>
      </c>
      <c r="O127" s="21">
        <f t="shared" si="7"/>
        <v>44714</v>
      </c>
      <c r="P127" s="19">
        <f t="shared" si="8"/>
        <v>44739</v>
      </c>
    </row>
    <row r="128" spans="1:16" ht="30" x14ac:dyDescent="0.25">
      <c r="A128">
        <v>127</v>
      </c>
      <c r="B128" s="1">
        <v>44731</v>
      </c>
      <c r="C128" s="23" t="s">
        <v>886</v>
      </c>
      <c r="D128" s="12">
        <v>4</v>
      </c>
      <c r="H128">
        <v>33</v>
      </c>
      <c r="I128">
        <v>32</v>
      </c>
      <c r="J128" s="77">
        <v>29</v>
      </c>
      <c r="K128" s="79">
        <v>20</v>
      </c>
      <c r="L128" s="79">
        <v>19</v>
      </c>
      <c r="M128" s="77">
        <v>18</v>
      </c>
      <c r="N128" s="18">
        <f t="shared" si="10"/>
        <v>19</v>
      </c>
      <c r="O128" s="21">
        <f t="shared" si="7"/>
        <v>44713</v>
      </c>
      <c r="P128" s="19">
        <f t="shared" si="8"/>
        <v>44738</v>
      </c>
    </row>
    <row r="129" spans="1:17" ht="30" x14ac:dyDescent="0.25">
      <c r="A129">
        <v>128</v>
      </c>
      <c r="B129" s="1">
        <v>44731</v>
      </c>
      <c r="C129" s="23" t="s">
        <v>886</v>
      </c>
      <c r="D129" s="12">
        <v>5</v>
      </c>
      <c r="E129" s="16">
        <v>90</v>
      </c>
      <c r="F129" s="79">
        <v>90</v>
      </c>
      <c r="G129" s="77" t="s">
        <v>193</v>
      </c>
      <c r="K129" s="79">
        <v>10</v>
      </c>
      <c r="L129" s="79">
        <v>10</v>
      </c>
      <c r="M129" s="77">
        <v>11</v>
      </c>
      <c r="N129" s="18">
        <f t="shared" si="10"/>
        <v>10</v>
      </c>
      <c r="O129" s="21">
        <f t="shared" si="7"/>
        <v>44722</v>
      </c>
      <c r="P129" s="19">
        <f t="shared" si="8"/>
        <v>44747</v>
      </c>
    </row>
    <row r="130" spans="1:17" ht="30" x14ac:dyDescent="0.25">
      <c r="A130">
        <v>129</v>
      </c>
      <c r="B130" s="1">
        <v>44731</v>
      </c>
      <c r="C130" s="23" t="s">
        <v>886</v>
      </c>
      <c r="D130" s="12">
        <v>5</v>
      </c>
      <c r="E130" s="16">
        <v>90</v>
      </c>
      <c r="F130" s="79">
        <v>90</v>
      </c>
      <c r="G130" s="77">
        <v>90</v>
      </c>
      <c r="K130" s="79">
        <v>10</v>
      </c>
      <c r="L130" s="79">
        <v>10</v>
      </c>
      <c r="M130" s="77">
        <v>10</v>
      </c>
      <c r="N130" s="18">
        <f t="shared" si="10"/>
        <v>10</v>
      </c>
      <c r="O130" s="21">
        <f t="shared" ref="O130:O193" si="11">B130-N130+1</f>
        <v>44722</v>
      </c>
      <c r="P130" s="19">
        <f t="shared" ref="P130:P193" si="12">O130+25</f>
        <v>44747</v>
      </c>
    </row>
    <row r="131" spans="1:17" ht="30" x14ac:dyDescent="0.25">
      <c r="A131">
        <v>130</v>
      </c>
      <c r="B131" s="1">
        <v>44731</v>
      </c>
      <c r="C131" s="23" t="s">
        <v>886</v>
      </c>
      <c r="D131" s="12">
        <v>5</v>
      </c>
      <c r="H131">
        <v>36</v>
      </c>
      <c r="I131">
        <v>38</v>
      </c>
      <c r="J131" s="77">
        <v>40</v>
      </c>
      <c r="K131" s="79">
        <v>21</v>
      </c>
      <c r="L131" s="79">
        <v>22</v>
      </c>
      <c r="M131" s="77">
        <v>22</v>
      </c>
      <c r="N131" s="18">
        <f t="shared" si="10"/>
        <v>22</v>
      </c>
      <c r="O131" s="21">
        <f t="shared" si="11"/>
        <v>44710</v>
      </c>
      <c r="P131" s="19">
        <f t="shared" si="12"/>
        <v>44735</v>
      </c>
    </row>
    <row r="132" spans="1:17" ht="30" x14ac:dyDescent="0.25">
      <c r="A132">
        <v>131</v>
      </c>
      <c r="B132" s="1">
        <v>44731</v>
      </c>
      <c r="C132" s="23" t="s">
        <v>886</v>
      </c>
      <c r="D132" s="12">
        <v>4</v>
      </c>
      <c r="E132" s="16">
        <v>90</v>
      </c>
      <c r="F132" s="2" t="s">
        <v>193</v>
      </c>
      <c r="G132" s="77">
        <v>90</v>
      </c>
      <c r="K132" s="79">
        <v>10</v>
      </c>
      <c r="L132" s="79">
        <v>11</v>
      </c>
      <c r="M132" s="77">
        <v>10</v>
      </c>
      <c r="N132" s="18">
        <f t="shared" si="10"/>
        <v>10</v>
      </c>
      <c r="O132" s="21">
        <f t="shared" si="11"/>
        <v>44722</v>
      </c>
      <c r="P132" s="19">
        <f t="shared" si="12"/>
        <v>44747</v>
      </c>
    </row>
    <row r="133" spans="1:17" ht="30" x14ac:dyDescent="0.25">
      <c r="A133">
        <v>132</v>
      </c>
      <c r="B133" s="1">
        <v>44731</v>
      </c>
      <c r="C133" s="23" t="s">
        <v>886</v>
      </c>
      <c r="D133" s="12">
        <v>4</v>
      </c>
      <c r="E133" s="16">
        <v>75</v>
      </c>
      <c r="F133" s="79">
        <v>75</v>
      </c>
      <c r="G133" s="77">
        <v>75</v>
      </c>
      <c r="K133" s="79">
        <v>8</v>
      </c>
      <c r="L133" s="79">
        <v>8</v>
      </c>
      <c r="M133" s="77">
        <v>8</v>
      </c>
      <c r="N133" s="18">
        <f t="shared" si="10"/>
        <v>8</v>
      </c>
      <c r="O133" s="21">
        <f t="shared" si="11"/>
        <v>44724</v>
      </c>
      <c r="P133" s="19">
        <f t="shared" si="12"/>
        <v>44749</v>
      </c>
      <c r="Q133" s="24"/>
    </row>
    <row r="134" spans="1:17" ht="30" x14ac:dyDescent="0.25">
      <c r="A134">
        <v>133</v>
      </c>
      <c r="B134" s="1">
        <v>44731</v>
      </c>
      <c r="C134" s="23" t="s">
        <v>886</v>
      </c>
      <c r="D134" s="12">
        <v>4</v>
      </c>
      <c r="E134" s="16">
        <v>15</v>
      </c>
      <c r="F134" s="79">
        <v>15</v>
      </c>
      <c r="G134" s="77">
        <v>15</v>
      </c>
      <c r="K134" s="79">
        <v>1</v>
      </c>
      <c r="L134" s="79">
        <v>1</v>
      </c>
      <c r="M134" s="77">
        <v>1</v>
      </c>
      <c r="N134" s="18">
        <f t="shared" si="10"/>
        <v>1</v>
      </c>
      <c r="O134" s="21">
        <f t="shared" si="11"/>
        <v>44731</v>
      </c>
      <c r="P134" s="19">
        <f t="shared" si="12"/>
        <v>44756</v>
      </c>
    </row>
    <row r="135" spans="1:17" ht="30" x14ac:dyDescent="0.25">
      <c r="A135">
        <v>134</v>
      </c>
      <c r="B135" s="1">
        <v>44731</v>
      </c>
      <c r="C135" s="23" t="s">
        <v>886</v>
      </c>
      <c r="D135" s="12">
        <v>3</v>
      </c>
      <c r="E135" s="16">
        <v>45</v>
      </c>
      <c r="F135" s="79">
        <v>45</v>
      </c>
      <c r="G135" s="77">
        <v>45</v>
      </c>
      <c r="K135" s="79">
        <v>6</v>
      </c>
      <c r="L135" s="79">
        <v>6</v>
      </c>
      <c r="M135" s="77">
        <v>6</v>
      </c>
      <c r="N135" s="18">
        <f t="shared" si="10"/>
        <v>6</v>
      </c>
      <c r="O135" s="21">
        <f t="shared" si="11"/>
        <v>44726</v>
      </c>
      <c r="P135" s="19">
        <f t="shared" si="12"/>
        <v>44751</v>
      </c>
    </row>
    <row r="136" spans="1:17" ht="30" x14ac:dyDescent="0.25">
      <c r="A136">
        <v>135</v>
      </c>
      <c r="B136" s="1">
        <v>44731</v>
      </c>
      <c r="C136" s="23" t="s">
        <v>886</v>
      </c>
      <c r="D136" s="12">
        <v>5</v>
      </c>
      <c r="E136" s="16">
        <v>75</v>
      </c>
      <c r="F136" s="79">
        <v>75</v>
      </c>
      <c r="G136" s="77">
        <v>90</v>
      </c>
      <c r="K136" s="79">
        <v>8</v>
      </c>
      <c r="L136" s="79">
        <v>8</v>
      </c>
      <c r="M136" s="77">
        <v>10</v>
      </c>
      <c r="N136" s="18">
        <f t="shared" si="10"/>
        <v>9</v>
      </c>
      <c r="O136" s="21">
        <f t="shared" si="11"/>
        <v>44723</v>
      </c>
      <c r="P136" s="19">
        <f t="shared" si="12"/>
        <v>44748</v>
      </c>
    </row>
    <row r="137" spans="1:17" ht="30" x14ac:dyDescent="0.25">
      <c r="A137">
        <v>136</v>
      </c>
      <c r="B137" s="1">
        <v>44731</v>
      </c>
      <c r="C137" s="23" t="s">
        <v>886</v>
      </c>
      <c r="D137" s="12">
        <v>2</v>
      </c>
      <c r="E137" s="16">
        <v>75</v>
      </c>
      <c r="F137" s="79">
        <v>75</v>
      </c>
      <c r="K137" s="79">
        <v>8</v>
      </c>
      <c r="L137" s="79">
        <v>8</v>
      </c>
      <c r="N137" s="18">
        <f>ROUND((K137+L137+M137)/2,0)</f>
        <v>8</v>
      </c>
      <c r="O137" s="21">
        <f t="shared" si="11"/>
        <v>44724</v>
      </c>
      <c r="P137" s="19">
        <f t="shared" si="12"/>
        <v>44749</v>
      </c>
    </row>
    <row r="138" spans="1:17" ht="30" x14ac:dyDescent="0.25">
      <c r="A138">
        <v>137</v>
      </c>
      <c r="B138" s="1">
        <v>44731</v>
      </c>
      <c r="C138" s="23" t="s">
        <v>886</v>
      </c>
      <c r="D138" s="12">
        <v>8</v>
      </c>
      <c r="E138" s="16">
        <v>90</v>
      </c>
      <c r="F138" s="79">
        <v>90</v>
      </c>
      <c r="G138" s="77">
        <v>90</v>
      </c>
      <c r="K138" s="79">
        <v>10</v>
      </c>
      <c r="L138" s="79">
        <v>10</v>
      </c>
      <c r="M138" s="77">
        <v>10</v>
      </c>
      <c r="N138" s="18">
        <f t="shared" ref="N138:N147" si="13">ROUND((K138+L138+M138)/3,0)</f>
        <v>10</v>
      </c>
      <c r="O138" s="21">
        <f t="shared" si="11"/>
        <v>44722</v>
      </c>
      <c r="P138" s="19">
        <f t="shared" si="12"/>
        <v>44747</v>
      </c>
    </row>
    <row r="139" spans="1:17" ht="30" x14ac:dyDescent="0.25">
      <c r="A139">
        <v>138</v>
      </c>
      <c r="B139" s="1">
        <v>44731</v>
      </c>
      <c r="C139" s="23" t="s">
        <v>886</v>
      </c>
      <c r="D139" s="12">
        <v>3</v>
      </c>
      <c r="H139">
        <v>32</v>
      </c>
      <c r="I139">
        <v>35</v>
      </c>
      <c r="J139" s="77">
        <v>36</v>
      </c>
      <c r="K139" s="79">
        <v>19</v>
      </c>
      <c r="L139" s="79">
        <v>21</v>
      </c>
      <c r="M139" s="77">
        <v>21</v>
      </c>
      <c r="N139" s="18">
        <f t="shared" si="13"/>
        <v>20</v>
      </c>
      <c r="O139" s="21">
        <f t="shared" si="11"/>
        <v>44712</v>
      </c>
      <c r="P139" s="19">
        <f t="shared" si="12"/>
        <v>44737</v>
      </c>
    </row>
    <row r="140" spans="1:17" ht="30" x14ac:dyDescent="0.25">
      <c r="A140">
        <v>139</v>
      </c>
      <c r="B140" s="1">
        <v>44731</v>
      </c>
      <c r="C140" s="23" t="s">
        <v>886</v>
      </c>
      <c r="D140" s="12">
        <v>5</v>
      </c>
      <c r="E140" s="16">
        <v>75</v>
      </c>
      <c r="F140" s="79">
        <v>75</v>
      </c>
      <c r="G140" s="77">
        <v>75</v>
      </c>
      <c r="K140" s="79">
        <v>8</v>
      </c>
      <c r="L140" s="79">
        <v>8</v>
      </c>
      <c r="M140" s="77">
        <v>8</v>
      </c>
      <c r="N140" s="18">
        <f t="shared" si="13"/>
        <v>8</v>
      </c>
      <c r="O140" s="21">
        <f t="shared" si="11"/>
        <v>44724</v>
      </c>
      <c r="P140" s="19">
        <f t="shared" si="12"/>
        <v>44749</v>
      </c>
    </row>
    <row r="141" spans="1:17" ht="30" x14ac:dyDescent="0.25">
      <c r="A141">
        <v>140</v>
      </c>
      <c r="B141" s="1">
        <v>44731</v>
      </c>
      <c r="C141" s="23" t="s">
        <v>886</v>
      </c>
      <c r="D141" s="12">
        <v>4</v>
      </c>
      <c r="E141" s="16">
        <v>30</v>
      </c>
      <c r="F141" s="79">
        <v>30</v>
      </c>
      <c r="G141" s="77">
        <v>15</v>
      </c>
      <c r="K141" s="79">
        <v>4</v>
      </c>
      <c r="L141" s="79">
        <v>4</v>
      </c>
      <c r="M141" s="77">
        <v>1</v>
      </c>
      <c r="N141" s="18">
        <f t="shared" si="13"/>
        <v>3</v>
      </c>
      <c r="O141" s="21">
        <f t="shared" si="11"/>
        <v>44729</v>
      </c>
      <c r="P141" s="19">
        <f t="shared" si="12"/>
        <v>44754</v>
      </c>
    </row>
    <row r="142" spans="1:17" ht="30" x14ac:dyDescent="0.25">
      <c r="A142">
        <v>141</v>
      </c>
      <c r="B142" s="1">
        <v>44731</v>
      </c>
      <c r="C142" s="23" t="s">
        <v>886</v>
      </c>
      <c r="D142" s="12">
        <v>5</v>
      </c>
      <c r="E142" s="16">
        <v>90</v>
      </c>
      <c r="F142" s="79">
        <v>90</v>
      </c>
      <c r="G142" s="77">
        <v>90</v>
      </c>
      <c r="K142" s="79">
        <v>10</v>
      </c>
      <c r="L142" s="79">
        <v>10</v>
      </c>
      <c r="M142" s="77">
        <v>10</v>
      </c>
      <c r="N142" s="18">
        <f t="shared" si="13"/>
        <v>10</v>
      </c>
      <c r="O142" s="21">
        <f t="shared" si="11"/>
        <v>44722</v>
      </c>
      <c r="P142" s="19">
        <f t="shared" si="12"/>
        <v>44747</v>
      </c>
    </row>
    <row r="143" spans="1:17" ht="30" x14ac:dyDescent="0.25">
      <c r="A143">
        <v>142</v>
      </c>
      <c r="B143" s="1">
        <v>44731</v>
      </c>
      <c r="C143" s="23" t="s">
        <v>886</v>
      </c>
      <c r="D143" s="12">
        <v>6</v>
      </c>
      <c r="E143" s="16" t="s">
        <v>193</v>
      </c>
      <c r="F143" s="2" t="s">
        <v>193</v>
      </c>
      <c r="G143" s="77">
        <v>90</v>
      </c>
      <c r="K143" s="79">
        <v>11</v>
      </c>
      <c r="L143" s="79">
        <v>11</v>
      </c>
      <c r="M143" s="77">
        <v>10</v>
      </c>
      <c r="N143" s="18">
        <f t="shared" si="13"/>
        <v>11</v>
      </c>
      <c r="O143" s="21">
        <f t="shared" si="11"/>
        <v>44721</v>
      </c>
      <c r="P143" s="19">
        <f t="shared" si="12"/>
        <v>44746</v>
      </c>
    </row>
    <row r="144" spans="1:17" ht="30" x14ac:dyDescent="0.25">
      <c r="A144">
        <v>143</v>
      </c>
      <c r="B144" s="1">
        <v>44731</v>
      </c>
      <c r="C144" s="23" t="s">
        <v>886</v>
      </c>
      <c r="D144" s="12">
        <v>4</v>
      </c>
      <c r="H144">
        <v>22</v>
      </c>
      <c r="I144">
        <v>18</v>
      </c>
      <c r="J144" s="77">
        <v>18</v>
      </c>
      <c r="K144" s="79">
        <v>15</v>
      </c>
      <c r="L144" s="79">
        <v>14</v>
      </c>
      <c r="M144" s="77">
        <v>14</v>
      </c>
      <c r="N144" s="18">
        <f t="shared" si="13"/>
        <v>14</v>
      </c>
      <c r="O144" s="21">
        <f t="shared" si="11"/>
        <v>44718</v>
      </c>
      <c r="P144" s="19">
        <f t="shared" si="12"/>
        <v>44743</v>
      </c>
    </row>
    <row r="145" spans="1:16" ht="30" x14ac:dyDescent="0.25">
      <c r="A145">
        <v>144</v>
      </c>
      <c r="B145" s="1">
        <v>44731</v>
      </c>
      <c r="C145" s="23" t="s">
        <v>886</v>
      </c>
      <c r="D145" s="12">
        <v>5</v>
      </c>
      <c r="H145">
        <v>25</v>
      </c>
      <c r="I145">
        <v>26</v>
      </c>
      <c r="J145" s="77">
        <v>28</v>
      </c>
      <c r="K145" s="79">
        <v>16</v>
      </c>
      <c r="L145" s="79">
        <v>17</v>
      </c>
      <c r="M145" s="77">
        <v>18</v>
      </c>
      <c r="N145" s="18">
        <f t="shared" si="13"/>
        <v>17</v>
      </c>
      <c r="O145" s="21">
        <f t="shared" si="11"/>
        <v>44715</v>
      </c>
      <c r="P145" s="19">
        <f t="shared" si="12"/>
        <v>44740</v>
      </c>
    </row>
    <row r="146" spans="1:16" ht="30" x14ac:dyDescent="0.25">
      <c r="A146">
        <v>145</v>
      </c>
      <c r="B146" s="1">
        <v>44731</v>
      </c>
      <c r="C146" s="23" t="s">
        <v>886</v>
      </c>
      <c r="D146" s="12">
        <v>4</v>
      </c>
      <c r="E146" s="16">
        <v>90</v>
      </c>
      <c r="F146" s="2" t="s">
        <v>193</v>
      </c>
      <c r="G146" s="77" t="s">
        <v>193</v>
      </c>
      <c r="K146" s="79">
        <v>10</v>
      </c>
      <c r="L146" s="79">
        <v>11</v>
      </c>
      <c r="M146" s="77">
        <v>11</v>
      </c>
      <c r="N146" s="18">
        <f t="shared" si="13"/>
        <v>11</v>
      </c>
      <c r="O146" s="21">
        <f t="shared" si="11"/>
        <v>44721</v>
      </c>
      <c r="P146" s="19">
        <f t="shared" si="12"/>
        <v>44746</v>
      </c>
    </row>
    <row r="147" spans="1:16" ht="30" x14ac:dyDescent="0.25">
      <c r="A147">
        <v>146</v>
      </c>
      <c r="B147" s="1">
        <v>44731</v>
      </c>
      <c r="C147" s="23" t="s">
        <v>886</v>
      </c>
      <c r="D147" s="12">
        <v>4</v>
      </c>
      <c r="H147">
        <v>25</v>
      </c>
      <c r="I147">
        <v>22</v>
      </c>
      <c r="J147" s="77">
        <v>24</v>
      </c>
      <c r="K147" s="79">
        <v>16</v>
      </c>
      <c r="L147" s="79">
        <v>15</v>
      </c>
      <c r="M147" s="77">
        <v>16</v>
      </c>
      <c r="N147" s="18">
        <f t="shared" si="13"/>
        <v>16</v>
      </c>
      <c r="O147" s="21">
        <f t="shared" si="11"/>
        <v>44716</v>
      </c>
      <c r="P147" s="19">
        <f t="shared" si="12"/>
        <v>44741</v>
      </c>
    </row>
    <row r="148" spans="1:16" ht="30" x14ac:dyDescent="0.25">
      <c r="A148">
        <v>147</v>
      </c>
      <c r="B148" s="1">
        <v>44731</v>
      </c>
      <c r="C148" s="23" t="s">
        <v>886</v>
      </c>
      <c r="D148" s="12">
        <v>2</v>
      </c>
      <c r="E148" s="16">
        <v>90</v>
      </c>
      <c r="F148" s="2">
        <v>90</v>
      </c>
      <c r="K148" s="79">
        <v>10</v>
      </c>
      <c r="L148" s="79">
        <v>10</v>
      </c>
      <c r="N148" s="18">
        <f>ROUND((K148+L148+M148)/2,0)</f>
        <v>10</v>
      </c>
      <c r="O148" s="21">
        <f t="shared" si="11"/>
        <v>44722</v>
      </c>
      <c r="P148" s="19">
        <f t="shared" si="12"/>
        <v>44747</v>
      </c>
    </row>
    <row r="149" spans="1:16" ht="30" x14ac:dyDescent="0.25">
      <c r="A149">
        <v>148</v>
      </c>
      <c r="B149" s="1">
        <v>44731</v>
      </c>
      <c r="C149" s="23" t="s">
        <v>886</v>
      </c>
      <c r="D149" s="12">
        <v>4</v>
      </c>
      <c r="E149" s="16">
        <v>90</v>
      </c>
      <c r="F149" s="2">
        <v>90</v>
      </c>
      <c r="G149" s="77" t="s">
        <v>193</v>
      </c>
      <c r="K149" s="79">
        <v>10</v>
      </c>
      <c r="L149" s="79">
        <v>10</v>
      </c>
      <c r="M149" s="77">
        <v>11</v>
      </c>
      <c r="N149" s="18">
        <f>ROUND((K149+L149+M149)/3,0)</f>
        <v>10</v>
      </c>
      <c r="O149" s="21">
        <f t="shared" si="11"/>
        <v>44722</v>
      </c>
      <c r="P149" s="19">
        <f t="shared" si="12"/>
        <v>44747</v>
      </c>
    </row>
    <row r="150" spans="1:16" ht="30" x14ac:dyDescent="0.25">
      <c r="A150">
        <v>149</v>
      </c>
      <c r="B150" s="1">
        <v>44731</v>
      </c>
      <c r="C150" s="23" t="s">
        <v>886</v>
      </c>
      <c r="D150" s="12">
        <v>2</v>
      </c>
      <c r="E150" s="16">
        <v>90</v>
      </c>
      <c r="F150" s="2">
        <v>90</v>
      </c>
      <c r="K150" s="79">
        <v>10</v>
      </c>
      <c r="L150" s="79">
        <v>10</v>
      </c>
      <c r="N150" s="18">
        <f>ROUND((K150+L150+M150)/2,0)</f>
        <v>10</v>
      </c>
      <c r="O150" s="21">
        <f t="shared" si="11"/>
        <v>44722</v>
      </c>
      <c r="P150" s="19">
        <f t="shared" si="12"/>
        <v>44747</v>
      </c>
    </row>
    <row r="151" spans="1:16" ht="30" x14ac:dyDescent="0.25">
      <c r="A151">
        <v>150</v>
      </c>
      <c r="B151" s="1">
        <v>44731</v>
      </c>
      <c r="C151" s="23" t="s">
        <v>886</v>
      </c>
      <c r="D151" s="12">
        <v>4</v>
      </c>
      <c r="E151" s="16">
        <v>90</v>
      </c>
      <c r="F151" s="79" t="s">
        <v>193</v>
      </c>
      <c r="G151" s="77">
        <v>90</v>
      </c>
      <c r="H151" s="79"/>
      <c r="K151" s="79">
        <v>10</v>
      </c>
      <c r="L151" s="79">
        <v>11</v>
      </c>
      <c r="M151" s="77">
        <v>10</v>
      </c>
      <c r="N151" s="18">
        <f>ROUND((K151+L151+M151)/3,0)</f>
        <v>10</v>
      </c>
      <c r="O151" s="21">
        <f t="shared" si="11"/>
        <v>44722</v>
      </c>
      <c r="P151" s="19">
        <f t="shared" si="12"/>
        <v>44747</v>
      </c>
    </row>
    <row r="152" spans="1:16" ht="30" x14ac:dyDescent="0.25">
      <c r="A152">
        <v>151</v>
      </c>
      <c r="B152" s="1">
        <v>44731</v>
      </c>
      <c r="C152" s="23" t="s">
        <v>886</v>
      </c>
      <c r="D152" s="12">
        <v>4</v>
      </c>
      <c r="E152" s="16">
        <v>90</v>
      </c>
      <c r="F152" s="79">
        <v>90</v>
      </c>
      <c r="G152" s="77">
        <v>90</v>
      </c>
      <c r="H152" s="79"/>
      <c r="K152" s="79">
        <v>10</v>
      </c>
      <c r="L152" s="79">
        <v>10</v>
      </c>
      <c r="M152" s="77">
        <v>10</v>
      </c>
      <c r="N152" s="18">
        <f>ROUND((K152+L152+M152)/3,0)</f>
        <v>10</v>
      </c>
      <c r="O152" s="21">
        <f t="shared" si="11"/>
        <v>44722</v>
      </c>
      <c r="P152" s="19">
        <f t="shared" si="12"/>
        <v>44747</v>
      </c>
    </row>
    <row r="153" spans="1:16" ht="30" x14ac:dyDescent="0.25">
      <c r="A153">
        <v>152</v>
      </c>
      <c r="B153" s="1">
        <v>44731</v>
      </c>
      <c r="C153" s="23" t="s">
        <v>886</v>
      </c>
      <c r="D153" s="12">
        <v>4</v>
      </c>
      <c r="I153" t="s">
        <v>72</v>
      </c>
      <c r="K153" s="79"/>
      <c r="L153" s="79">
        <v>25</v>
      </c>
      <c r="N153" s="18">
        <v>25</v>
      </c>
      <c r="O153" s="21">
        <f t="shared" si="11"/>
        <v>44707</v>
      </c>
      <c r="P153" s="19">
        <f t="shared" si="12"/>
        <v>44732</v>
      </c>
    </row>
    <row r="154" spans="1:16" ht="30" x14ac:dyDescent="0.25">
      <c r="A154">
        <v>153</v>
      </c>
      <c r="B154" s="1">
        <v>44731</v>
      </c>
      <c r="C154" s="23" t="s">
        <v>886</v>
      </c>
      <c r="D154" s="12">
        <v>3</v>
      </c>
      <c r="E154" s="16">
        <v>90</v>
      </c>
      <c r="F154" s="79">
        <v>90</v>
      </c>
      <c r="G154" s="77">
        <v>90</v>
      </c>
      <c r="K154" s="79">
        <v>10</v>
      </c>
      <c r="L154" s="79">
        <v>10</v>
      </c>
      <c r="M154" s="77">
        <v>10</v>
      </c>
      <c r="N154" s="18">
        <f>ROUND((K154+L154+M154)/3,0)</f>
        <v>10</v>
      </c>
      <c r="O154" s="21">
        <f t="shared" si="11"/>
        <v>44722</v>
      </c>
      <c r="P154" s="19">
        <f t="shared" si="12"/>
        <v>44747</v>
      </c>
    </row>
    <row r="155" spans="1:16" ht="30" x14ac:dyDescent="0.25">
      <c r="A155">
        <v>154</v>
      </c>
      <c r="B155" s="1">
        <v>44731</v>
      </c>
      <c r="C155" s="23" t="s">
        <v>886</v>
      </c>
      <c r="D155" s="12">
        <v>3</v>
      </c>
      <c r="E155" s="16">
        <v>75</v>
      </c>
      <c r="F155" s="79">
        <v>75</v>
      </c>
      <c r="G155" s="77">
        <v>75</v>
      </c>
      <c r="K155" s="79">
        <v>8</v>
      </c>
      <c r="L155" s="79">
        <v>8</v>
      </c>
      <c r="M155" s="77">
        <v>8</v>
      </c>
      <c r="N155" s="18">
        <f>ROUND((K155+L155+M155)/3,0)</f>
        <v>8</v>
      </c>
      <c r="O155" s="21">
        <f t="shared" si="11"/>
        <v>44724</v>
      </c>
      <c r="P155" s="19">
        <f t="shared" si="12"/>
        <v>44749</v>
      </c>
    </row>
    <row r="156" spans="1:16" ht="30" x14ac:dyDescent="0.25">
      <c r="A156">
        <v>155</v>
      </c>
      <c r="B156" s="1">
        <v>44731</v>
      </c>
      <c r="C156" s="23" t="s">
        <v>886</v>
      </c>
      <c r="D156" s="12">
        <v>5</v>
      </c>
      <c r="E156" s="16">
        <v>60</v>
      </c>
      <c r="F156" s="79">
        <v>75</v>
      </c>
      <c r="G156" s="77">
        <v>75</v>
      </c>
      <c r="K156" s="79">
        <v>7</v>
      </c>
      <c r="L156" s="79">
        <v>8</v>
      </c>
      <c r="M156" s="77">
        <v>8</v>
      </c>
      <c r="N156" s="18">
        <f>ROUND((K156+L156+M156)/3,0)</f>
        <v>8</v>
      </c>
      <c r="O156" s="21">
        <f t="shared" si="11"/>
        <v>44724</v>
      </c>
      <c r="P156" s="19">
        <f t="shared" si="12"/>
        <v>44749</v>
      </c>
    </row>
    <row r="157" spans="1:16" ht="30" x14ac:dyDescent="0.25">
      <c r="A157">
        <v>156</v>
      </c>
      <c r="B157" s="1">
        <v>44731</v>
      </c>
      <c r="C157" s="23" t="s">
        <v>886</v>
      </c>
      <c r="D157" s="12">
        <v>2</v>
      </c>
      <c r="F157" s="79"/>
      <c r="H157">
        <v>28</v>
      </c>
      <c r="I157">
        <v>32</v>
      </c>
      <c r="K157" s="79">
        <v>18</v>
      </c>
      <c r="L157" s="79">
        <v>19</v>
      </c>
      <c r="N157" s="18">
        <f>ROUND((K157+L157+M157)/2,0)</f>
        <v>19</v>
      </c>
      <c r="O157" s="21">
        <f t="shared" si="11"/>
        <v>44713</v>
      </c>
      <c r="P157" s="19">
        <f t="shared" si="12"/>
        <v>44738</v>
      </c>
    </row>
    <row r="158" spans="1:16" ht="30" x14ac:dyDescent="0.25">
      <c r="A158">
        <v>157</v>
      </c>
      <c r="B158" s="1">
        <v>44731</v>
      </c>
      <c r="C158" s="23" t="s">
        <v>886</v>
      </c>
      <c r="D158" s="12">
        <v>3</v>
      </c>
      <c r="E158" s="16">
        <v>60</v>
      </c>
      <c r="F158" s="79">
        <v>45</v>
      </c>
      <c r="G158" s="77">
        <v>60</v>
      </c>
      <c r="K158" s="79">
        <v>7</v>
      </c>
      <c r="L158" s="79">
        <v>6</v>
      </c>
      <c r="M158" s="77">
        <v>7</v>
      </c>
      <c r="N158" s="18">
        <f t="shared" ref="N158:N168" si="14">ROUND((K158+L158+M158)/3,0)</f>
        <v>7</v>
      </c>
      <c r="O158" s="21">
        <f t="shared" si="11"/>
        <v>44725</v>
      </c>
      <c r="P158" s="19">
        <f t="shared" si="12"/>
        <v>44750</v>
      </c>
    </row>
    <row r="159" spans="1:16" ht="30" x14ac:dyDescent="0.25">
      <c r="A159">
        <v>158</v>
      </c>
      <c r="B159" s="1">
        <v>44731</v>
      </c>
      <c r="C159" s="23" t="s">
        <v>886</v>
      </c>
      <c r="D159" s="12">
        <v>5</v>
      </c>
      <c r="E159" s="16" t="s">
        <v>193</v>
      </c>
      <c r="F159" s="79">
        <v>90</v>
      </c>
      <c r="G159" s="77">
        <v>90</v>
      </c>
      <c r="K159" s="79">
        <v>11</v>
      </c>
      <c r="L159" s="79">
        <v>10</v>
      </c>
      <c r="M159" s="77">
        <v>10</v>
      </c>
      <c r="N159" s="18">
        <f t="shared" si="14"/>
        <v>10</v>
      </c>
      <c r="O159" s="21">
        <f t="shared" si="11"/>
        <v>44722</v>
      </c>
      <c r="P159" s="19">
        <f t="shared" si="12"/>
        <v>44747</v>
      </c>
    </row>
    <row r="160" spans="1:16" ht="30" x14ac:dyDescent="0.25">
      <c r="A160">
        <v>159</v>
      </c>
      <c r="B160" s="1">
        <v>44731</v>
      </c>
      <c r="C160" s="23" t="s">
        <v>886</v>
      </c>
      <c r="D160" s="12">
        <v>4</v>
      </c>
      <c r="E160" s="16">
        <v>90</v>
      </c>
      <c r="F160" s="79">
        <v>90</v>
      </c>
      <c r="G160" s="77">
        <v>90</v>
      </c>
      <c r="K160" s="79">
        <v>10</v>
      </c>
      <c r="L160" s="79">
        <v>10</v>
      </c>
      <c r="M160" s="77">
        <v>10</v>
      </c>
      <c r="N160" s="18">
        <f t="shared" si="14"/>
        <v>10</v>
      </c>
      <c r="O160" s="21">
        <f t="shared" si="11"/>
        <v>44722</v>
      </c>
      <c r="P160" s="19">
        <f t="shared" si="12"/>
        <v>44747</v>
      </c>
    </row>
    <row r="161" spans="1:16" ht="30" x14ac:dyDescent="0.25">
      <c r="A161">
        <v>160</v>
      </c>
      <c r="B161" s="1">
        <v>44731</v>
      </c>
      <c r="C161" s="23" t="s">
        <v>886</v>
      </c>
      <c r="D161" s="12">
        <v>3</v>
      </c>
      <c r="E161" s="16" t="s">
        <v>193</v>
      </c>
      <c r="F161" s="2" t="s">
        <v>193</v>
      </c>
      <c r="H161" s="16"/>
      <c r="I161" s="79"/>
      <c r="J161" s="77">
        <v>20</v>
      </c>
      <c r="K161" s="79">
        <v>11</v>
      </c>
      <c r="L161" s="79">
        <v>11</v>
      </c>
      <c r="M161" s="77">
        <v>14</v>
      </c>
      <c r="N161" s="18">
        <f t="shared" si="14"/>
        <v>12</v>
      </c>
      <c r="O161" s="21">
        <f t="shared" si="11"/>
        <v>44720</v>
      </c>
      <c r="P161" s="19">
        <f t="shared" si="12"/>
        <v>44745</v>
      </c>
    </row>
    <row r="162" spans="1:16" ht="30" x14ac:dyDescent="0.25">
      <c r="A162">
        <v>161</v>
      </c>
      <c r="B162" s="1">
        <v>44731</v>
      </c>
      <c r="C162" s="23" t="s">
        <v>886</v>
      </c>
      <c r="D162" s="12">
        <v>3</v>
      </c>
      <c r="E162" s="16" t="s">
        <v>193</v>
      </c>
      <c r="F162" s="79">
        <v>90</v>
      </c>
      <c r="G162" s="77">
        <v>90</v>
      </c>
      <c r="K162" s="79">
        <v>11</v>
      </c>
      <c r="L162" s="79">
        <v>10</v>
      </c>
      <c r="M162" s="77">
        <v>10</v>
      </c>
      <c r="N162" s="18">
        <f t="shared" si="14"/>
        <v>10</v>
      </c>
      <c r="O162" s="21">
        <f t="shared" si="11"/>
        <v>44722</v>
      </c>
      <c r="P162" s="19">
        <f t="shared" si="12"/>
        <v>44747</v>
      </c>
    </row>
    <row r="163" spans="1:16" ht="30" x14ac:dyDescent="0.25">
      <c r="A163">
        <v>162</v>
      </c>
      <c r="B163" s="1">
        <v>44731</v>
      </c>
      <c r="C163" s="23" t="s">
        <v>886</v>
      </c>
      <c r="D163" s="12">
        <v>3</v>
      </c>
      <c r="E163" s="16" t="s">
        <v>193</v>
      </c>
      <c r="F163" s="79">
        <v>90</v>
      </c>
      <c r="G163" s="77" t="s">
        <v>193</v>
      </c>
      <c r="K163" s="79">
        <v>11</v>
      </c>
      <c r="L163" s="79">
        <v>10</v>
      </c>
      <c r="M163" s="77">
        <v>11</v>
      </c>
      <c r="N163" s="18">
        <f t="shared" si="14"/>
        <v>11</v>
      </c>
      <c r="O163" s="21">
        <f t="shared" si="11"/>
        <v>44721</v>
      </c>
      <c r="P163" s="19">
        <f t="shared" si="12"/>
        <v>44746</v>
      </c>
    </row>
    <row r="164" spans="1:16" ht="30" x14ac:dyDescent="0.25">
      <c r="A164">
        <v>163</v>
      </c>
      <c r="B164" s="1">
        <v>44731</v>
      </c>
      <c r="C164" s="23" t="s">
        <v>886</v>
      </c>
      <c r="D164" s="12">
        <v>7</v>
      </c>
      <c r="H164">
        <v>30</v>
      </c>
      <c r="I164">
        <v>28</v>
      </c>
      <c r="J164" s="77">
        <v>32</v>
      </c>
      <c r="K164" s="79">
        <v>19</v>
      </c>
      <c r="L164" s="79">
        <v>18</v>
      </c>
      <c r="M164" s="77">
        <v>19</v>
      </c>
      <c r="N164" s="18">
        <f t="shared" si="14"/>
        <v>19</v>
      </c>
      <c r="O164" s="21">
        <f t="shared" si="11"/>
        <v>44713</v>
      </c>
      <c r="P164" s="19">
        <f t="shared" si="12"/>
        <v>44738</v>
      </c>
    </row>
    <row r="165" spans="1:16" ht="30" x14ac:dyDescent="0.25">
      <c r="A165">
        <v>164</v>
      </c>
      <c r="B165" s="1">
        <v>44731</v>
      </c>
      <c r="C165" s="23" t="s">
        <v>886</v>
      </c>
      <c r="D165" s="12">
        <v>3</v>
      </c>
      <c r="H165">
        <v>28</v>
      </c>
      <c r="I165">
        <v>31</v>
      </c>
      <c r="J165" s="77">
        <v>33</v>
      </c>
      <c r="K165" s="79">
        <v>18</v>
      </c>
      <c r="L165" s="79">
        <v>19</v>
      </c>
      <c r="M165" s="77">
        <v>20</v>
      </c>
      <c r="N165" s="18">
        <f t="shared" si="14"/>
        <v>19</v>
      </c>
      <c r="O165" s="21">
        <f t="shared" si="11"/>
        <v>44713</v>
      </c>
      <c r="P165" s="19">
        <f t="shared" si="12"/>
        <v>44738</v>
      </c>
    </row>
    <row r="166" spans="1:16" ht="30" x14ac:dyDescent="0.25">
      <c r="A166">
        <v>165</v>
      </c>
      <c r="B166" s="1">
        <v>44731</v>
      </c>
      <c r="C166" s="23" t="s">
        <v>886</v>
      </c>
      <c r="D166" s="12">
        <v>3</v>
      </c>
      <c r="H166">
        <v>18</v>
      </c>
      <c r="I166">
        <v>22</v>
      </c>
      <c r="J166" s="77">
        <v>24</v>
      </c>
      <c r="K166" s="79">
        <v>14</v>
      </c>
      <c r="L166" s="79">
        <v>15</v>
      </c>
      <c r="M166" s="77">
        <v>16</v>
      </c>
      <c r="N166" s="18">
        <f t="shared" si="14"/>
        <v>15</v>
      </c>
      <c r="O166" s="21">
        <f t="shared" si="11"/>
        <v>44717</v>
      </c>
      <c r="P166" s="19">
        <f t="shared" si="12"/>
        <v>44742</v>
      </c>
    </row>
    <row r="167" spans="1:16" ht="30" x14ac:dyDescent="0.25">
      <c r="A167">
        <v>166</v>
      </c>
      <c r="B167" s="1">
        <v>44731</v>
      </c>
      <c r="C167" s="23" t="s">
        <v>886</v>
      </c>
      <c r="D167" s="12">
        <v>4</v>
      </c>
      <c r="H167">
        <v>38</v>
      </c>
      <c r="I167">
        <v>36</v>
      </c>
      <c r="J167" s="77">
        <v>35</v>
      </c>
      <c r="K167" s="79">
        <v>22</v>
      </c>
      <c r="L167" s="79">
        <v>21</v>
      </c>
      <c r="M167" s="77">
        <v>21</v>
      </c>
      <c r="N167" s="18">
        <f t="shared" si="14"/>
        <v>21</v>
      </c>
      <c r="O167" s="21">
        <f t="shared" si="11"/>
        <v>44711</v>
      </c>
      <c r="P167" s="19">
        <f t="shared" si="12"/>
        <v>44736</v>
      </c>
    </row>
    <row r="168" spans="1:16" ht="30" x14ac:dyDescent="0.25">
      <c r="A168">
        <v>167</v>
      </c>
      <c r="B168" s="1">
        <v>44731</v>
      </c>
      <c r="C168" s="23" t="s">
        <v>886</v>
      </c>
      <c r="D168" s="12">
        <v>6</v>
      </c>
      <c r="H168">
        <v>29</v>
      </c>
      <c r="I168">
        <v>32</v>
      </c>
      <c r="J168" s="77">
        <v>31</v>
      </c>
      <c r="K168" s="79">
        <v>18</v>
      </c>
      <c r="L168" s="79">
        <v>19</v>
      </c>
      <c r="M168" s="77">
        <v>19</v>
      </c>
      <c r="N168" s="18">
        <f t="shared" si="14"/>
        <v>19</v>
      </c>
      <c r="O168" s="21">
        <f t="shared" si="11"/>
        <v>44713</v>
      </c>
      <c r="P168" s="19">
        <f t="shared" si="12"/>
        <v>44738</v>
      </c>
    </row>
    <row r="169" spans="1:16" ht="30" x14ac:dyDescent="0.25">
      <c r="A169">
        <v>168</v>
      </c>
      <c r="B169" s="1">
        <v>44731</v>
      </c>
      <c r="C169" s="23" t="s">
        <v>886</v>
      </c>
      <c r="D169" s="12">
        <v>2</v>
      </c>
      <c r="E169" s="16">
        <v>90</v>
      </c>
      <c r="F169" s="2">
        <v>90</v>
      </c>
      <c r="K169" s="79">
        <v>10</v>
      </c>
      <c r="L169" s="79">
        <v>10</v>
      </c>
      <c r="N169" s="18">
        <f>ROUND((K169+L169+M169)/2,0)</f>
        <v>10</v>
      </c>
      <c r="O169" s="21">
        <f t="shared" si="11"/>
        <v>44722</v>
      </c>
      <c r="P169" s="19">
        <f t="shared" si="12"/>
        <v>44747</v>
      </c>
    </row>
    <row r="170" spans="1:16" ht="30" x14ac:dyDescent="0.25">
      <c r="A170">
        <v>169</v>
      </c>
      <c r="B170" s="1">
        <v>44731</v>
      </c>
      <c r="C170" s="23" t="s">
        <v>886</v>
      </c>
      <c r="D170" s="12">
        <v>3</v>
      </c>
      <c r="H170">
        <v>32</v>
      </c>
      <c r="I170">
        <v>29</v>
      </c>
      <c r="J170" s="77">
        <v>26</v>
      </c>
      <c r="K170" s="79">
        <v>19</v>
      </c>
      <c r="L170" s="79">
        <v>18</v>
      </c>
      <c r="M170" s="77">
        <v>17</v>
      </c>
      <c r="N170" s="18">
        <f t="shared" ref="N170:N181" si="15">ROUND((K170+L170+M170)/3,0)</f>
        <v>18</v>
      </c>
      <c r="O170" s="21">
        <f t="shared" si="11"/>
        <v>44714</v>
      </c>
      <c r="P170" s="19">
        <f t="shared" si="12"/>
        <v>44739</v>
      </c>
    </row>
    <row r="171" spans="1:16" ht="30" x14ac:dyDescent="0.25">
      <c r="A171">
        <v>170</v>
      </c>
      <c r="B171" s="1">
        <v>44731</v>
      </c>
      <c r="C171" s="23" t="s">
        <v>886</v>
      </c>
      <c r="D171" s="12">
        <v>3</v>
      </c>
      <c r="H171">
        <v>18</v>
      </c>
      <c r="I171" t="s">
        <v>193</v>
      </c>
      <c r="J171" s="77" t="s">
        <v>193</v>
      </c>
      <c r="K171" s="79">
        <v>14</v>
      </c>
      <c r="L171" s="79">
        <v>11</v>
      </c>
      <c r="M171" s="77">
        <v>11</v>
      </c>
      <c r="N171" s="18">
        <f t="shared" si="15"/>
        <v>12</v>
      </c>
      <c r="O171" s="21">
        <f t="shared" si="11"/>
        <v>44720</v>
      </c>
      <c r="P171" s="19">
        <f t="shared" si="12"/>
        <v>44745</v>
      </c>
    </row>
    <row r="172" spans="1:16" ht="30" x14ac:dyDescent="0.25">
      <c r="A172">
        <v>171</v>
      </c>
      <c r="B172" s="1">
        <v>44731</v>
      </c>
      <c r="C172" s="23" t="s">
        <v>886</v>
      </c>
      <c r="D172" s="12">
        <v>5</v>
      </c>
      <c r="H172" t="s">
        <v>193</v>
      </c>
      <c r="I172" t="s">
        <v>193</v>
      </c>
      <c r="J172" s="77">
        <v>20</v>
      </c>
      <c r="K172" s="79">
        <v>11</v>
      </c>
      <c r="L172" s="79">
        <v>11</v>
      </c>
      <c r="M172" s="77">
        <v>14</v>
      </c>
      <c r="N172" s="18">
        <f t="shared" si="15"/>
        <v>12</v>
      </c>
      <c r="O172" s="21">
        <f t="shared" si="11"/>
        <v>44720</v>
      </c>
      <c r="P172" s="19">
        <f t="shared" si="12"/>
        <v>44745</v>
      </c>
    </row>
    <row r="173" spans="1:16" ht="30" x14ac:dyDescent="0.25">
      <c r="A173">
        <v>172</v>
      </c>
      <c r="B173" s="1">
        <v>44731</v>
      </c>
      <c r="C173" s="23" t="s">
        <v>886</v>
      </c>
      <c r="D173" s="12">
        <v>4</v>
      </c>
      <c r="H173">
        <v>32</v>
      </c>
      <c r="I173">
        <v>30</v>
      </c>
      <c r="J173" s="77">
        <v>34</v>
      </c>
      <c r="K173" s="79">
        <v>19</v>
      </c>
      <c r="L173" s="79">
        <v>19</v>
      </c>
      <c r="M173" s="77">
        <v>20</v>
      </c>
      <c r="N173" s="18">
        <f t="shared" si="15"/>
        <v>19</v>
      </c>
      <c r="O173" s="21">
        <f t="shared" si="11"/>
        <v>44713</v>
      </c>
      <c r="P173" s="19">
        <f t="shared" si="12"/>
        <v>44738</v>
      </c>
    </row>
    <row r="174" spans="1:16" ht="30" x14ac:dyDescent="0.25">
      <c r="A174">
        <v>173</v>
      </c>
      <c r="B174" s="1">
        <v>44731</v>
      </c>
      <c r="C174" s="23" t="s">
        <v>886</v>
      </c>
      <c r="D174" s="12">
        <v>5</v>
      </c>
      <c r="E174" s="16" t="s">
        <v>193</v>
      </c>
      <c r="F174" s="2" t="s">
        <v>193</v>
      </c>
      <c r="G174" s="77">
        <v>90</v>
      </c>
      <c r="K174" s="79">
        <v>11</v>
      </c>
      <c r="L174" s="79">
        <v>11</v>
      </c>
      <c r="M174" s="77">
        <v>10</v>
      </c>
      <c r="N174" s="18">
        <f t="shared" si="15"/>
        <v>11</v>
      </c>
      <c r="O174" s="21">
        <f t="shared" si="11"/>
        <v>44721</v>
      </c>
      <c r="P174" s="19">
        <f t="shared" si="12"/>
        <v>44746</v>
      </c>
    </row>
    <row r="175" spans="1:16" ht="30" x14ac:dyDescent="0.25">
      <c r="A175">
        <v>174</v>
      </c>
      <c r="B175" s="1">
        <v>44731</v>
      </c>
      <c r="C175" s="23" t="s">
        <v>886</v>
      </c>
      <c r="D175" s="12">
        <v>5</v>
      </c>
      <c r="E175" s="16" t="s">
        <v>193</v>
      </c>
      <c r="F175" s="2" t="s">
        <v>193</v>
      </c>
      <c r="G175" s="77">
        <v>90</v>
      </c>
      <c r="K175" s="79">
        <v>11</v>
      </c>
      <c r="L175" s="79">
        <v>11</v>
      </c>
      <c r="M175" s="77">
        <v>10</v>
      </c>
      <c r="N175" s="18">
        <f t="shared" si="15"/>
        <v>11</v>
      </c>
      <c r="O175" s="21">
        <f t="shared" si="11"/>
        <v>44721</v>
      </c>
      <c r="P175" s="19">
        <f t="shared" si="12"/>
        <v>44746</v>
      </c>
    </row>
    <row r="176" spans="1:16" ht="30" x14ac:dyDescent="0.25">
      <c r="A176">
        <v>175</v>
      </c>
      <c r="B176" s="1">
        <v>44731</v>
      </c>
      <c r="C176" s="23" t="s">
        <v>886</v>
      </c>
      <c r="D176" s="12">
        <v>5</v>
      </c>
      <c r="E176" s="16">
        <v>90</v>
      </c>
      <c r="F176" s="2">
        <v>90</v>
      </c>
      <c r="G176" s="77">
        <v>90</v>
      </c>
      <c r="H176" s="2"/>
      <c r="K176" s="79">
        <v>10</v>
      </c>
      <c r="L176" s="79">
        <v>10</v>
      </c>
      <c r="M176" s="77">
        <v>10</v>
      </c>
      <c r="N176" s="18">
        <f t="shared" si="15"/>
        <v>10</v>
      </c>
      <c r="O176" s="21">
        <f t="shared" si="11"/>
        <v>44722</v>
      </c>
      <c r="P176" s="19">
        <f t="shared" si="12"/>
        <v>44747</v>
      </c>
    </row>
    <row r="177" spans="1:16" x14ac:dyDescent="0.25">
      <c r="A177">
        <v>176</v>
      </c>
      <c r="B177" s="1">
        <v>44731</v>
      </c>
      <c r="C177" s="23" t="s">
        <v>887</v>
      </c>
      <c r="D177" s="12">
        <v>4</v>
      </c>
      <c r="E177" s="16">
        <v>0</v>
      </c>
      <c r="F177" s="2">
        <v>0</v>
      </c>
      <c r="G177" s="77">
        <v>0</v>
      </c>
      <c r="K177" s="79">
        <v>0</v>
      </c>
      <c r="L177" s="79">
        <v>0</v>
      </c>
      <c r="M177" s="77">
        <v>0</v>
      </c>
      <c r="N177" s="18">
        <f t="shared" si="15"/>
        <v>0</v>
      </c>
      <c r="O177" s="21">
        <f t="shared" si="11"/>
        <v>44732</v>
      </c>
      <c r="P177" s="19">
        <f t="shared" si="12"/>
        <v>44757</v>
      </c>
    </row>
    <row r="178" spans="1:16" x14ac:dyDescent="0.25">
      <c r="A178">
        <v>177</v>
      </c>
      <c r="B178" s="1">
        <v>44731</v>
      </c>
      <c r="C178" s="23" t="s">
        <v>887</v>
      </c>
      <c r="D178" s="12">
        <v>4</v>
      </c>
      <c r="E178" s="16">
        <v>90</v>
      </c>
      <c r="F178" s="2">
        <v>90</v>
      </c>
      <c r="G178" s="77">
        <v>90</v>
      </c>
      <c r="K178" s="79">
        <v>10</v>
      </c>
      <c r="L178" s="79">
        <v>10</v>
      </c>
      <c r="M178" s="77">
        <v>10</v>
      </c>
      <c r="N178" s="18">
        <f t="shared" si="15"/>
        <v>10</v>
      </c>
      <c r="O178" s="21">
        <f t="shared" si="11"/>
        <v>44722</v>
      </c>
      <c r="P178" s="19">
        <f t="shared" si="12"/>
        <v>44747</v>
      </c>
    </row>
    <row r="179" spans="1:16" x14ac:dyDescent="0.25">
      <c r="A179">
        <v>178</v>
      </c>
      <c r="B179" s="1">
        <v>44731</v>
      </c>
      <c r="C179" s="23" t="s">
        <v>887</v>
      </c>
      <c r="D179" s="12">
        <v>5</v>
      </c>
      <c r="H179">
        <v>35</v>
      </c>
      <c r="I179">
        <v>34</v>
      </c>
      <c r="J179" s="77">
        <v>38</v>
      </c>
      <c r="K179" s="79">
        <v>21</v>
      </c>
      <c r="L179" s="79">
        <v>20</v>
      </c>
      <c r="M179" s="77">
        <v>22</v>
      </c>
      <c r="N179" s="18">
        <f t="shared" si="15"/>
        <v>21</v>
      </c>
      <c r="O179" s="21">
        <f t="shared" si="11"/>
        <v>44711</v>
      </c>
      <c r="P179" s="19">
        <f t="shared" si="12"/>
        <v>44736</v>
      </c>
    </row>
    <row r="180" spans="1:16" x14ac:dyDescent="0.25">
      <c r="A180">
        <v>179</v>
      </c>
      <c r="B180" s="1">
        <v>44731</v>
      </c>
      <c r="C180" s="23" t="s">
        <v>887</v>
      </c>
      <c r="D180" s="12">
        <v>4</v>
      </c>
      <c r="H180">
        <v>38</v>
      </c>
      <c r="I180">
        <v>36</v>
      </c>
      <c r="J180" s="77">
        <v>40</v>
      </c>
      <c r="K180" s="79">
        <v>22</v>
      </c>
      <c r="L180" s="79">
        <v>21</v>
      </c>
      <c r="M180" s="77">
        <v>22</v>
      </c>
      <c r="N180" s="18">
        <f t="shared" si="15"/>
        <v>22</v>
      </c>
      <c r="O180" s="21">
        <f t="shared" si="11"/>
        <v>44710</v>
      </c>
      <c r="P180" s="19">
        <f t="shared" si="12"/>
        <v>44735</v>
      </c>
    </row>
    <row r="181" spans="1:16" x14ac:dyDescent="0.25">
      <c r="A181">
        <v>180</v>
      </c>
      <c r="B181" s="1">
        <v>44731</v>
      </c>
      <c r="C181" s="23" t="s">
        <v>887</v>
      </c>
      <c r="D181" s="12">
        <v>4</v>
      </c>
      <c r="H181">
        <v>38</v>
      </c>
      <c r="I181">
        <v>40</v>
      </c>
      <c r="J181" s="77">
        <v>38</v>
      </c>
      <c r="K181" s="79">
        <v>22</v>
      </c>
      <c r="L181" s="79">
        <v>22</v>
      </c>
      <c r="M181" s="77">
        <v>22</v>
      </c>
      <c r="N181" s="18">
        <f t="shared" si="15"/>
        <v>22</v>
      </c>
      <c r="O181" s="21">
        <f t="shared" si="11"/>
        <v>44710</v>
      </c>
      <c r="P181" s="19">
        <f t="shared" si="12"/>
        <v>44735</v>
      </c>
    </row>
    <row r="182" spans="1:16" x14ac:dyDescent="0.25">
      <c r="A182">
        <v>181</v>
      </c>
      <c r="B182" s="1">
        <v>44731</v>
      </c>
      <c r="C182" s="23" t="s">
        <v>887</v>
      </c>
      <c r="D182" s="12">
        <v>5</v>
      </c>
      <c r="F182" s="79"/>
      <c r="I182" t="s">
        <v>4</v>
      </c>
      <c r="K182" s="79"/>
      <c r="L182" s="79">
        <v>24</v>
      </c>
      <c r="N182" s="18">
        <f>ROUND((K182+L182+M182)/1,0)</f>
        <v>24</v>
      </c>
      <c r="O182" s="21">
        <f t="shared" si="11"/>
        <v>44708</v>
      </c>
      <c r="P182" s="19">
        <f t="shared" si="12"/>
        <v>44733</v>
      </c>
    </row>
    <row r="183" spans="1:16" x14ac:dyDescent="0.25">
      <c r="A183">
        <v>182</v>
      </c>
      <c r="B183" s="1">
        <v>44731</v>
      </c>
      <c r="C183" s="23" t="s">
        <v>887</v>
      </c>
      <c r="D183" s="12">
        <v>3</v>
      </c>
      <c r="H183">
        <v>33</v>
      </c>
      <c r="I183">
        <v>32</v>
      </c>
      <c r="J183" s="77">
        <v>35</v>
      </c>
      <c r="K183" s="79">
        <v>20</v>
      </c>
      <c r="L183" s="79">
        <v>19</v>
      </c>
      <c r="M183" s="77">
        <v>21</v>
      </c>
      <c r="N183" s="18">
        <f t="shared" ref="N183:N192" si="16">ROUND((K183+L183+M183)/3,0)</f>
        <v>20</v>
      </c>
      <c r="O183" s="21">
        <f t="shared" si="11"/>
        <v>44712</v>
      </c>
      <c r="P183" s="19">
        <f t="shared" si="12"/>
        <v>44737</v>
      </c>
    </row>
    <row r="184" spans="1:16" x14ac:dyDescent="0.25">
      <c r="A184">
        <v>183</v>
      </c>
      <c r="B184" s="1">
        <v>44731</v>
      </c>
      <c r="C184" s="23" t="s">
        <v>887</v>
      </c>
      <c r="D184" s="12">
        <v>5</v>
      </c>
      <c r="E184" s="16">
        <v>90</v>
      </c>
      <c r="F184" s="79">
        <v>90</v>
      </c>
      <c r="G184" s="77">
        <v>90</v>
      </c>
      <c r="K184" s="79">
        <v>10</v>
      </c>
      <c r="L184" s="79">
        <v>10</v>
      </c>
      <c r="M184" s="77">
        <v>10</v>
      </c>
      <c r="N184" s="18">
        <f t="shared" si="16"/>
        <v>10</v>
      </c>
      <c r="O184" s="21">
        <f t="shared" si="11"/>
        <v>44722</v>
      </c>
      <c r="P184" s="19">
        <f t="shared" si="12"/>
        <v>44747</v>
      </c>
    </row>
    <row r="185" spans="1:16" x14ac:dyDescent="0.25">
      <c r="A185">
        <v>184</v>
      </c>
      <c r="B185" s="1">
        <v>44731</v>
      </c>
      <c r="C185" s="23" t="s">
        <v>887</v>
      </c>
      <c r="D185" s="12">
        <v>5</v>
      </c>
      <c r="E185" s="16" t="s">
        <v>193</v>
      </c>
      <c r="F185" s="79">
        <v>90</v>
      </c>
      <c r="J185" s="77">
        <v>18</v>
      </c>
      <c r="K185" s="79">
        <v>11</v>
      </c>
      <c r="L185" s="79">
        <v>10</v>
      </c>
      <c r="M185" s="77">
        <v>14</v>
      </c>
      <c r="N185" s="18">
        <f t="shared" si="16"/>
        <v>12</v>
      </c>
      <c r="O185" s="21">
        <f t="shared" si="11"/>
        <v>44720</v>
      </c>
      <c r="P185" s="19">
        <f t="shared" si="12"/>
        <v>44745</v>
      </c>
    </row>
    <row r="186" spans="1:16" x14ac:dyDescent="0.25">
      <c r="A186">
        <v>185</v>
      </c>
      <c r="B186" s="1">
        <v>44731</v>
      </c>
      <c r="C186" s="23" t="s">
        <v>887</v>
      </c>
      <c r="D186" s="12">
        <v>4</v>
      </c>
      <c r="F186" s="79"/>
      <c r="H186">
        <v>26</v>
      </c>
      <c r="I186">
        <v>32</v>
      </c>
      <c r="J186" s="77">
        <v>34</v>
      </c>
      <c r="K186" s="79">
        <v>17</v>
      </c>
      <c r="L186" s="79">
        <v>19</v>
      </c>
      <c r="M186" s="77">
        <v>20</v>
      </c>
      <c r="N186" s="18">
        <f t="shared" si="16"/>
        <v>19</v>
      </c>
      <c r="O186" s="21">
        <f t="shared" si="11"/>
        <v>44713</v>
      </c>
      <c r="P186" s="19">
        <f t="shared" si="12"/>
        <v>44738</v>
      </c>
    </row>
    <row r="187" spans="1:16" x14ac:dyDescent="0.25">
      <c r="A187">
        <v>186</v>
      </c>
      <c r="B187" s="1">
        <v>44731</v>
      </c>
      <c r="C187" s="23" t="s">
        <v>887</v>
      </c>
      <c r="D187" s="12">
        <v>5</v>
      </c>
      <c r="F187" s="79"/>
      <c r="H187">
        <v>38</v>
      </c>
      <c r="I187">
        <v>36</v>
      </c>
      <c r="J187" s="77">
        <v>35</v>
      </c>
      <c r="K187" s="79">
        <v>22</v>
      </c>
      <c r="L187" s="79">
        <v>21</v>
      </c>
      <c r="M187" s="77">
        <v>21</v>
      </c>
      <c r="N187" s="18">
        <f t="shared" si="16"/>
        <v>21</v>
      </c>
      <c r="O187" s="21">
        <f t="shared" si="11"/>
        <v>44711</v>
      </c>
      <c r="P187" s="19">
        <f t="shared" si="12"/>
        <v>44736</v>
      </c>
    </row>
    <row r="188" spans="1:16" x14ac:dyDescent="0.25">
      <c r="A188">
        <v>187</v>
      </c>
      <c r="B188" s="1">
        <v>44731</v>
      </c>
      <c r="C188" s="23" t="s">
        <v>887</v>
      </c>
      <c r="D188" s="12">
        <v>4</v>
      </c>
      <c r="E188" s="16">
        <v>15</v>
      </c>
      <c r="F188" s="79">
        <v>15</v>
      </c>
      <c r="G188" s="77">
        <v>15</v>
      </c>
      <c r="K188" s="79">
        <v>1</v>
      </c>
      <c r="L188" s="79">
        <v>1</v>
      </c>
      <c r="M188" s="77">
        <v>1</v>
      </c>
      <c r="N188" s="18">
        <f t="shared" si="16"/>
        <v>1</v>
      </c>
      <c r="O188" s="21">
        <f t="shared" si="11"/>
        <v>44731</v>
      </c>
      <c r="P188" s="19">
        <f t="shared" si="12"/>
        <v>44756</v>
      </c>
    </row>
    <row r="189" spans="1:16" x14ac:dyDescent="0.25">
      <c r="A189">
        <v>188</v>
      </c>
      <c r="B189" s="1">
        <v>44731</v>
      </c>
      <c r="C189" s="23" t="s">
        <v>887</v>
      </c>
      <c r="D189" s="12">
        <v>5</v>
      </c>
      <c r="E189" s="16">
        <v>90</v>
      </c>
      <c r="F189" s="79">
        <v>90</v>
      </c>
      <c r="G189" s="77">
        <v>90</v>
      </c>
      <c r="K189" s="79">
        <v>10</v>
      </c>
      <c r="L189" s="79">
        <v>10</v>
      </c>
      <c r="M189" s="77">
        <v>10</v>
      </c>
      <c r="N189" s="18">
        <f t="shared" si="16"/>
        <v>10</v>
      </c>
      <c r="O189" s="21">
        <f t="shared" si="11"/>
        <v>44722</v>
      </c>
      <c r="P189" s="19">
        <f t="shared" si="12"/>
        <v>44747</v>
      </c>
    </row>
    <row r="190" spans="1:16" x14ac:dyDescent="0.25">
      <c r="A190">
        <v>189</v>
      </c>
      <c r="B190" s="1">
        <v>44731</v>
      </c>
      <c r="C190" s="23" t="s">
        <v>887</v>
      </c>
      <c r="D190" s="12">
        <v>5</v>
      </c>
      <c r="E190" s="16" t="s">
        <v>193</v>
      </c>
      <c r="F190" s="79" t="s">
        <v>193</v>
      </c>
      <c r="H190">
        <v>20</v>
      </c>
      <c r="K190" s="79">
        <v>11</v>
      </c>
      <c r="L190" s="79">
        <v>11</v>
      </c>
      <c r="M190" s="77">
        <v>14</v>
      </c>
      <c r="N190" s="18">
        <f t="shared" si="16"/>
        <v>12</v>
      </c>
      <c r="O190" s="21">
        <f t="shared" si="11"/>
        <v>44720</v>
      </c>
      <c r="P190" s="19">
        <f t="shared" si="12"/>
        <v>44745</v>
      </c>
    </row>
    <row r="191" spans="1:16" x14ac:dyDescent="0.25">
      <c r="A191">
        <v>190</v>
      </c>
      <c r="B191" s="1">
        <v>44731</v>
      </c>
      <c r="C191" s="23" t="s">
        <v>887</v>
      </c>
      <c r="D191" s="12">
        <v>5</v>
      </c>
      <c r="F191" s="79"/>
      <c r="H191">
        <v>34</v>
      </c>
      <c r="I191">
        <v>40</v>
      </c>
      <c r="J191" s="77">
        <v>40</v>
      </c>
      <c r="K191" s="79">
        <v>20</v>
      </c>
      <c r="L191" s="79">
        <v>22</v>
      </c>
      <c r="M191" s="77">
        <v>22</v>
      </c>
      <c r="N191" s="18">
        <f t="shared" si="16"/>
        <v>21</v>
      </c>
      <c r="O191" s="21">
        <f t="shared" si="11"/>
        <v>44711</v>
      </c>
      <c r="P191" s="19">
        <f t="shared" si="12"/>
        <v>44736</v>
      </c>
    </row>
    <row r="192" spans="1:16" x14ac:dyDescent="0.25">
      <c r="A192">
        <v>191</v>
      </c>
      <c r="B192" s="1">
        <v>44731</v>
      </c>
      <c r="C192" s="23" t="s">
        <v>887</v>
      </c>
      <c r="D192" s="12">
        <v>6</v>
      </c>
      <c r="F192" s="79"/>
      <c r="H192">
        <v>28</v>
      </c>
      <c r="I192">
        <v>30</v>
      </c>
      <c r="J192" s="77">
        <v>29</v>
      </c>
      <c r="K192" s="79">
        <v>18</v>
      </c>
      <c r="L192" s="79">
        <v>19</v>
      </c>
      <c r="M192" s="77">
        <v>18</v>
      </c>
      <c r="N192" s="18">
        <f t="shared" si="16"/>
        <v>18</v>
      </c>
      <c r="O192" s="21">
        <f t="shared" si="11"/>
        <v>44714</v>
      </c>
      <c r="P192" s="19">
        <f t="shared" si="12"/>
        <v>44739</v>
      </c>
    </row>
    <row r="193" spans="1:16" x14ac:dyDescent="0.25">
      <c r="A193">
        <v>192</v>
      </c>
      <c r="B193" s="1">
        <v>44731</v>
      </c>
      <c r="C193" s="23" t="s">
        <v>887</v>
      </c>
      <c r="D193" s="12">
        <v>4</v>
      </c>
      <c r="F193" s="79"/>
      <c r="H193" t="s">
        <v>869</v>
      </c>
      <c r="K193" s="79"/>
      <c r="L193" s="79">
        <v>26</v>
      </c>
      <c r="N193" s="18">
        <v>26</v>
      </c>
      <c r="O193" s="21">
        <f t="shared" si="11"/>
        <v>44706</v>
      </c>
      <c r="P193" s="19">
        <f t="shared" si="12"/>
        <v>44731</v>
      </c>
    </row>
    <row r="194" spans="1:16" x14ac:dyDescent="0.25">
      <c r="A194">
        <v>193</v>
      </c>
      <c r="B194" s="1">
        <v>44731</v>
      </c>
      <c r="C194" s="23" t="s">
        <v>887</v>
      </c>
      <c r="D194" s="12">
        <v>3</v>
      </c>
      <c r="H194" t="s">
        <v>869</v>
      </c>
      <c r="K194" s="79"/>
      <c r="L194" s="79">
        <v>26</v>
      </c>
      <c r="N194" s="18">
        <v>26</v>
      </c>
      <c r="O194" s="21">
        <f t="shared" ref="O194:O257" si="17">B194-N194+1</f>
        <v>44706</v>
      </c>
      <c r="P194" s="19">
        <f t="shared" ref="P194:P257" si="18">O194+25</f>
        <v>44731</v>
      </c>
    </row>
    <row r="195" spans="1:16" x14ac:dyDescent="0.25">
      <c r="A195">
        <v>194</v>
      </c>
      <c r="B195" s="1">
        <v>44731</v>
      </c>
      <c r="C195" s="23" t="s">
        <v>887</v>
      </c>
      <c r="D195" s="12">
        <v>4</v>
      </c>
      <c r="E195" s="16">
        <v>60</v>
      </c>
      <c r="F195" s="79">
        <v>60</v>
      </c>
      <c r="G195" s="77">
        <v>60</v>
      </c>
      <c r="K195" s="79">
        <v>7</v>
      </c>
      <c r="L195" s="79">
        <v>7</v>
      </c>
      <c r="M195" s="77">
        <v>7</v>
      </c>
      <c r="N195" s="18">
        <f t="shared" ref="N195:N204" si="19">ROUND((K195+L195+M195)/3,0)</f>
        <v>7</v>
      </c>
      <c r="O195" s="21">
        <f t="shared" si="17"/>
        <v>44725</v>
      </c>
      <c r="P195" s="19">
        <f t="shared" si="18"/>
        <v>44750</v>
      </c>
    </row>
    <row r="196" spans="1:16" x14ac:dyDescent="0.25">
      <c r="A196">
        <v>195</v>
      </c>
      <c r="B196" s="1">
        <v>44731</v>
      </c>
      <c r="C196" s="23" t="s">
        <v>887</v>
      </c>
      <c r="D196" s="12">
        <v>3</v>
      </c>
      <c r="E196" s="16">
        <v>90</v>
      </c>
      <c r="F196" s="2">
        <v>90</v>
      </c>
      <c r="G196" s="77">
        <v>90</v>
      </c>
      <c r="K196" s="79">
        <v>10</v>
      </c>
      <c r="L196" s="79">
        <v>10</v>
      </c>
      <c r="M196" s="77">
        <v>10</v>
      </c>
      <c r="N196" s="18">
        <f t="shared" si="19"/>
        <v>10</v>
      </c>
      <c r="O196" s="21">
        <f t="shared" si="17"/>
        <v>44722</v>
      </c>
      <c r="P196" s="19">
        <f t="shared" si="18"/>
        <v>44747</v>
      </c>
    </row>
    <row r="197" spans="1:16" x14ac:dyDescent="0.25">
      <c r="A197">
        <v>196</v>
      </c>
      <c r="B197" s="1">
        <v>44731</v>
      </c>
      <c r="C197" s="23" t="s">
        <v>887</v>
      </c>
      <c r="D197" s="12">
        <v>3</v>
      </c>
      <c r="F197" s="79"/>
      <c r="H197">
        <v>30</v>
      </c>
      <c r="I197">
        <v>31</v>
      </c>
      <c r="J197" s="77">
        <v>28</v>
      </c>
      <c r="K197" s="79">
        <v>19</v>
      </c>
      <c r="L197" s="79">
        <v>19</v>
      </c>
      <c r="M197" s="77">
        <v>18</v>
      </c>
      <c r="N197" s="18">
        <f t="shared" si="19"/>
        <v>19</v>
      </c>
      <c r="O197" s="21">
        <f t="shared" si="17"/>
        <v>44713</v>
      </c>
      <c r="P197" s="19">
        <f t="shared" si="18"/>
        <v>44738</v>
      </c>
    </row>
    <row r="198" spans="1:16" x14ac:dyDescent="0.25">
      <c r="A198">
        <v>197</v>
      </c>
      <c r="B198" s="1">
        <v>44731</v>
      </c>
      <c r="C198" s="23" t="s">
        <v>887</v>
      </c>
      <c r="D198" s="12">
        <v>4</v>
      </c>
      <c r="H198">
        <v>24</v>
      </c>
      <c r="I198">
        <v>21</v>
      </c>
      <c r="J198" s="77">
        <v>23</v>
      </c>
      <c r="K198" s="79">
        <v>16</v>
      </c>
      <c r="L198" s="79">
        <v>15</v>
      </c>
      <c r="M198" s="77">
        <v>16</v>
      </c>
      <c r="N198" s="18">
        <f t="shared" si="19"/>
        <v>16</v>
      </c>
      <c r="O198" s="21">
        <f t="shared" si="17"/>
        <v>44716</v>
      </c>
      <c r="P198" s="19">
        <f t="shared" si="18"/>
        <v>44741</v>
      </c>
    </row>
    <row r="199" spans="1:16" x14ac:dyDescent="0.25">
      <c r="A199">
        <v>198</v>
      </c>
      <c r="B199" s="1">
        <v>44731</v>
      </c>
      <c r="C199" s="23" t="s">
        <v>887</v>
      </c>
      <c r="D199" s="12">
        <v>5</v>
      </c>
      <c r="H199">
        <v>27</v>
      </c>
      <c r="I199">
        <v>32</v>
      </c>
      <c r="J199" s="77">
        <v>29</v>
      </c>
      <c r="K199" s="79">
        <v>17</v>
      </c>
      <c r="L199" s="79">
        <v>19</v>
      </c>
      <c r="M199" s="77">
        <v>18</v>
      </c>
      <c r="N199" s="18">
        <f t="shared" si="19"/>
        <v>18</v>
      </c>
      <c r="O199" s="21">
        <f t="shared" si="17"/>
        <v>44714</v>
      </c>
      <c r="P199" s="19">
        <f t="shared" si="18"/>
        <v>44739</v>
      </c>
    </row>
    <row r="200" spans="1:16" x14ac:dyDescent="0.25">
      <c r="A200">
        <v>199</v>
      </c>
      <c r="B200" s="1">
        <v>44731</v>
      </c>
      <c r="C200" s="23" t="s">
        <v>887</v>
      </c>
      <c r="D200" s="12">
        <v>5</v>
      </c>
      <c r="F200" s="79"/>
      <c r="H200">
        <v>26</v>
      </c>
      <c r="I200">
        <v>33</v>
      </c>
      <c r="J200" s="77">
        <v>30</v>
      </c>
      <c r="K200" s="79">
        <v>17</v>
      </c>
      <c r="L200" s="79">
        <v>20</v>
      </c>
      <c r="M200" s="77">
        <v>19</v>
      </c>
      <c r="N200" s="18">
        <f t="shared" si="19"/>
        <v>19</v>
      </c>
      <c r="O200" s="21">
        <f t="shared" si="17"/>
        <v>44713</v>
      </c>
      <c r="P200" s="19">
        <f t="shared" si="18"/>
        <v>44738</v>
      </c>
    </row>
    <row r="201" spans="1:16" x14ac:dyDescent="0.25">
      <c r="A201">
        <v>200</v>
      </c>
      <c r="B201" s="1">
        <v>44731</v>
      </c>
      <c r="C201" s="23" t="s">
        <v>887</v>
      </c>
      <c r="D201" s="12">
        <v>5</v>
      </c>
      <c r="H201">
        <v>38</v>
      </c>
      <c r="I201">
        <v>37</v>
      </c>
      <c r="J201" s="77">
        <v>36</v>
      </c>
      <c r="K201" s="79">
        <v>22</v>
      </c>
      <c r="L201" s="79">
        <v>22</v>
      </c>
      <c r="M201" s="77">
        <v>21</v>
      </c>
      <c r="N201" s="18">
        <f t="shared" si="19"/>
        <v>22</v>
      </c>
      <c r="O201" s="21">
        <f t="shared" si="17"/>
        <v>44710</v>
      </c>
      <c r="P201" s="19">
        <f t="shared" si="18"/>
        <v>44735</v>
      </c>
    </row>
    <row r="202" spans="1:16" x14ac:dyDescent="0.25">
      <c r="A202">
        <v>201</v>
      </c>
      <c r="B202" s="1">
        <v>44731</v>
      </c>
      <c r="C202" s="23" t="s">
        <v>887</v>
      </c>
      <c r="D202" s="12">
        <v>3</v>
      </c>
      <c r="E202" s="16">
        <v>75</v>
      </c>
      <c r="F202" s="2">
        <v>75</v>
      </c>
      <c r="G202" s="77">
        <v>75</v>
      </c>
      <c r="K202" s="79">
        <v>8</v>
      </c>
      <c r="L202" s="79">
        <v>8</v>
      </c>
      <c r="M202" s="77">
        <v>8</v>
      </c>
      <c r="N202" s="18">
        <f t="shared" si="19"/>
        <v>8</v>
      </c>
      <c r="O202" s="21">
        <f t="shared" si="17"/>
        <v>44724</v>
      </c>
      <c r="P202" s="19">
        <f t="shared" si="18"/>
        <v>44749</v>
      </c>
    </row>
    <row r="203" spans="1:16" x14ac:dyDescent="0.25">
      <c r="A203">
        <v>202</v>
      </c>
      <c r="B203" s="1">
        <v>44731</v>
      </c>
      <c r="C203" s="23" t="s">
        <v>887</v>
      </c>
      <c r="D203" s="12">
        <v>5</v>
      </c>
      <c r="E203" s="16" t="s">
        <v>193</v>
      </c>
      <c r="F203" s="2">
        <v>90</v>
      </c>
      <c r="G203" s="77" t="s">
        <v>193</v>
      </c>
      <c r="K203" s="79">
        <v>11</v>
      </c>
      <c r="L203" s="79">
        <v>10</v>
      </c>
      <c r="M203" s="77">
        <v>11</v>
      </c>
      <c r="N203" s="18">
        <f t="shared" si="19"/>
        <v>11</v>
      </c>
      <c r="O203" s="21">
        <f t="shared" si="17"/>
        <v>44721</v>
      </c>
      <c r="P203" s="19">
        <f t="shared" si="18"/>
        <v>44746</v>
      </c>
    </row>
    <row r="204" spans="1:16" x14ac:dyDescent="0.25">
      <c r="A204">
        <v>203</v>
      </c>
      <c r="B204" s="1">
        <v>44731</v>
      </c>
      <c r="C204" s="23" t="s">
        <v>887</v>
      </c>
      <c r="D204" s="12">
        <v>5</v>
      </c>
      <c r="E204" s="16">
        <v>90</v>
      </c>
      <c r="F204" s="2">
        <v>90</v>
      </c>
      <c r="G204" s="77">
        <v>90</v>
      </c>
      <c r="K204" s="79">
        <v>10</v>
      </c>
      <c r="L204" s="79">
        <v>10</v>
      </c>
      <c r="M204" s="77">
        <v>10</v>
      </c>
      <c r="N204" s="18">
        <f t="shared" si="19"/>
        <v>10</v>
      </c>
      <c r="O204" s="21">
        <f t="shared" si="17"/>
        <v>44722</v>
      </c>
      <c r="P204" s="19">
        <f t="shared" si="18"/>
        <v>44747</v>
      </c>
    </row>
    <row r="205" spans="1:16" x14ac:dyDescent="0.25">
      <c r="A205">
        <v>204</v>
      </c>
      <c r="B205" s="1">
        <v>44731</v>
      </c>
      <c r="C205" s="23" t="s">
        <v>887</v>
      </c>
      <c r="D205" s="12">
        <v>2</v>
      </c>
      <c r="E205" s="16">
        <v>90</v>
      </c>
      <c r="F205" s="79">
        <v>90</v>
      </c>
      <c r="K205" s="79">
        <v>10</v>
      </c>
      <c r="L205" s="79">
        <v>10</v>
      </c>
      <c r="N205" s="18">
        <f>ROUND((K205+L205+M205)/2,0)</f>
        <v>10</v>
      </c>
      <c r="O205" s="21">
        <f t="shared" si="17"/>
        <v>44722</v>
      </c>
      <c r="P205" s="19">
        <f t="shared" si="18"/>
        <v>44747</v>
      </c>
    </row>
    <row r="206" spans="1:16" x14ac:dyDescent="0.25">
      <c r="A206">
        <v>205</v>
      </c>
      <c r="B206" s="1">
        <v>44731</v>
      </c>
      <c r="C206" s="23" t="s">
        <v>887</v>
      </c>
      <c r="D206" s="12">
        <v>4</v>
      </c>
      <c r="H206">
        <v>26</v>
      </c>
      <c r="I206">
        <v>32</v>
      </c>
      <c r="J206" s="77">
        <v>31</v>
      </c>
      <c r="K206" s="79">
        <v>17</v>
      </c>
      <c r="L206" s="79">
        <v>19</v>
      </c>
      <c r="M206" s="77">
        <v>19</v>
      </c>
      <c r="N206" s="18">
        <f t="shared" ref="N206:N213" si="20">ROUND((K206+L206+M206)/3,0)</f>
        <v>18</v>
      </c>
      <c r="O206" s="21">
        <f t="shared" si="17"/>
        <v>44714</v>
      </c>
      <c r="P206" s="19">
        <f t="shared" si="18"/>
        <v>44739</v>
      </c>
    </row>
    <row r="207" spans="1:16" x14ac:dyDescent="0.25">
      <c r="A207">
        <v>206</v>
      </c>
      <c r="B207" s="1">
        <v>44731</v>
      </c>
      <c r="C207" s="23" t="s">
        <v>887</v>
      </c>
      <c r="D207" s="12">
        <v>4</v>
      </c>
      <c r="E207" s="16">
        <v>90</v>
      </c>
      <c r="F207" s="2" t="s">
        <v>193</v>
      </c>
      <c r="G207" s="77">
        <v>90</v>
      </c>
      <c r="K207" s="79">
        <v>10</v>
      </c>
      <c r="L207" s="79">
        <v>11</v>
      </c>
      <c r="M207" s="77">
        <v>10</v>
      </c>
      <c r="N207" s="18">
        <f t="shared" si="20"/>
        <v>10</v>
      </c>
      <c r="O207" s="21">
        <f t="shared" si="17"/>
        <v>44722</v>
      </c>
      <c r="P207" s="19">
        <f t="shared" si="18"/>
        <v>44747</v>
      </c>
    </row>
    <row r="208" spans="1:16" x14ac:dyDescent="0.25">
      <c r="A208">
        <v>207</v>
      </c>
      <c r="B208" s="1">
        <v>44731</v>
      </c>
      <c r="C208" s="23" t="s">
        <v>887</v>
      </c>
      <c r="D208" s="12">
        <v>4</v>
      </c>
      <c r="H208">
        <v>32</v>
      </c>
      <c r="I208">
        <v>35</v>
      </c>
      <c r="J208" s="77">
        <v>33</v>
      </c>
      <c r="K208" s="79">
        <v>19</v>
      </c>
      <c r="L208" s="79">
        <v>21</v>
      </c>
      <c r="M208" s="77">
        <v>20</v>
      </c>
      <c r="N208" s="18">
        <f t="shared" si="20"/>
        <v>20</v>
      </c>
      <c r="O208" s="21">
        <f t="shared" si="17"/>
        <v>44712</v>
      </c>
      <c r="P208" s="19">
        <f t="shared" si="18"/>
        <v>44737</v>
      </c>
    </row>
    <row r="209" spans="1:16" x14ac:dyDescent="0.25">
      <c r="A209">
        <v>208</v>
      </c>
      <c r="B209" s="1">
        <v>44731</v>
      </c>
      <c r="C209" s="23" t="s">
        <v>887</v>
      </c>
      <c r="D209" s="12">
        <v>4</v>
      </c>
      <c r="E209" s="16" t="s">
        <v>193</v>
      </c>
      <c r="F209" s="2" t="s">
        <v>193</v>
      </c>
      <c r="H209">
        <v>20</v>
      </c>
      <c r="K209" s="79">
        <v>11</v>
      </c>
      <c r="L209" s="79">
        <v>11</v>
      </c>
      <c r="M209" s="77">
        <v>14</v>
      </c>
      <c r="N209" s="18">
        <f t="shared" si="20"/>
        <v>12</v>
      </c>
      <c r="O209" s="21">
        <f t="shared" si="17"/>
        <v>44720</v>
      </c>
      <c r="P209" s="19">
        <f t="shared" si="18"/>
        <v>44745</v>
      </c>
    </row>
    <row r="210" spans="1:16" x14ac:dyDescent="0.25">
      <c r="A210">
        <v>209</v>
      </c>
      <c r="B210" s="1">
        <v>44731</v>
      </c>
      <c r="C210" s="23" t="s">
        <v>887</v>
      </c>
      <c r="D210" s="12">
        <v>5</v>
      </c>
      <c r="F210" s="79"/>
      <c r="H210">
        <v>30</v>
      </c>
      <c r="I210">
        <v>30</v>
      </c>
      <c r="J210" s="77">
        <v>30</v>
      </c>
      <c r="K210" s="79">
        <v>19</v>
      </c>
      <c r="L210" s="79">
        <v>19</v>
      </c>
      <c r="M210" s="77">
        <v>19</v>
      </c>
      <c r="N210" s="18">
        <f t="shared" si="20"/>
        <v>19</v>
      </c>
      <c r="O210" s="21">
        <f t="shared" si="17"/>
        <v>44713</v>
      </c>
      <c r="P210" s="19">
        <f t="shared" si="18"/>
        <v>44738</v>
      </c>
    </row>
    <row r="211" spans="1:16" x14ac:dyDescent="0.25">
      <c r="A211">
        <v>210</v>
      </c>
      <c r="B211" s="1">
        <v>44731</v>
      </c>
      <c r="C211" s="23" t="s">
        <v>887</v>
      </c>
      <c r="D211" s="12">
        <v>6</v>
      </c>
      <c r="F211" s="79"/>
      <c r="H211" s="79">
        <v>33</v>
      </c>
      <c r="I211" s="79">
        <v>29</v>
      </c>
      <c r="J211" s="77">
        <v>27</v>
      </c>
      <c r="K211" s="79">
        <v>20</v>
      </c>
      <c r="L211" s="79">
        <v>18</v>
      </c>
      <c r="M211" s="77">
        <v>17</v>
      </c>
      <c r="N211" s="18">
        <f t="shared" si="20"/>
        <v>18</v>
      </c>
      <c r="O211" s="21">
        <f t="shared" si="17"/>
        <v>44714</v>
      </c>
      <c r="P211" s="19">
        <f t="shared" si="18"/>
        <v>44739</v>
      </c>
    </row>
    <row r="212" spans="1:16" x14ac:dyDescent="0.25">
      <c r="A212">
        <v>211</v>
      </c>
      <c r="B212" s="1">
        <v>44731</v>
      </c>
      <c r="C212" s="23" t="s">
        <v>887</v>
      </c>
      <c r="D212" s="12">
        <v>5</v>
      </c>
      <c r="E212" s="16">
        <v>90</v>
      </c>
      <c r="F212" s="79">
        <v>90</v>
      </c>
      <c r="G212" s="77">
        <v>90</v>
      </c>
      <c r="K212" s="79">
        <v>10</v>
      </c>
      <c r="L212" s="79">
        <v>10</v>
      </c>
      <c r="M212" s="77">
        <v>10</v>
      </c>
      <c r="N212" s="18">
        <f t="shared" si="20"/>
        <v>10</v>
      </c>
      <c r="O212" s="21">
        <f t="shared" si="17"/>
        <v>44722</v>
      </c>
      <c r="P212" s="19">
        <f t="shared" si="18"/>
        <v>44747</v>
      </c>
    </row>
    <row r="213" spans="1:16" x14ac:dyDescent="0.25">
      <c r="A213">
        <v>212</v>
      </c>
      <c r="B213" s="1">
        <v>44731</v>
      </c>
      <c r="C213" s="23" t="s">
        <v>887</v>
      </c>
      <c r="D213" s="12">
        <v>6</v>
      </c>
      <c r="E213" s="16">
        <v>90</v>
      </c>
      <c r="F213" s="79">
        <v>90</v>
      </c>
      <c r="G213" s="77">
        <v>90</v>
      </c>
      <c r="K213" s="79">
        <v>10</v>
      </c>
      <c r="L213" s="79">
        <v>10</v>
      </c>
      <c r="M213" s="77">
        <v>10</v>
      </c>
      <c r="N213" s="18">
        <f t="shared" si="20"/>
        <v>10</v>
      </c>
      <c r="O213" s="21">
        <f t="shared" si="17"/>
        <v>44722</v>
      </c>
      <c r="P213" s="19">
        <f t="shared" si="18"/>
        <v>44747</v>
      </c>
    </row>
    <row r="214" spans="1:16" x14ac:dyDescent="0.25">
      <c r="A214">
        <v>213</v>
      </c>
      <c r="B214" s="1">
        <v>44731</v>
      </c>
      <c r="C214" s="23" t="s">
        <v>887</v>
      </c>
      <c r="D214" s="12">
        <v>2</v>
      </c>
      <c r="F214" s="79"/>
      <c r="H214" t="s">
        <v>869</v>
      </c>
      <c r="K214" s="79"/>
      <c r="L214" s="79">
        <v>26</v>
      </c>
      <c r="N214" s="18">
        <v>26</v>
      </c>
      <c r="O214" s="21">
        <f t="shared" si="17"/>
        <v>44706</v>
      </c>
      <c r="P214" s="19">
        <f t="shared" si="18"/>
        <v>44731</v>
      </c>
    </row>
    <row r="215" spans="1:16" x14ac:dyDescent="0.25">
      <c r="A215">
        <v>214</v>
      </c>
      <c r="B215" s="1">
        <v>44731</v>
      </c>
      <c r="C215" s="23" t="s">
        <v>887</v>
      </c>
      <c r="D215" s="12">
        <v>4</v>
      </c>
      <c r="E215" s="16">
        <v>75</v>
      </c>
      <c r="F215" s="79">
        <v>75</v>
      </c>
      <c r="G215" s="77">
        <v>75</v>
      </c>
      <c r="K215" s="79">
        <v>8</v>
      </c>
      <c r="L215" s="79">
        <v>8</v>
      </c>
      <c r="M215" s="77">
        <v>8</v>
      </c>
      <c r="N215" s="18">
        <f>ROUND((K215+L215+M215)/3,0)</f>
        <v>8</v>
      </c>
      <c r="O215" s="21">
        <f t="shared" si="17"/>
        <v>44724</v>
      </c>
      <c r="P215" s="19">
        <f t="shared" si="18"/>
        <v>44749</v>
      </c>
    </row>
    <row r="216" spans="1:16" x14ac:dyDescent="0.25">
      <c r="A216">
        <v>215</v>
      </c>
      <c r="B216" s="1">
        <v>44731</v>
      </c>
      <c r="C216" s="23" t="s">
        <v>887</v>
      </c>
      <c r="D216" s="12">
        <v>4</v>
      </c>
      <c r="E216" s="16">
        <v>75</v>
      </c>
      <c r="F216" s="79">
        <v>75</v>
      </c>
      <c r="G216" s="77">
        <v>75</v>
      </c>
      <c r="K216" s="79">
        <v>8</v>
      </c>
      <c r="L216" s="79">
        <v>8</v>
      </c>
      <c r="M216" s="77">
        <v>8</v>
      </c>
      <c r="N216" s="18">
        <f>ROUND((K216+L216+M216)/3,0)</f>
        <v>8</v>
      </c>
      <c r="O216" s="21">
        <f t="shared" si="17"/>
        <v>44724</v>
      </c>
      <c r="P216" s="19">
        <f t="shared" si="18"/>
        <v>44749</v>
      </c>
    </row>
    <row r="217" spans="1:16" x14ac:dyDescent="0.25">
      <c r="B217" s="1"/>
      <c r="C217" s="23"/>
      <c r="F217" s="79"/>
      <c r="K217" s="79"/>
      <c r="L217" s="79"/>
      <c r="O217" s="21"/>
      <c r="P217" s="19"/>
    </row>
    <row r="218" spans="1:16" x14ac:dyDescent="0.25">
      <c r="B218" s="1"/>
      <c r="C218" s="23"/>
      <c r="F218" s="79"/>
      <c r="K218" s="79"/>
      <c r="L218" s="79"/>
      <c r="O218" s="21"/>
      <c r="P218" s="19"/>
    </row>
    <row r="219" spans="1:16" x14ac:dyDescent="0.25">
      <c r="B219" s="1"/>
      <c r="C219" s="23"/>
      <c r="K219" s="79"/>
      <c r="L219" s="79"/>
      <c r="O219" s="21"/>
      <c r="P219" s="19"/>
    </row>
    <row r="220" spans="1:16" x14ac:dyDescent="0.25">
      <c r="B220" s="1"/>
      <c r="C220" s="23"/>
      <c r="F220" s="79"/>
      <c r="K220" s="79"/>
      <c r="L220" s="79"/>
      <c r="O220" s="21"/>
      <c r="P220" s="19"/>
    </row>
    <row r="221" spans="1:16" x14ac:dyDescent="0.25">
      <c r="B221" s="1"/>
      <c r="C221" s="23"/>
      <c r="F221" s="79"/>
      <c r="K221" s="79"/>
      <c r="L221" s="79"/>
      <c r="O221" s="21"/>
      <c r="P221" s="19"/>
    </row>
    <row r="222" spans="1:16" x14ac:dyDescent="0.25">
      <c r="B222" s="1"/>
      <c r="C222" s="23"/>
      <c r="K222" s="79"/>
      <c r="O222" s="21"/>
      <c r="P222" s="19"/>
    </row>
    <row r="223" spans="1:16" x14ac:dyDescent="0.25">
      <c r="B223" s="1"/>
      <c r="C223" s="23"/>
      <c r="F223" s="79"/>
      <c r="K223" s="79"/>
      <c r="O223" s="21"/>
      <c r="P223" s="19"/>
    </row>
    <row r="224" spans="1:16" x14ac:dyDescent="0.25">
      <c r="B224" s="1"/>
      <c r="C224" s="23"/>
      <c r="K224" s="79"/>
      <c r="L224" s="79"/>
      <c r="O224" s="21"/>
      <c r="P224" s="19"/>
    </row>
    <row r="225" spans="2:16" x14ac:dyDescent="0.25">
      <c r="B225" s="1"/>
      <c r="C225" s="23"/>
      <c r="K225" s="79"/>
      <c r="L225" s="79"/>
      <c r="O225" s="21"/>
      <c r="P225" s="19"/>
    </row>
    <row r="226" spans="2:16" x14ac:dyDescent="0.25">
      <c r="B226" s="1"/>
      <c r="C226" s="23"/>
      <c r="K226" s="79"/>
      <c r="L226" s="79"/>
      <c r="O226" s="21"/>
      <c r="P226" s="19"/>
    </row>
    <row r="227" spans="2:16" x14ac:dyDescent="0.25">
      <c r="B227" s="1"/>
      <c r="C227" s="23"/>
      <c r="K227" s="79"/>
      <c r="L227" s="79"/>
      <c r="O227" s="21"/>
      <c r="P227" s="19"/>
    </row>
    <row r="228" spans="2:16" x14ac:dyDescent="0.25">
      <c r="B228" s="1"/>
      <c r="C228" s="23"/>
      <c r="K228" s="79"/>
      <c r="L228" s="79"/>
      <c r="O228" s="21"/>
      <c r="P228" s="19"/>
    </row>
    <row r="229" spans="2:16" x14ac:dyDescent="0.25">
      <c r="B229" s="1"/>
      <c r="C229" s="23"/>
      <c r="K229" s="79"/>
      <c r="L229" s="79"/>
      <c r="O229" s="21"/>
      <c r="P229" s="19"/>
    </row>
    <row r="230" spans="2:16" x14ac:dyDescent="0.25">
      <c r="B230" s="1"/>
      <c r="C230" s="23"/>
      <c r="K230" s="79"/>
      <c r="L230" s="79"/>
      <c r="O230" s="21"/>
      <c r="P230" s="19"/>
    </row>
    <row r="231" spans="2:16" x14ac:dyDescent="0.25">
      <c r="B231" s="1"/>
      <c r="C231" s="23"/>
      <c r="F231" s="79"/>
      <c r="K231" s="79"/>
      <c r="L231" s="79"/>
      <c r="O231" s="21"/>
      <c r="P231" s="19"/>
    </row>
    <row r="232" spans="2:16" x14ac:dyDescent="0.25">
      <c r="B232" s="1"/>
      <c r="C232" s="23"/>
      <c r="K232" s="79"/>
      <c r="L232" s="79"/>
      <c r="O232" s="21"/>
      <c r="P232" s="19"/>
    </row>
    <row r="233" spans="2:16" x14ac:dyDescent="0.25">
      <c r="B233" s="1"/>
      <c r="C233" s="23"/>
      <c r="K233" s="79"/>
      <c r="L233" s="79"/>
      <c r="O233" s="21"/>
      <c r="P233" s="19"/>
    </row>
    <row r="234" spans="2:16" x14ac:dyDescent="0.25">
      <c r="B234" s="1"/>
      <c r="C234" s="23"/>
      <c r="K234" s="79"/>
      <c r="L234" s="79"/>
      <c r="O234" s="21"/>
      <c r="P234" s="19"/>
    </row>
    <row r="235" spans="2:16" x14ac:dyDescent="0.25">
      <c r="B235" s="1"/>
      <c r="C235" s="23"/>
      <c r="K235" s="79"/>
      <c r="L235" s="79"/>
      <c r="O235" s="21"/>
      <c r="P235" s="19"/>
    </row>
    <row r="236" spans="2:16" x14ac:dyDescent="0.25">
      <c r="B236" s="1"/>
      <c r="C236" s="23"/>
      <c r="K236" s="79"/>
      <c r="L236" s="79"/>
      <c r="O236" s="21"/>
      <c r="P236" s="19"/>
    </row>
    <row r="237" spans="2:16" x14ac:dyDescent="0.25">
      <c r="B237" s="1"/>
      <c r="C237" s="23"/>
      <c r="K237" s="79"/>
      <c r="L237" s="79"/>
      <c r="O237" s="21"/>
      <c r="P237" s="19"/>
    </row>
    <row r="238" spans="2:16" x14ac:dyDescent="0.25">
      <c r="B238" s="1"/>
      <c r="C238" s="23"/>
      <c r="F238" s="79"/>
      <c r="K238" s="79"/>
      <c r="L238" s="79"/>
      <c r="O238" s="21"/>
      <c r="P238" s="19"/>
    </row>
    <row r="239" spans="2:16" x14ac:dyDescent="0.25">
      <c r="B239" s="1"/>
      <c r="C239" s="23"/>
      <c r="K239" s="79"/>
      <c r="L239" s="79"/>
      <c r="O239" s="21"/>
      <c r="P239" s="19"/>
    </row>
    <row r="240" spans="2:16" x14ac:dyDescent="0.25">
      <c r="B240" s="1"/>
      <c r="C240" s="23"/>
      <c r="F240" s="79"/>
      <c r="K240" s="79"/>
      <c r="L240" s="79"/>
      <c r="O240" s="21"/>
      <c r="P240" s="19"/>
    </row>
    <row r="241" spans="2:16" x14ac:dyDescent="0.25">
      <c r="B241" s="1"/>
      <c r="C241" s="23"/>
      <c r="K241" s="79"/>
      <c r="L241" s="79"/>
      <c r="O241" s="21"/>
      <c r="P241" s="19"/>
    </row>
    <row r="242" spans="2:16" x14ac:dyDescent="0.25">
      <c r="B242" s="1"/>
      <c r="C242" s="23"/>
      <c r="F242" s="79"/>
      <c r="K242" s="79"/>
      <c r="L242" s="79"/>
      <c r="O242" s="21"/>
      <c r="P242" s="19"/>
    </row>
    <row r="243" spans="2:16" x14ac:dyDescent="0.25">
      <c r="B243" s="1"/>
      <c r="C243" s="23"/>
      <c r="F243" s="79"/>
      <c r="K243" s="79"/>
      <c r="L243" s="79"/>
      <c r="O243" s="21"/>
      <c r="P243" s="19"/>
    </row>
  </sheetData>
  <sortState ref="A2:P243">
    <sortCondition ref="A2:A243"/>
  </sortState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9"/>
  <sheetViews>
    <sheetView topLeftCell="A364" workbookViewId="0">
      <selection activeCell="N3" sqref="N3:P3"/>
    </sheetView>
  </sheetViews>
  <sheetFormatPr defaultRowHeight="15" x14ac:dyDescent="0.25"/>
  <cols>
    <col min="2" max="2" width="9.85546875" bestFit="1" customWidth="1"/>
    <col min="3" max="3" width="20" customWidth="1"/>
    <col min="4" max="4" width="4.5703125" style="29" customWidth="1"/>
    <col min="5" max="5" width="4.42578125" customWidth="1"/>
    <col min="6" max="6" width="4.5703125" customWidth="1"/>
    <col min="7" max="7" width="4.42578125" style="14" customWidth="1"/>
    <col min="8" max="8" width="4.5703125" customWidth="1"/>
    <col min="9" max="9" width="4.7109375" customWidth="1"/>
    <col min="10" max="10" width="4.5703125" style="14" customWidth="1"/>
    <col min="11" max="11" width="4.28515625" customWidth="1"/>
    <col min="12" max="12" width="4.5703125" customWidth="1"/>
    <col min="13" max="13" width="4.5703125" style="14" customWidth="1"/>
    <col min="14" max="14" width="8.7109375" style="30"/>
    <col min="15" max="15" width="11.140625" style="22" customWidth="1"/>
    <col min="16" max="16" width="10.42578125" style="8" customWidth="1"/>
    <col min="17" max="17" width="15.28515625" style="137" customWidth="1"/>
    <col min="18" max="18" width="8.7109375" style="132"/>
  </cols>
  <sheetData>
    <row r="1" spans="1:19" s="4" customFormat="1" ht="60.75" thickBot="1" x14ac:dyDescent="0.3">
      <c r="A1" s="5" t="s">
        <v>0</v>
      </c>
      <c r="B1" s="5" t="s">
        <v>1</v>
      </c>
      <c r="C1" s="5" t="s">
        <v>2</v>
      </c>
      <c r="D1" s="31" t="s">
        <v>3</v>
      </c>
      <c r="E1" s="25" t="s">
        <v>10</v>
      </c>
      <c r="F1" s="25" t="s">
        <v>11</v>
      </c>
      <c r="G1" s="26" t="s">
        <v>12</v>
      </c>
      <c r="H1" s="5" t="s">
        <v>7</v>
      </c>
      <c r="I1" s="5" t="s">
        <v>8</v>
      </c>
      <c r="J1" s="27" t="s">
        <v>9</v>
      </c>
      <c r="K1" s="5" t="s">
        <v>14</v>
      </c>
      <c r="L1" s="5" t="s">
        <v>15</v>
      </c>
      <c r="M1" s="27" t="s">
        <v>16</v>
      </c>
      <c r="N1" s="9" t="s">
        <v>13</v>
      </c>
      <c r="O1" s="20" t="s">
        <v>5</v>
      </c>
      <c r="P1" s="28" t="s">
        <v>6</v>
      </c>
      <c r="Q1" s="135" t="s">
        <v>629</v>
      </c>
      <c r="R1" s="133" t="s">
        <v>630</v>
      </c>
    </row>
    <row r="2" spans="1:19" s="40" customFormat="1" ht="15.75" thickTop="1" x14ac:dyDescent="0.25">
      <c r="A2" s="32" t="s">
        <v>19</v>
      </c>
      <c r="B2" s="33"/>
      <c r="C2" s="33"/>
      <c r="D2" s="34"/>
      <c r="E2" s="35"/>
      <c r="F2" s="35"/>
      <c r="G2" s="36"/>
      <c r="H2" s="33"/>
      <c r="I2" s="33"/>
      <c r="J2" s="37"/>
      <c r="K2" s="33"/>
      <c r="L2" s="33"/>
      <c r="M2" s="37"/>
      <c r="N2" s="38"/>
      <c r="O2" s="39"/>
      <c r="P2" s="33"/>
      <c r="Q2" s="136"/>
      <c r="R2" s="131"/>
      <c r="S2" s="40" t="s">
        <v>633</v>
      </c>
    </row>
    <row r="3" spans="1:19" x14ac:dyDescent="0.25">
      <c r="A3" t="s">
        <v>29</v>
      </c>
      <c r="B3" s="1">
        <v>44722</v>
      </c>
      <c r="C3" s="41" t="s">
        <v>18</v>
      </c>
      <c r="D3" s="29">
        <v>4</v>
      </c>
      <c r="E3" s="2">
        <v>10</v>
      </c>
      <c r="F3" s="6">
        <v>45</v>
      </c>
      <c r="G3" s="14">
        <v>45</v>
      </c>
      <c r="K3">
        <v>1</v>
      </c>
      <c r="L3">
        <v>6</v>
      </c>
      <c r="M3" s="14">
        <v>6</v>
      </c>
      <c r="N3" s="18">
        <f>ROUND((K3+L3+M3)/3,0)</f>
        <v>4</v>
      </c>
      <c r="O3" s="21">
        <f>B3-N3+1</f>
        <v>44719</v>
      </c>
      <c r="P3" s="19">
        <f t="shared" ref="P3:P38" si="0">O3+25</f>
        <v>44744</v>
      </c>
      <c r="Q3" s="137" t="s">
        <v>631</v>
      </c>
      <c r="S3" t="s">
        <v>635</v>
      </c>
    </row>
    <row r="4" spans="1:19" x14ac:dyDescent="0.25">
      <c r="A4" t="s">
        <v>20</v>
      </c>
      <c r="B4" s="1">
        <v>44722</v>
      </c>
      <c r="C4" s="42" t="s">
        <v>18</v>
      </c>
      <c r="D4" s="29">
        <v>4</v>
      </c>
      <c r="E4">
        <v>0</v>
      </c>
      <c r="F4">
        <v>0</v>
      </c>
      <c r="G4" s="14">
        <v>0</v>
      </c>
      <c r="K4" s="6">
        <v>0</v>
      </c>
      <c r="L4" s="6">
        <v>0</v>
      </c>
      <c r="M4" s="14">
        <v>0</v>
      </c>
      <c r="N4" s="18">
        <f t="shared" ref="N4:N67" si="1">ROUND((K4+L4+M4)/3,0)</f>
        <v>0</v>
      </c>
      <c r="O4" s="21">
        <f t="shared" ref="O4:O39" si="2">B4-N4+1</f>
        <v>44723</v>
      </c>
      <c r="P4" s="19">
        <f t="shared" si="0"/>
        <v>44748</v>
      </c>
      <c r="Q4" s="151" t="s">
        <v>631</v>
      </c>
    </row>
    <row r="5" spans="1:19" x14ac:dyDescent="0.25">
      <c r="A5" t="s">
        <v>21</v>
      </c>
      <c r="B5" s="1">
        <v>44722</v>
      </c>
      <c r="C5" s="41" t="s">
        <v>18</v>
      </c>
      <c r="D5" s="29">
        <v>4</v>
      </c>
      <c r="H5">
        <v>37</v>
      </c>
      <c r="I5">
        <v>39</v>
      </c>
      <c r="J5" s="14">
        <v>39</v>
      </c>
      <c r="K5" s="79">
        <v>2</v>
      </c>
      <c r="L5" s="79">
        <v>2</v>
      </c>
      <c r="M5" s="14">
        <v>2</v>
      </c>
      <c r="N5" s="18">
        <f t="shared" si="1"/>
        <v>2</v>
      </c>
      <c r="O5" s="21">
        <f t="shared" si="2"/>
        <v>44721</v>
      </c>
      <c r="P5" s="19">
        <f t="shared" si="0"/>
        <v>44746</v>
      </c>
      <c r="Q5" s="137" t="s">
        <v>811</v>
      </c>
    </row>
    <row r="6" spans="1:19" x14ac:dyDescent="0.25">
      <c r="A6" t="s">
        <v>22</v>
      </c>
      <c r="B6" s="1">
        <v>44722</v>
      </c>
      <c r="C6" s="42" t="s">
        <v>18</v>
      </c>
      <c r="D6" s="29">
        <v>2</v>
      </c>
      <c r="E6">
        <v>60</v>
      </c>
      <c r="F6">
        <v>60</v>
      </c>
      <c r="K6" s="79">
        <v>7</v>
      </c>
      <c r="L6" s="79">
        <v>7</v>
      </c>
      <c r="N6" s="18">
        <f>ROUND((K6+L6)/2,0)</f>
        <v>7</v>
      </c>
      <c r="O6" s="21">
        <f t="shared" si="2"/>
        <v>44716</v>
      </c>
      <c r="P6" s="19">
        <f t="shared" si="0"/>
        <v>44741</v>
      </c>
      <c r="Q6" s="137" t="s">
        <v>634</v>
      </c>
    </row>
    <row r="7" spans="1:19" x14ac:dyDescent="0.25">
      <c r="A7" t="s">
        <v>23</v>
      </c>
      <c r="B7" s="1">
        <v>44722</v>
      </c>
      <c r="C7" s="41" t="s">
        <v>18</v>
      </c>
      <c r="D7" s="29">
        <v>3</v>
      </c>
      <c r="E7">
        <v>60</v>
      </c>
      <c r="F7">
        <v>80</v>
      </c>
      <c r="G7" s="14">
        <v>80</v>
      </c>
      <c r="K7" s="79">
        <v>7</v>
      </c>
      <c r="L7" s="79">
        <v>9</v>
      </c>
      <c r="M7" s="14">
        <v>9</v>
      </c>
      <c r="N7" s="18">
        <f t="shared" si="1"/>
        <v>8</v>
      </c>
      <c r="O7" s="21">
        <f t="shared" si="2"/>
        <v>44715</v>
      </c>
      <c r="P7" s="19">
        <f t="shared" si="0"/>
        <v>44740</v>
      </c>
      <c r="Q7" s="137" t="s">
        <v>631</v>
      </c>
      <c r="S7" t="s">
        <v>840</v>
      </c>
    </row>
    <row r="8" spans="1:19" x14ac:dyDescent="0.25">
      <c r="A8" t="s">
        <v>24</v>
      </c>
      <c r="B8" s="1">
        <v>44722</v>
      </c>
      <c r="C8" s="42" t="s">
        <v>18</v>
      </c>
      <c r="D8" s="29">
        <v>4</v>
      </c>
      <c r="H8">
        <v>32</v>
      </c>
      <c r="I8">
        <v>34</v>
      </c>
      <c r="J8" s="14">
        <v>33</v>
      </c>
      <c r="K8" s="79">
        <v>19</v>
      </c>
      <c r="L8" s="79">
        <v>20</v>
      </c>
      <c r="M8" s="14">
        <v>20</v>
      </c>
      <c r="N8" s="18">
        <f t="shared" si="1"/>
        <v>20</v>
      </c>
      <c r="O8" s="21">
        <f t="shared" si="2"/>
        <v>44703</v>
      </c>
      <c r="P8" s="19">
        <f t="shared" si="0"/>
        <v>44728</v>
      </c>
      <c r="Q8" s="137" t="s">
        <v>662</v>
      </c>
    </row>
    <row r="9" spans="1:19" x14ac:dyDescent="0.25">
      <c r="A9" t="s">
        <v>25</v>
      </c>
      <c r="B9" s="1">
        <v>44722</v>
      </c>
      <c r="C9" s="41" t="s">
        <v>18</v>
      </c>
      <c r="D9" s="29">
        <v>5</v>
      </c>
      <c r="H9">
        <v>30</v>
      </c>
      <c r="I9">
        <v>39</v>
      </c>
      <c r="J9" s="14">
        <v>34</v>
      </c>
      <c r="K9" s="79">
        <v>19</v>
      </c>
      <c r="L9" s="79">
        <v>22</v>
      </c>
      <c r="M9" s="14">
        <v>20</v>
      </c>
      <c r="N9" s="18">
        <f t="shared" si="1"/>
        <v>20</v>
      </c>
      <c r="O9" s="21">
        <f t="shared" si="2"/>
        <v>44703</v>
      </c>
      <c r="P9" s="19">
        <f t="shared" si="0"/>
        <v>44728</v>
      </c>
      <c r="Q9" s="137" t="s">
        <v>669</v>
      </c>
    </row>
    <row r="10" spans="1:19" x14ac:dyDescent="0.25">
      <c r="A10" t="s">
        <v>26</v>
      </c>
      <c r="B10" s="1">
        <v>44722</v>
      </c>
      <c r="C10" s="42" t="s">
        <v>18</v>
      </c>
      <c r="D10" s="29">
        <v>2</v>
      </c>
      <c r="E10">
        <v>0</v>
      </c>
      <c r="F10">
        <v>0</v>
      </c>
      <c r="K10" s="79">
        <v>0</v>
      </c>
      <c r="L10" s="79">
        <v>0</v>
      </c>
      <c r="N10" s="18">
        <f t="shared" si="1"/>
        <v>0</v>
      </c>
      <c r="O10" s="21">
        <f t="shared" si="2"/>
        <v>44723</v>
      </c>
      <c r="P10" s="19">
        <f t="shared" si="0"/>
        <v>44748</v>
      </c>
      <c r="Q10" s="137" t="s">
        <v>736</v>
      </c>
    </row>
    <row r="11" spans="1:19" x14ac:dyDescent="0.25">
      <c r="A11" t="s">
        <v>27</v>
      </c>
      <c r="B11" s="1">
        <v>44722</v>
      </c>
      <c r="C11" s="41" t="s">
        <v>18</v>
      </c>
      <c r="D11" s="29">
        <v>3</v>
      </c>
      <c r="E11">
        <v>90</v>
      </c>
      <c r="F11">
        <v>45</v>
      </c>
      <c r="G11" s="14">
        <v>90</v>
      </c>
      <c r="K11" s="79">
        <v>10</v>
      </c>
      <c r="L11" s="79">
        <v>6</v>
      </c>
      <c r="M11" s="14">
        <v>10</v>
      </c>
      <c r="N11" s="18">
        <f t="shared" si="1"/>
        <v>9</v>
      </c>
      <c r="O11" s="21">
        <f t="shared" si="2"/>
        <v>44714</v>
      </c>
      <c r="P11" s="19">
        <f t="shared" si="0"/>
        <v>44739</v>
      </c>
      <c r="Q11" s="137" t="s">
        <v>634</v>
      </c>
    </row>
    <row r="12" spans="1:19" x14ac:dyDescent="0.25">
      <c r="A12" t="s">
        <v>28</v>
      </c>
      <c r="B12" s="1">
        <v>44722</v>
      </c>
      <c r="C12" s="42" t="s">
        <v>18</v>
      </c>
      <c r="D12" s="29">
        <v>3</v>
      </c>
      <c r="H12">
        <v>34</v>
      </c>
      <c r="I12">
        <v>38</v>
      </c>
      <c r="J12" s="14">
        <v>34</v>
      </c>
      <c r="K12" s="79">
        <v>20</v>
      </c>
      <c r="L12" s="79">
        <v>22</v>
      </c>
      <c r="M12" s="14">
        <v>20</v>
      </c>
      <c r="N12" s="18">
        <f t="shared" si="1"/>
        <v>21</v>
      </c>
      <c r="O12" s="21">
        <f t="shared" si="2"/>
        <v>44702</v>
      </c>
      <c r="P12" s="19">
        <f t="shared" si="0"/>
        <v>44727</v>
      </c>
      <c r="Q12" s="137" t="s">
        <v>634</v>
      </c>
    </row>
    <row r="13" spans="1:19" x14ac:dyDescent="0.25">
      <c r="A13" t="s">
        <v>30</v>
      </c>
      <c r="B13" s="1">
        <v>44722</v>
      </c>
      <c r="C13" s="41" t="s">
        <v>18</v>
      </c>
      <c r="D13" s="29">
        <v>4</v>
      </c>
      <c r="H13">
        <v>18</v>
      </c>
      <c r="I13">
        <v>22</v>
      </c>
      <c r="J13" s="14">
        <v>20</v>
      </c>
      <c r="K13" s="79">
        <v>14</v>
      </c>
      <c r="L13" s="79">
        <v>15</v>
      </c>
      <c r="M13" s="14">
        <v>14</v>
      </c>
      <c r="N13" s="18">
        <f t="shared" si="1"/>
        <v>14</v>
      </c>
      <c r="O13" s="21">
        <f t="shared" si="2"/>
        <v>44709</v>
      </c>
      <c r="P13" s="19">
        <f t="shared" si="0"/>
        <v>44734</v>
      </c>
      <c r="Q13" s="137" t="s">
        <v>634</v>
      </c>
    </row>
    <row r="14" spans="1:19" x14ac:dyDescent="0.25">
      <c r="A14" t="s">
        <v>31</v>
      </c>
      <c r="B14" s="1">
        <v>44722</v>
      </c>
      <c r="C14" s="42" t="s">
        <v>18</v>
      </c>
      <c r="D14" s="29">
        <v>4</v>
      </c>
      <c r="E14">
        <v>45</v>
      </c>
      <c r="F14">
        <v>30</v>
      </c>
      <c r="G14" s="14">
        <v>30</v>
      </c>
      <c r="K14" s="79">
        <v>6</v>
      </c>
      <c r="L14" s="79">
        <v>4</v>
      </c>
      <c r="M14" s="14">
        <v>4</v>
      </c>
      <c r="N14" s="18">
        <f t="shared" si="1"/>
        <v>5</v>
      </c>
      <c r="O14" s="21">
        <f t="shared" si="2"/>
        <v>44718</v>
      </c>
      <c r="P14" s="19">
        <f t="shared" si="0"/>
        <v>44743</v>
      </c>
      <c r="Q14" s="137" t="s">
        <v>812</v>
      </c>
    </row>
    <row r="15" spans="1:19" x14ac:dyDescent="0.25">
      <c r="A15" t="s">
        <v>32</v>
      </c>
      <c r="B15" s="1">
        <v>44722</v>
      </c>
      <c r="C15" s="41" t="s">
        <v>18</v>
      </c>
      <c r="D15" s="29">
        <v>3</v>
      </c>
      <c r="H15">
        <v>18</v>
      </c>
      <c r="I15">
        <v>16</v>
      </c>
      <c r="J15" s="14">
        <v>16</v>
      </c>
      <c r="K15" s="79">
        <v>14</v>
      </c>
      <c r="L15" s="79">
        <v>13</v>
      </c>
      <c r="M15" s="14">
        <v>13</v>
      </c>
      <c r="N15" s="18">
        <f t="shared" si="1"/>
        <v>13</v>
      </c>
      <c r="O15" s="21">
        <f t="shared" si="2"/>
        <v>44710</v>
      </c>
      <c r="P15" s="19">
        <f t="shared" si="0"/>
        <v>44735</v>
      </c>
      <c r="Q15" s="137" t="s">
        <v>813</v>
      </c>
    </row>
    <row r="16" spans="1:19" x14ac:dyDescent="0.25">
      <c r="A16" t="s">
        <v>33</v>
      </c>
      <c r="B16" s="1">
        <v>44722</v>
      </c>
      <c r="C16" s="42" t="s">
        <v>18</v>
      </c>
      <c r="D16" s="29">
        <v>4</v>
      </c>
      <c r="H16">
        <v>29</v>
      </c>
      <c r="I16">
        <v>34</v>
      </c>
      <c r="J16" s="14">
        <v>31</v>
      </c>
      <c r="K16" s="79">
        <v>18</v>
      </c>
      <c r="L16" s="79">
        <v>20</v>
      </c>
      <c r="M16" s="14">
        <v>19</v>
      </c>
      <c r="N16" s="18">
        <f t="shared" si="1"/>
        <v>19</v>
      </c>
      <c r="O16" s="21">
        <f t="shared" si="2"/>
        <v>44704</v>
      </c>
      <c r="P16" s="19">
        <f t="shared" si="0"/>
        <v>44729</v>
      </c>
      <c r="Q16" s="137" t="s">
        <v>813</v>
      </c>
    </row>
    <row r="17" spans="1:17" x14ac:dyDescent="0.25">
      <c r="A17" t="s">
        <v>34</v>
      </c>
      <c r="B17" s="1">
        <v>44722</v>
      </c>
      <c r="C17" s="41" t="s">
        <v>18</v>
      </c>
      <c r="D17" s="29">
        <v>3</v>
      </c>
      <c r="E17">
        <v>45</v>
      </c>
      <c r="F17">
        <v>45</v>
      </c>
      <c r="G17" s="14">
        <v>45</v>
      </c>
      <c r="K17" s="79">
        <v>6</v>
      </c>
      <c r="L17" s="79">
        <v>6</v>
      </c>
      <c r="M17" s="14">
        <v>6</v>
      </c>
      <c r="N17" s="18">
        <f t="shared" si="1"/>
        <v>6</v>
      </c>
      <c r="O17" s="21">
        <f t="shared" si="2"/>
        <v>44717</v>
      </c>
      <c r="P17" s="19">
        <f t="shared" si="0"/>
        <v>44742</v>
      </c>
      <c r="Q17" s="137" t="s">
        <v>739</v>
      </c>
    </row>
    <row r="18" spans="1:17" x14ac:dyDescent="0.25">
      <c r="A18" t="s">
        <v>35</v>
      </c>
      <c r="B18" s="1">
        <v>44722</v>
      </c>
      <c r="C18" s="42" t="s">
        <v>18</v>
      </c>
      <c r="D18" s="29">
        <v>4</v>
      </c>
      <c r="E18">
        <v>90</v>
      </c>
      <c r="F18">
        <v>90</v>
      </c>
      <c r="G18" s="14">
        <v>80</v>
      </c>
      <c r="K18" s="79">
        <v>10</v>
      </c>
      <c r="L18" s="79">
        <v>10</v>
      </c>
      <c r="M18" s="14">
        <v>9</v>
      </c>
      <c r="N18" s="18">
        <f t="shared" si="1"/>
        <v>10</v>
      </c>
      <c r="O18" s="21">
        <f t="shared" si="2"/>
        <v>44713</v>
      </c>
      <c r="P18" s="19">
        <f t="shared" si="0"/>
        <v>44738</v>
      </c>
    </row>
    <row r="19" spans="1:17" x14ac:dyDescent="0.25">
      <c r="A19" t="s">
        <v>36</v>
      </c>
      <c r="B19" s="1">
        <v>44722</v>
      </c>
      <c r="C19" s="41" t="s">
        <v>18</v>
      </c>
      <c r="D19" s="29">
        <v>4</v>
      </c>
      <c r="H19">
        <v>31</v>
      </c>
      <c r="I19">
        <v>28</v>
      </c>
      <c r="J19" s="14">
        <v>35</v>
      </c>
      <c r="K19" s="79">
        <v>19</v>
      </c>
      <c r="L19" s="79">
        <v>18</v>
      </c>
      <c r="M19" s="14">
        <v>21</v>
      </c>
      <c r="N19" s="18">
        <f t="shared" si="1"/>
        <v>19</v>
      </c>
      <c r="O19" s="21">
        <f t="shared" si="2"/>
        <v>44704</v>
      </c>
      <c r="P19" s="19">
        <f t="shared" si="0"/>
        <v>44729</v>
      </c>
    </row>
    <row r="20" spans="1:17" x14ac:dyDescent="0.25">
      <c r="A20" t="s">
        <v>37</v>
      </c>
      <c r="B20" s="1">
        <v>44722</v>
      </c>
      <c r="C20" s="42" t="s">
        <v>18</v>
      </c>
      <c r="D20" s="29">
        <v>5</v>
      </c>
      <c r="H20">
        <v>34</v>
      </c>
      <c r="I20">
        <v>37</v>
      </c>
      <c r="J20" s="14">
        <v>38</v>
      </c>
      <c r="K20" s="79">
        <v>20</v>
      </c>
      <c r="L20" s="79">
        <v>22</v>
      </c>
      <c r="M20" s="14">
        <v>22</v>
      </c>
      <c r="N20" s="18">
        <f t="shared" si="1"/>
        <v>21</v>
      </c>
      <c r="O20" s="21">
        <f t="shared" si="2"/>
        <v>44702</v>
      </c>
      <c r="P20" s="19">
        <f t="shared" si="0"/>
        <v>44727</v>
      </c>
    </row>
    <row r="21" spans="1:17" x14ac:dyDescent="0.25">
      <c r="A21" t="s">
        <v>38</v>
      </c>
      <c r="B21" s="1">
        <v>44722</v>
      </c>
      <c r="C21" s="41" t="s">
        <v>18</v>
      </c>
      <c r="D21" s="29">
        <v>3</v>
      </c>
      <c r="E21">
        <v>90</v>
      </c>
      <c r="F21">
        <v>45</v>
      </c>
      <c r="G21" s="14">
        <v>45</v>
      </c>
      <c r="K21" s="79">
        <v>10</v>
      </c>
      <c r="L21" s="79">
        <v>6</v>
      </c>
      <c r="M21" s="14">
        <v>6</v>
      </c>
      <c r="N21" s="18">
        <f t="shared" si="1"/>
        <v>7</v>
      </c>
      <c r="O21" s="21">
        <f t="shared" si="2"/>
        <v>44716</v>
      </c>
      <c r="P21" s="19">
        <f t="shared" si="0"/>
        <v>44741</v>
      </c>
    </row>
    <row r="22" spans="1:17" x14ac:dyDescent="0.25">
      <c r="A22" t="s">
        <v>39</v>
      </c>
      <c r="B22" s="1">
        <v>44722</v>
      </c>
      <c r="C22" s="42" t="s">
        <v>18</v>
      </c>
      <c r="D22" s="29">
        <v>4</v>
      </c>
      <c r="H22" t="s">
        <v>193</v>
      </c>
      <c r="I22">
        <v>15</v>
      </c>
      <c r="J22" s="77" t="s">
        <v>193</v>
      </c>
      <c r="K22" s="79">
        <v>11</v>
      </c>
      <c r="L22" s="79">
        <v>13</v>
      </c>
      <c r="M22" s="14">
        <v>11</v>
      </c>
      <c r="N22" s="18">
        <f t="shared" si="1"/>
        <v>12</v>
      </c>
      <c r="O22" s="21">
        <f t="shared" si="2"/>
        <v>44711</v>
      </c>
      <c r="P22" s="19">
        <f t="shared" si="0"/>
        <v>44736</v>
      </c>
    </row>
    <row r="23" spans="1:17" x14ac:dyDescent="0.25">
      <c r="A23" t="s">
        <v>40</v>
      </c>
      <c r="B23" s="1">
        <v>44722</v>
      </c>
      <c r="C23" s="41" t="s">
        <v>18</v>
      </c>
      <c r="D23" s="29">
        <v>5</v>
      </c>
      <c r="E23">
        <v>90</v>
      </c>
      <c r="F23">
        <v>45</v>
      </c>
      <c r="G23" s="14">
        <v>45</v>
      </c>
      <c r="K23" s="79">
        <v>10</v>
      </c>
      <c r="L23" s="79">
        <v>6</v>
      </c>
      <c r="M23" s="14">
        <v>6</v>
      </c>
      <c r="N23" s="18">
        <f t="shared" si="1"/>
        <v>7</v>
      </c>
      <c r="O23" s="21">
        <f t="shared" si="2"/>
        <v>44716</v>
      </c>
      <c r="P23" s="19">
        <f t="shared" si="0"/>
        <v>44741</v>
      </c>
    </row>
    <row r="24" spans="1:17" x14ac:dyDescent="0.25">
      <c r="A24" t="s">
        <v>56</v>
      </c>
      <c r="B24" s="1">
        <v>44722</v>
      </c>
      <c r="C24" s="43" t="s">
        <v>71</v>
      </c>
      <c r="D24" s="29">
        <v>4</v>
      </c>
      <c r="H24">
        <v>27</v>
      </c>
      <c r="I24">
        <v>32</v>
      </c>
      <c r="J24" s="14">
        <v>36</v>
      </c>
      <c r="K24" s="79">
        <v>17</v>
      </c>
      <c r="L24" s="79">
        <v>19</v>
      </c>
      <c r="M24" s="14">
        <v>21</v>
      </c>
      <c r="N24" s="18">
        <f t="shared" si="1"/>
        <v>19</v>
      </c>
      <c r="O24" s="21">
        <f t="shared" si="2"/>
        <v>44704</v>
      </c>
      <c r="P24" s="19">
        <f t="shared" si="0"/>
        <v>44729</v>
      </c>
      <c r="Q24" s="137" t="s">
        <v>818</v>
      </c>
    </row>
    <row r="25" spans="1:17" x14ac:dyDescent="0.25">
      <c r="A25" t="s">
        <v>57</v>
      </c>
      <c r="B25" s="1">
        <v>44722</v>
      </c>
      <c r="C25" s="43" t="s">
        <v>71</v>
      </c>
      <c r="D25" s="29">
        <v>4</v>
      </c>
      <c r="E25">
        <v>45</v>
      </c>
      <c r="F25">
        <v>30</v>
      </c>
      <c r="G25" s="14">
        <v>45</v>
      </c>
      <c r="K25" s="79">
        <v>6</v>
      </c>
      <c r="L25" s="79">
        <v>4</v>
      </c>
      <c r="M25" s="14">
        <v>6</v>
      </c>
      <c r="N25" s="18">
        <f t="shared" si="1"/>
        <v>5</v>
      </c>
      <c r="O25" s="21">
        <f t="shared" si="2"/>
        <v>44718</v>
      </c>
      <c r="P25" s="19">
        <f t="shared" si="0"/>
        <v>44743</v>
      </c>
      <c r="Q25" s="137" t="s">
        <v>819</v>
      </c>
    </row>
    <row r="26" spans="1:17" x14ac:dyDescent="0.25">
      <c r="A26" t="s">
        <v>58</v>
      </c>
      <c r="B26" s="1">
        <v>44722</v>
      </c>
      <c r="C26" s="43" t="s">
        <v>71</v>
      </c>
      <c r="D26" s="29">
        <v>4</v>
      </c>
      <c r="E26">
        <v>90</v>
      </c>
      <c r="F26">
        <v>80</v>
      </c>
      <c r="G26" s="14">
        <v>60</v>
      </c>
      <c r="K26" s="79">
        <v>10</v>
      </c>
      <c r="L26" s="79">
        <v>9</v>
      </c>
      <c r="M26" s="14">
        <v>7</v>
      </c>
      <c r="N26" s="18">
        <f t="shared" si="1"/>
        <v>9</v>
      </c>
      <c r="O26" s="21">
        <f t="shared" si="2"/>
        <v>44714</v>
      </c>
      <c r="P26" s="19">
        <f t="shared" si="0"/>
        <v>44739</v>
      </c>
      <c r="Q26" s="137" t="s">
        <v>637</v>
      </c>
    </row>
    <row r="27" spans="1:17" x14ac:dyDescent="0.25">
      <c r="A27" t="s">
        <v>59</v>
      </c>
      <c r="B27" s="1">
        <v>44722</v>
      </c>
      <c r="C27" s="43" t="s">
        <v>71</v>
      </c>
      <c r="D27" s="29">
        <v>3</v>
      </c>
      <c r="E27">
        <v>10</v>
      </c>
      <c r="F27">
        <v>0</v>
      </c>
      <c r="G27" s="14">
        <v>10</v>
      </c>
      <c r="K27" s="79">
        <v>1</v>
      </c>
      <c r="L27" s="79">
        <v>0</v>
      </c>
      <c r="M27" s="14">
        <v>1</v>
      </c>
      <c r="N27" s="18">
        <f t="shared" si="1"/>
        <v>1</v>
      </c>
      <c r="O27" s="21">
        <f t="shared" si="2"/>
        <v>44722</v>
      </c>
      <c r="P27" s="19">
        <f t="shared" si="0"/>
        <v>44747</v>
      </c>
      <c r="Q27" s="137" t="s">
        <v>739</v>
      </c>
    </row>
    <row r="28" spans="1:17" x14ac:dyDescent="0.25">
      <c r="A28" t="s">
        <v>60</v>
      </c>
      <c r="B28" s="1">
        <v>44722</v>
      </c>
      <c r="C28" s="43" t="s">
        <v>71</v>
      </c>
      <c r="D28" s="29">
        <v>4</v>
      </c>
      <c r="E28">
        <v>80</v>
      </c>
      <c r="F28">
        <v>90</v>
      </c>
      <c r="G28" s="14">
        <v>80</v>
      </c>
      <c r="K28" s="79">
        <v>9</v>
      </c>
      <c r="L28" s="79">
        <v>10</v>
      </c>
      <c r="M28" s="14">
        <v>9</v>
      </c>
      <c r="N28" s="18">
        <f t="shared" si="1"/>
        <v>9</v>
      </c>
      <c r="O28" s="21">
        <f t="shared" si="2"/>
        <v>44714</v>
      </c>
      <c r="P28" s="19">
        <f t="shared" si="0"/>
        <v>44739</v>
      </c>
      <c r="Q28" s="137" t="s">
        <v>739</v>
      </c>
    </row>
    <row r="29" spans="1:17" x14ac:dyDescent="0.25">
      <c r="A29" t="s">
        <v>61</v>
      </c>
      <c r="B29" s="1">
        <v>44722</v>
      </c>
      <c r="C29" s="43" t="s">
        <v>71</v>
      </c>
      <c r="D29" s="29">
        <v>3</v>
      </c>
      <c r="E29">
        <v>10</v>
      </c>
      <c r="F29">
        <v>20</v>
      </c>
      <c r="G29" s="14">
        <v>20</v>
      </c>
      <c r="K29" s="79">
        <v>1</v>
      </c>
      <c r="L29" s="79">
        <v>2</v>
      </c>
      <c r="M29" s="14">
        <v>2</v>
      </c>
      <c r="N29" s="18">
        <f t="shared" si="1"/>
        <v>2</v>
      </c>
      <c r="O29" s="21">
        <f t="shared" si="2"/>
        <v>44721</v>
      </c>
      <c r="P29" s="19">
        <f t="shared" si="0"/>
        <v>44746</v>
      </c>
      <c r="Q29" s="137" t="s">
        <v>739</v>
      </c>
    </row>
    <row r="30" spans="1:17" x14ac:dyDescent="0.25">
      <c r="A30" t="s">
        <v>62</v>
      </c>
      <c r="B30" s="1">
        <v>44722</v>
      </c>
      <c r="C30" s="43" t="s">
        <v>71</v>
      </c>
      <c r="D30" s="29">
        <v>4</v>
      </c>
      <c r="E30">
        <v>0</v>
      </c>
      <c r="F30">
        <v>0</v>
      </c>
      <c r="G30" s="14">
        <v>0</v>
      </c>
      <c r="K30" s="79">
        <v>0</v>
      </c>
      <c r="L30" s="79">
        <v>0</v>
      </c>
      <c r="M30" s="14">
        <v>0</v>
      </c>
      <c r="N30" s="18">
        <f t="shared" si="1"/>
        <v>0</v>
      </c>
      <c r="O30" s="21">
        <f t="shared" si="2"/>
        <v>44723</v>
      </c>
      <c r="P30" s="19">
        <f t="shared" si="0"/>
        <v>44748</v>
      </c>
      <c r="Q30" s="137" t="s">
        <v>739</v>
      </c>
    </row>
    <row r="31" spans="1:17" x14ac:dyDescent="0.25">
      <c r="A31" t="s">
        <v>63</v>
      </c>
      <c r="B31" s="1">
        <v>44722</v>
      </c>
      <c r="C31" s="43" t="s">
        <v>71</v>
      </c>
      <c r="D31" s="29">
        <v>2</v>
      </c>
      <c r="E31">
        <v>0</v>
      </c>
      <c r="F31">
        <v>0</v>
      </c>
      <c r="K31" s="79">
        <v>0</v>
      </c>
      <c r="L31" s="79">
        <v>0</v>
      </c>
      <c r="N31" s="18">
        <f t="shared" si="1"/>
        <v>0</v>
      </c>
      <c r="O31" s="21">
        <f t="shared" si="2"/>
        <v>44723</v>
      </c>
      <c r="P31" s="19">
        <f t="shared" si="0"/>
        <v>44748</v>
      </c>
      <c r="Q31" s="137" t="s">
        <v>736</v>
      </c>
    </row>
    <row r="32" spans="1:17" x14ac:dyDescent="0.25">
      <c r="A32" t="s">
        <v>64</v>
      </c>
      <c r="B32" s="1">
        <v>44722</v>
      </c>
      <c r="C32" s="43" t="s">
        <v>71</v>
      </c>
      <c r="D32" s="29">
        <v>4</v>
      </c>
      <c r="E32">
        <v>0</v>
      </c>
      <c r="F32">
        <v>0</v>
      </c>
      <c r="G32" s="14">
        <v>0</v>
      </c>
      <c r="K32" s="79">
        <v>0</v>
      </c>
      <c r="L32" s="79">
        <v>0</v>
      </c>
      <c r="M32" s="14">
        <v>0</v>
      </c>
      <c r="N32" s="18">
        <f t="shared" si="1"/>
        <v>0</v>
      </c>
      <c r="O32" s="21">
        <f t="shared" si="2"/>
        <v>44723</v>
      </c>
      <c r="P32" s="19">
        <f t="shared" si="0"/>
        <v>44748</v>
      </c>
      <c r="Q32" s="137" t="s">
        <v>794</v>
      </c>
    </row>
    <row r="33" spans="1:18" ht="21" x14ac:dyDescent="0.35">
      <c r="A33" t="s">
        <v>65</v>
      </c>
      <c r="B33" s="1">
        <v>44722</v>
      </c>
      <c r="C33" s="43" t="s">
        <v>71</v>
      </c>
      <c r="D33" s="29">
        <v>4</v>
      </c>
      <c r="E33">
        <v>0</v>
      </c>
      <c r="F33">
        <v>45</v>
      </c>
      <c r="G33" s="14">
        <v>45</v>
      </c>
      <c r="K33" s="79">
        <v>0</v>
      </c>
      <c r="L33" s="79">
        <v>6</v>
      </c>
      <c r="M33" s="14">
        <v>6</v>
      </c>
      <c r="N33" s="18">
        <f t="shared" si="1"/>
        <v>4</v>
      </c>
      <c r="O33" s="21">
        <f t="shared" si="2"/>
        <v>44719</v>
      </c>
      <c r="P33" s="19">
        <f t="shared" si="0"/>
        <v>44744</v>
      </c>
      <c r="Q33" s="137" t="s">
        <v>739</v>
      </c>
      <c r="R33" s="139"/>
    </row>
    <row r="34" spans="1:18" x14ac:dyDescent="0.25">
      <c r="A34" t="s">
        <v>66</v>
      </c>
      <c r="B34" s="1">
        <v>44722</v>
      </c>
      <c r="C34" s="43" t="s">
        <v>71</v>
      </c>
      <c r="D34" s="29">
        <v>4</v>
      </c>
      <c r="E34">
        <v>0</v>
      </c>
      <c r="F34">
        <v>0</v>
      </c>
      <c r="G34" s="14">
        <v>0</v>
      </c>
      <c r="K34" s="79">
        <v>0</v>
      </c>
      <c r="L34" s="79">
        <v>0</v>
      </c>
      <c r="M34" s="14">
        <v>0</v>
      </c>
      <c r="N34" s="18">
        <f t="shared" si="1"/>
        <v>0</v>
      </c>
      <c r="O34" s="21">
        <f t="shared" si="2"/>
        <v>44723</v>
      </c>
      <c r="P34" s="19">
        <f t="shared" si="0"/>
        <v>44748</v>
      </c>
      <c r="Q34" s="137" t="s">
        <v>637</v>
      </c>
    </row>
    <row r="35" spans="1:18" x14ac:dyDescent="0.25">
      <c r="A35" t="s">
        <v>67</v>
      </c>
      <c r="B35" s="1">
        <v>44722</v>
      </c>
      <c r="C35" s="43" t="s">
        <v>71</v>
      </c>
      <c r="D35" s="29">
        <v>4</v>
      </c>
      <c r="E35">
        <v>90</v>
      </c>
      <c r="F35">
        <v>80</v>
      </c>
      <c r="G35" s="14">
        <v>80</v>
      </c>
      <c r="K35" s="79">
        <v>10</v>
      </c>
      <c r="L35" s="79">
        <v>9</v>
      </c>
      <c r="M35" s="14">
        <v>9</v>
      </c>
      <c r="N35" s="18">
        <f t="shared" si="1"/>
        <v>9</v>
      </c>
      <c r="O35" s="21">
        <f t="shared" si="2"/>
        <v>44714</v>
      </c>
      <c r="P35" s="19">
        <f t="shared" si="0"/>
        <v>44739</v>
      </c>
      <c r="Q35" s="137" t="s">
        <v>660</v>
      </c>
    </row>
    <row r="36" spans="1:18" x14ac:dyDescent="0.25">
      <c r="A36" t="s">
        <v>68</v>
      </c>
      <c r="B36" s="1">
        <v>44722</v>
      </c>
      <c r="C36" s="43" t="s">
        <v>71</v>
      </c>
      <c r="D36" s="29">
        <v>3</v>
      </c>
      <c r="E36">
        <v>45</v>
      </c>
      <c r="F36">
        <v>45</v>
      </c>
      <c r="G36" s="14">
        <v>45</v>
      </c>
      <c r="K36" s="79">
        <v>6</v>
      </c>
      <c r="L36" s="79">
        <v>6</v>
      </c>
      <c r="M36" s="14">
        <v>6</v>
      </c>
      <c r="N36" s="18">
        <f t="shared" si="1"/>
        <v>6</v>
      </c>
      <c r="O36" s="21">
        <f t="shared" si="2"/>
        <v>44717</v>
      </c>
      <c r="P36" s="19">
        <f t="shared" si="0"/>
        <v>44742</v>
      </c>
      <c r="Q36" s="137" t="s">
        <v>660</v>
      </c>
    </row>
    <row r="37" spans="1:18" x14ac:dyDescent="0.25">
      <c r="A37" t="s">
        <v>69</v>
      </c>
      <c r="B37" s="1">
        <v>44722</v>
      </c>
      <c r="C37" s="43" t="s">
        <v>71</v>
      </c>
      <c r="D37" s="29">
        <v>4</v>
      </c>
      <c r="E37">
        <v>30</v>
      </c>
      <c r="F37">
        <v>0</v>
      </c>
      <c r="G37" s="14">
        <v>30</v>
      </c>
      <c r="K37" s="79">
        <v>4</v>
      </c>
      <c r="L37" s="79">
        <v>0</v>
      </c>
      <c r="M37" s="14">
        <v>4</v>
      </c>
      <c r="N37" s="18">
        <f t="shared" si="1"/>
        <v>3</v>
      </c>
      <c r="O37" s="21">
        <f t="shared" si="2"/>
        <v>44720</v>
      </c>
      <c r="P37" s="19">
        <f t="shared" si="0"/>
        <v>44745</v>
      </c>
      <c r="Q37" s="137" t="s">
        <v>649</v>
      </c>
    </row>
    <row r="38" spans="1:18" x14ac:dyDescent="0.25">
      <c r="A38" t="s">
        <v>70</v>
      </c>
      <c r="B38" s="1">
        <v>44722</v>
      </c>
      <c r="C38" s="43" t="s">
        <v>71</v>
      </c>
      <c r="D38" s="29">
        <v>4</v>
      </c>
      <c r="H38">
        <v>34</v>
      </c>
      <c r="I38">
        <v>32</v>
      </c>
      <c r="J38" s="14">
        <v>32</v>
      </c>
      <c r="K38" s="79">
        <v>20</v>
      </c>
      <c r="L38" s="79">
        <v>19</v>
      </c>
      <c r="M38" s="14">
        <v>19</v>
      </c>
      <c r="N38" s="18">
        <f t="shared" si="1"/>
        <v>19</v>
      </c>
      <c r="O38" s="21">
        <f t="shared" si="2"/>
        <v>44704</v>
      </c>
      <c r="P38" s="19">
        <f t="shared" si="0"/>
        <v>44729</v>
      </c>
      <c r="Q38" s="137" t="s">
        <v>818</v>
      </c>
    </row>
    <row r="39" spans="1:18" x14ac:dyDescent="0.25">
      <c r="A39" t="s">
        <v>73</v>
      </c>
      <c r="B39" s="1">
        <v>44723</v>
      </c>
      <c r="C39" s="44" t="s">
        <v>74</v>
      </c>
      <c r="D39" s="29">
        <v>5</v>
      </c>
      <c r="E39">
        <v>90</v>
      </c>
      <c r="F39">
        <v>90</v>
      </c>
      <c r="G39" s="77" t="s">
        <v>193</v>
      </c>
      <c r="K39" s="79">
        <v>10</v>
      </c>
      <c r="L39" s="79">
        <v>10</v>
      </c>
      <c r="M39" s="14">
        <v>11</v>
      </c>
      <c r="N39" s="18">
        <f t="shared" si="1"/>
        <v>10</v>
      </c>
      <c r="O39" s="21">
        <f t="shared" si="2"/>
        <v>44714</v>
      </c>
      <c r="P39" s="19">
        <f t="shared" ref="P39:P97" si="3">O39+25</f>
        <v>44739</v>
      </c>
      <c r="Q39" s="137" t="s">
        <v>657</v>
      </c>
      <c r="R39" s="132" t="s">
        <v>659</v>
      </c>
    </row>
    <row r="40" spans="1:18" x14ac:dyDescent="0.25">
      <c r="A40" t="s">
        <v>75</v>
      </c>
      <c r="B40" s="1">
        <v>44723</v>
      </c>
      <c r="C40" s="44" t="s">
        <v>74</v>
      </c>
      <c r="D40" s="29">
        <v>4</v>
      </c>
      <c r="H40">
        <v>34</v>
      </c>
      <c r="I40">
        <v>36</v>
      </c>
      <c r="J40" s="14">
        <v>33</v>
      </c>
      <c r="K40" s="79">
        <v>20</v>
      </c>
      <c r="L40" s="79">
        <v>21</v>
      </c>
      <c r="M40" s="14">
        <v>20</v>
      </c>
      <c r="N40" s="18">
        <f t="shared" si="1"/>
        <v>20</v>
      </c>
      <c r="O40" s="21">
        <f t="shared" ref="O40:O98" si="4">B40-N40+1</f>
        <v>44704</v>
      </c>
      <c r="P40" s="19">
        <f t="shared" si="3"/>
        <v>44729</v>
      </c>
      <c r="Q40" s="137" t="s">
        <v>678</v>
      </c>
      <c r="R40" s="132" t="s">
        <v>659</v>
      </c>
    </row>
    <row r="41" spans="1:18" x14ac:dyDescent="0.25">
      <c r="A41" t="s">
        <v>76</v>
      </c>
      <c r="B41" s="1">
        <v>44723</v>
      </c>
      <c r="C41" s="44" t="s">
        <v>74</v>
      </c>
      <c r="D41" s="29">
        <v>5</v>
      </c>
      <c r="E41">
        <v>60</v>
      </c>
      <c r="F41">
        <v>60</v>
      </c>
      <c r="G41" s="14">
        <v>60</v>
      </c>
      <c r="K41" s="79">
        <v>7</v>
      </c>
      <c r="L41" s="79">
        <v>7</v>
      </c>
      <c r="M41" s="14">
        <v>7</v>
      </c>
      <c r="N41" s="18">
        <f t="shared" si="1"/>
        <v>7</v>
      </c>
      <c r="O41" s="21">
        <f t="shared" si="4"/>
        <v>44717</v>
      </c>
      <c r="P41" s="19">
        <f t="shared" si="3"/>
        <v>44742</v>
      </c>
      <c r="Q41" s="137" t="s">
        <v>639</v>
      </c>
      <c r="R41" s="132" t="s">
        <v>658</v>
      </c>
    </row>
    <row r="42" spans="1:18" x14ac:dyDescent="0.25">
      <c r="A42" t="s">
        <v>77</v>
      </c>
      <c r="B42" s="1">
        <v>44723</v>
      </c>
      <c r="C42" s="44" t="s">
        <v>74</v>
      </c>
      <c r="D42" s="29">
        <v>2</v>
      </c>
      <c r="H42">
        <v>25</v>
      </c>
      <c r="I42">
        <v>32</v>
      </c>
      <c r="K42" s="79">
        <v>16</v>
      </c>
      <c r="L42" s="79">
        <v>19</v>
      </c>
      <c r="N42" s="18">
        <f>ROUND((K42+L42)/2,0)</f>
        <v>18</v>
      </c>
      <c r="O42" s="21">
        <f t="shared" si="4"/>
        <v>44706</v>
      </c>
      <c r="P42" s="19">
        <f t="shared" si="3"/>
        <v>44731</v>
      </c>
      <c r="Q42" s="137" t="s">
        <v>636</v>
      </c>
      <c r="R42" s="132" t="s">
        <v>659</v>
      </c>
    </row>
    <row r="43" spans="1:18" x14ac:dyDescent="0.25">
      <c r="A43" t="s">
        <v>78</v>
      </c>
      <c r="B43" s="1">
        <v>44723</v>
      </c>
      <c r="C43" s="44" t="s">
        <v>74</v>
      </c>
      <c r="D43" s="29">
        <v>3</v>
      </c>
      <c r="E43">
        <v>90</v>
      </c>
      <c r="F43">
        <v>75</v>
      </c>
      <c r="G43" s="14">
        <v>60</v>
      </c>
      <c r="K43" s="79">
        <v>10</v>
      </c>
      <c r="L43" s="79">
        <v>8</v>
      </c>
      <c r="M43" s="14">
        <v>7</v>
      </c>
      <c r="N43" s="18">
        <f t="shared" si="1"/>
        <v>8</v>
      </c>
      <c r="O43" s="21">
        <f t="shared" si="4"/>
        <v>44716</v>
      </c>
      <c r="P43" s="19">
        <f t="shared" si="3"/>
        <v>44741</v>
      </c>
      <c r="Q43" s="137" t="s">
        <v>636</v>
      </c>
      <c r="R43" s="132" t="s">
        <v>659</v>
      </c>
    </row>
    <row r="44" spans="1:18" x14ac:dyDescent="0.25">
      <c r="A44" t="s">
        <v>79</v>
      </c>
      <c r="B44" s="1">
        <v>44723</v>
      </c>
      <c r="C44" s="44" t="s">
        <v>74</v>
      </c>
      <c r="D44" s="29">
        <v>3</v>
      </c>
      <c r="E44">
        <v>80</v>
      </c>
      <c r="F44">
        <v>80</v>
      </c>
      <c r="G44" s="14">
        <v>90</v>
      </c>
      <c r="K44" s="79">
        <v>9</v>
      </c>
      <c r="L44" s="79">
        <v>9</v>
      </c>
      <c r="M44" s="14">
        <v>10</v>
      </c>
      <c r="N44" s="18">
        <f t="shared" si="1"/>
        <v>9</v>
      </c>
      <c r="O44" s="21">
        <f t="shared" si="4"/>
        <v>44715</v>
      </c>
      <c r="P44" s="19">
        <f t="shared" si="3"/>
        <v>44740</v>
      </c>
      <c r="Q44" s="137" t="s">
        <v>678</v>
      </c>
      <c r="R44" s="132" t="s">
        <v>659</v>
      </c>
    </row>
    <row r="45" spans="1:18" x14ac:dyDescent="0.25">
      <c r="A45" t="s">
        <v>80</v>
      </c>
      <c r="B45" s="1">
        <v>44723</v>
      </c>
      <c r="C45" s="44" t="s">
        <v>74</v>
      </c>
      <c r="D45" s="29">
        <v>4</v>
      </c>
      <c r="H45">
        <v>30</v>
      </c>
      <c r="I45">
        <v>24</v>
      </c>
      <c r="J45" s="14">
        <v>28</v>
      </c>
      <c r="K45" s="79">
        <v>19</v>
      </c>
      <c r="L45" s="79">
        <v>16</v>
      </c>
      <c r="M45" s="14">
        <v>18</v>
      </c>
      <c r="N45" s="18">
        <f t="shared" si="1"/>
        <v>18</v>
      </c>
      <c r="O45" s="21">
        <f t="shared" si="4"/>
        <v>44706</v>
      </c>
      <c r="P45" s="19">
        <f t="shared" si="3"/>
        <v>44731</v>
      </c>
      <c r="Q45" s="137" t="s">
        <v>679</v>
      </c>
      <c r="R45" s="132" t="s">
        <v>658</v>
      </c>
    </row>
    <row r="46" spans="1:18" x14ac:dyDescent="0.25">
      <c r="A46" t="s">
        <v>81</v>
      </c>
      <c r="B46" s="1">
        <v>44723</v>
      </c>
      <c r="C46" s="44" t="s">
        <v>74</v>
      </c>
      <c r="D46" s="29">
        <v>4</v>
      </c>
      <c r="E46">
        <v>75</v>
      </c>
      <c r="F46">
        <v>75</v>
      </c>
      <c r="G46" s="14">
        <v>75</v>
      </c>
      <c r="K46" s="79">
        <v>8</v>
      </c>
      <c r="L46" s="79">
        <v>8</v>
      </c>
      <c r="M46" s="14">
        <v>8</v>
      </c>
      <c r="N46" s="18">
        <f t="shared" si="1"/>
        <v>8</v>
      </c>
      <c r="O46" s="21">
        <f t="shared" si="4"/>
        <v>44716</v>
      </c>
      <c r="P46" s="19">
        <f t="shared" si="3"/>
        <v>44741</v>
      </c>
      <c r="Q46" s="137" t="s">
        <v>679</v>
      </c>
      <c r="R46" s="132" t="s">
        <v>658</v>
      </c>
    </row>
    <row r="47" spans="1:18" x14ac:dyDescent="0.25">
      <c r="A47" t="s">
        <v>82</v>
      </c>
      <c r="B47" s="1">
        <v>44723</v>
      </c>
      <c r="C47" s="44" t="s">
        <v>74</v>
      </c>
      <c r="D47" s="29">
        <v>4</v>
      </c>
      <c r="E47">
        <v>0</v>
      </c>
      <c r="F47">
        <v>0</v>
      </c>
      <c r="G47" s="14">
        <v>0</v>
      </c>
      <c r="K47" s="6">
        <v>0</v>
      </c>
      <c r="L47" s="6">
        <v>0</v>
      </c>
      <c r="M47" s="14">
        <v>0</v>
      </c>
      <c r="N47" s="18">
        <f t="shared" si="1"/>
        <v>0</v>
      </c>
      <c r="O47" s="21">
        <f t="shared" si="4"/>
        <v>44724</v>
      </c>
      <c r="P47" s="19">
        <f t="shared" si="3"/>
        <v>44749</v>
      </c>
      <c r="Q47" s="137" t="s">
        <v>678</v>
      </c>
      <c r="R47" s="132" t="s">
        <v>659</v>
      </c>
    </row>
    <row r="48" spans="1:18" x14ac:dyDescent="0.25">
      <c r="A48" t="s">
        <v>83</v>
      </c>
      <c r="B48" s="1">
        <v>44723</v>
      </c>
      <c r="C48" s="44" t="s">
        <v>74</v>
      </c>
      <c r="D48" s="29">
        <v>4</v>
      </c>
      <c r="E48">
        <v>15</v>
      </c>
      <c r="F48">
        <v>30</v>
      </c>
      <c r="G48" s="14">
        <v>15</v>
      </c>
      <c r="K48" s="79">
        <v>1</v>
      </c>
      <c r="L48" s="79">
        <v>4</v>
      </c>
      <c r="M48" s="14">
        <v>1</v>
      </c>
      <c r="N48" s="18">
        <f t="shared" si="1"/>
        <v>2</v>
      </c>
      <c r="O48" s="21">
        <f t="shared" si="4"/>
        <v>44722</v>
      </c>
      <c r="P48" s="19">
        <f t="shared" si="3"/>
        <v>44747</v>
      </c>
      <c r="Q48" s="137" t="s">
        <v>645</v>
      </c>
      <c r="R48" s="132" t="s">
        <v>658</v>
      </c>
    </row>
    <row r="49" spans="1:18" x14ac:dyDescent="0.25">
      <c r="A49" t="s">
        <v>84</v>
      </c>
      <c r="B49" s="1">
        <v>44723</v>
      </c>
      <c r="C49" s="44" t="s">
        <v>74</v>
      </c>
      <c r="D49" s="29">
        <v>2</v>
      </c>
      <c r="H49">
        <v>30</v>
      </c>
      <c r="I49">
        <v>31</v>
      </c>
      <c r="K49" s="79">
        <v>19</v>
      </c>
      <c r="L49" s="79">
        <v>19</v>
      </c>
      <c r="N49" s="18">
        <f>ROUND((K49+L49)/2,0)</f>
        <v>19</v>
      </c>
      <c r="O49" s="21">
        <f t="shared" si="4"/>
        <v>44705</v>
      </c>
      <c r="P49" s="19">
        <f t="shared" si="3"/>
        <v>44730</v>
      </c>
      <c r="Q49" s="137" t="s">
        <v>680</v>
      </c>
      <c r="R49" s="132" t="s">
        <v>659</v>
      </c>
    </row>
    <row r="50" spans="1:18" x14ac:dyDescent="0.25">
      <c r="A50" t="s">
        <v>85</v>
      </c>
      <c r="B50" s="1">
        <v>44723</v>
      </c>
      <c r="C50" s="44" t="s">
        <v>74</v>
      </c>
      <c r="D50" s="29">
        <v>4</v>
      </c>
      <c r="E50">
        <v>90</v>
      </c>
      <c r="F50">
        <v>90</v>
      </c>
      <c r="G50" s="14">
        <v>90</v>
      </c>
      <c r="K50" s="79">
        <v>10</v>
      </c>
      <c r="L50" s="79">
        <v>10</v>
      </c>
      <c r="M50" s="14">
        <v>10</v>
      </c>
      <c r="N50" s="18">
        <f t="shared" si="1"/>
        <v>10</v>
      </c>
      <c r="O50" s="21">
        <f t="shared" si="4"/>
        <v>44714</v>
      </c>
      <c r="P50" s="19">
        <f t="shared" si="3"/>
        <v>44739</v>
      </c>
      <c r="Q50" s="138" t="s">
        <v>681</v>
      </c>
      <c r="R50" s="134" t="s">
        <v>659</v>
      </c>
    </row>
    <row r="51" spans="1:18" x14ac:dyDescent="0.25">
      <c r="A51" t="s">
        <v>86</v>
      </c>
      <c r="B51" s="1">
        <v>44723</v>
      </c>
      <c r="C51" s="44" t="s">
        <v>74</v>
      </c>
      <c r="D51" s="29">
        <v>5</v>
      </c>
      <c r="H51">
        <v>15</v>
      </c>
      <c r="I51" t="s">
        <v>193</v>
      </c>
      <c r="J51" s="14">
        <v>20</v>
      </c>
      <c r="K51" s="79">
        <v>13</v>
      </c>
      <c r="L51" s="79">
        <v>11</v>
      </c>
      <c r="M51" s="14">
        <v>14</v>
      </c>
      <c r="N51" s="18">
        <f t="shared" si="1"/>
        <v>13</v>
      </c>
      <c r="O51" s="21">
        <f t="shared" si="4"/>
        <v>44711</v>
      </c>
      <c r="P51" s="19">
        <f t="shared" si="3"/>
        <v>44736</v>
      </c>
      <c r="Q51" s="138" t="s">
        <v>680</v>
      </c>
      <c r="R51" s="134" t="s">
        <v>659</v>
      </c>
    </row>
    <row r="52" spans="1:18" x14ac:dyDescent="0.25">
      <c r="A52" t="s">
        <v>87</v>
      </c>
      <c r="B52" s="1">
        <v>44723</v>
      </c>
      <c r="C52" s="44" t="s">
        <v>74</v>
      </c>
      <c r="D52" s="29">
        <v>5</v>
      </c>
      <c r="H52">
        <v>35</v>
      </c>
      <c r="I52">
        <v>34</v>
      </c>
      <c r="J52" s="14">
        <v>38</v>
      </c>
      <c r="K52" s="79">
        <v>21</v>
      </c>
      <c r="L52" s="79">
        <v>20</v>
      </c>
      <c r="M52" s="14">
        <v>22</v>
      </c>
      <c r="N52" s="18">
        <f t="shared" si="1"/>
        <v>21</v>
      </c>
      <c r="O52" s="21">
        <f t="shared" si="4"/>
        <v>44703</v>
      </c>
      <c r="P52" s="19">
        <f t="shared" si="3"/>
        <v>44728</v>
      </c>
      <c r="Q52" s="138" t="s">
        <v>631</v>
      </c>
      <c r="R52" s="134" t="s">
        <v>658</v>
      </c>
    </row>
    <row r="53" spans="1:18" x14ac:dyDescent="0.25">
      <c r="A53" t="s">
        <v>88</v>
      </c>
      <c r="B53" s="1">
        <v>44723</v>
      </c>
      <c r="C53" s="44" t="s">
        <v>74</v>
      </c>
      <c r="D53" s="29">
        <v>2</v>
      </c>
      <c r="H53">
        <v>30</v>
      </c>
      <c r="I53">
        <v>34</v>
      </c>
      <c r="K53" s="79">
        <v>19</v>
      </c>
      <c r="L53" s="79">
        <v>20</v>
      </c>
      <c r="N53" s="18">
        <f>ROUND((K53+L53)/2,0)</f>
        <v>20</v>
      </c>
      <c r="O53" s="21">
        <f t="shared" si="4"/>
        <v>44704</v>
      </c>
      <c r="P53" s="19">
        <f t="shared" si="3"/>
        <v>44729</v>
      </c>
      <c r="Q53" s="138" t="s">
        <v>631</v>
      </c>
      <c r="R53" s="134" t="s">
        <v>632</v>
      </c>
    </row>
    <row r="54" spans="1:18" x14ac:dyDescent="0.25">
      <c r="A54" t="s">
        <v>89</v>
      </c>
      <c r="B54" s="1">
        <v>44723</v>
      </c>
      <c r="C54" s="44" t="s">
        <v>74</v>
      </c>
      <c r="D54" s="29">
        <v>4</v>
      </c>
      <c r="E54">
        <v>90</v>
      </c>
      <c r="F54">
        <v>90</v>
      </c>
      <c r="G54" s="14">
        <v>90</v>
      </c>
      <c r="K54" s="79">
        <v>10</v>
      </c>
      <c r="L54" s="79">
        <v>10</v>
      </c>
      <c r="M54" s="14">
        <v>10</v>
      </c>
      <c r="N54" s="18">
        <f t="shared" si="1"/>
        <v>10</v>
      </c>
      <c r="O54" s="21">
        <f t="shared" si="4"/>
        <v>44714</v>
      </c>
      <c r="P54" s="19">
        <f t="shared" si="3"/>
        <v>44739</v>
      </c>
      <c r="Q54" s="138" t="s">
        <v>645</v>
      </c>
      <c r="R54" s="134" t="s">
        <v>658</v>
      </c>
    </row>
    <row r="55" spans="1:18" x14ac:dyDescent="0.25">
      <c r="A55" t="s">
        <v>90</v>
      </c>
      <c r="B55" s="1">
        <v>44723</v>
      </c>
      <c r="C55" s="44" t="s">
        <v>74</v>
      </c>
      <c r="D55" s="29">
        <v>2</v>
      </c>
      <c r="E55">
        <v>60</v>
      </c>
      <c r="F55">
        <v>60</v>
      </c>
      <c r="K55" s="79">
        <v>7</v>
      </c>
      <c r="L55" s="79">
        <v>7</v>
      </c>
      <c r="N55" s="18">
        <f>ROUND((K55+L55)/2,0)</f>
        <v>7</v>
      </c>
      <c r="O55" s="21">
        <f t="shared" si="4"/>
        <v>44717</v>
      </c>
      <c r="P55" s="19">
        <f t="shared" si="3"/>
        <v>44742</v>
      </c>
      <c r="Q55" s="138" t="s">
        <v>631</v>
      </c>
      <c r="R55" s="134" t="s">
        <v>658</v>
      </c>
    </row>
    <row r="56" spans="1:18" x14ac:dyDescent="0.25">
      <c r="A56" t="s">
        <v>91</v>
      </c>
      <c r="B56" s="1">
        <v>44723</v>
      </c>
      <c r="C56" s="44" t="s">
        <v>74</v>
      </c>
      <c r="D56" s="29">
        <v>4</v>
      </c>
      <c r="E56" t="s">
        <v>193</v>
      </c>
      <c r="F56">
        <v>90</v>
      </c>
      <c r="G56" s="14">
        <v>90</v>
      </c>
      <c r="K56" s="79">
        <v>11</v>
      </c>
      <c r="L56" s="79">
        <v>10</v>
      </c>
      <c r="M56" s="14">
        <v>10</v>
      </c>
      <c r="N56" s="18">
        <f t="shared" si="1"/>
        <v>10</v>
      </c>
      <c r="O56" s="21">
        <f t="shared" si="4"/>
        <v>44714</v>
      </c>
      <c r="P56" s="19">
        <f t="shared" si="3"/>
        <v>44739</v>
      </c>
      <c r="Q56" s="138" t="s">
        <v>631</v>
      </c>
      <c r="R56" s="134" t="s">
        <v>659</v>
      </c>
    </row>
    <row r="57" spans="1:18" x14ac:dyDescent="0.25">
      <c r="A57" t="s">
        <v>92</v>
      </c>
      <c r="B57" s="1">
        <v>44723</v>
      </c>
      <c r="C57" s="44" t="s">
        <v>74</v>
      </c>
      <c r="D57" s="29">
        <v>4</v>
      </c>
      <c r="E57">
        <v>90</v>
      </c>
      <c r="F57">
        <v>45</v>
      </c>
      <c r="G57" s="14">
        <v>45</v>
      </c>
      <c r="K57" s="79">
        <v>10</v>
      </c>
      <c r="L57" s="79">
        <v>6</v>
      </c>
      <c r="M57" s="14">
        <v>6</v>
      </c>
      <c r="N57" s="18">
        <f t="shared" si="1"/>
        <v>7</v>
      </c>
      <c r="O57" s="21">
        <f t="shared" si="4"/>
        <v>44717</v>
      </c>
      <c r="P57" s="19">
        <f t="shared" si="3"/>
        <v>44742</v>
      </c>
      <c r="Q57" s="138" t="s">
        <v>631</v>
      </c>
      <c r="R57" s="134" t="s">
        <v>658</v>
      </c>
    </row>
    <row r="58" spans="1:18" x14ac:dyDescent="0.25">
      <c r="A58" t="s">
        <v>93</v>
      </c>
      <c r="B58" s="1">
        <v>44723</v>
      </c>
      <c r="C58" s="44" t="s">
        <v>74</v>
      </c>
      <c r="D58" s="29">
        <v>5</v>
      </c>
      <c r="E58">
        <v>90</v>
      </c>
      <c r="F58">
        <v>90</v>
      </c>
      <c r="G58" s="77" t="s">
        <v>193</v>
      </c>
      <c r="K58" s="79">
        <v>10</v>
      </c>
      <c r="L58" s="79">
        <v>11</v>
      </c>
      <c r="M58" s="14">
        <v>10</v>
      </c>
      <c r="N58" s="18">
        <f t="shared" si="1"/>
        <v>10</v>
      </c>
      <c r="O58" s="21">
        <f t="shared" si="4"/>
        <v>44714</v>
      </c>
      <c r="P58" s="19">
        <f t="shared" si="3"/>
        <v>44739</v>
      </c>
      <c r="Q58" s="138" t="s">
        <v>682</v>
      </c>
      <c r="R58" s="134" t="s">
        <v>658</v>
      </c>
    </row>
    <row r="59" spans="1:18" x14ac:dyDescent="0.25">
      <c r="A59" t="s">
        <v>94</v>
      </c>
      <c r="B59" s="1">
        <v>44723</v>
      </c>
      <c r="C59" s="44" t="s">
        <v>74</v>
      </c>
      <c r="D59" s="29">
        <v>4</v>
      </c>
      <c r="E59">
        <v>45</v>
      </c>
      <c r="F59">
        <v>45</v>
      </c>
      <c r="G59" s="14">
        <v>45</v>
      </c>
      <c r="K59" s="79">
        <v>6</v>
      </c>
      <c r="L59" s="79">
        <v>6</v>
      </c>
      <c r="M59" s="14">
        <v>6</v>
      </c>
      <c r="N59" s="18">
        <f t="shared" si="1"/>
        <v>6</v>
      </c>
      <c r="O59" s="21">
        <f t="shared" si="4"/>
        <v>44718</v>
      </c>
      <c r="P59" s="19">
        <f t="shared" si="3"/>
        <v>44743</v>
      </c>
      <c r="Q59" s="138" t="s">
        <v>634</v>
      </c>
      <c r="R59" s="134" t="s">
        <v>659</v>
      </c>
    </row>
    <row r="60" spans="1:18" x14ac:dyDescent="0.25">
      <c r="A60" t="s">
        <v>95</v>
      </c>
      <c r="B60" s="1">
        <v>44723</v>
      </c>
      <c r="C60" s="44" t="s">
        <v>74</v>
      </c>
      <c r="D60" s="29">
        <v>5</v>
      </c>
      <c r="H60">
        <v>26</v>
      </c>
      <c r="I60">
        <v>27</v>
      </c>
      <c r="J60" s="14">
        <v>36</v>
      </c>
      <c r="K60" s="79">
        <v>17</v>
      </c>
      <c r="L60" s="79">
        <v>17</v>
      </c>
      <c r="M60" s="14">
        <v>21</v>
      </c>
      <c r="N60" s="18">
        <f t="shared" si="1"/>
        <v>18</v>
      </c>
      <c r="O60" s="21">
        <f t="shared" si="4"/>
        <v>44706</v>
      </c>
      <c r="P60" s="19">
        <f t="shared" si="3"/>
        <v>44731</v>
      </c>
      <c r="Q60" s="138" t="s">
        <v>679</v>
      </c>
      <c r="R60" s="134" t="s">
        <v>658</v>
      </c>
    </row>
    <row r="61" spans="1:18" x14ac:dyDescent="0.25">
      <c r="A61" t="s">
        <v>96</v>
      </c>
      <c r="B61" s="1">
        <v>44723</v>
      </c>
      <c r="C61" s="44" t="s">
        <v>74</v>
      </c>
      <c r="D61" s="29">
        <v>5</v>
      </c>
      <c r="H61">
        <v>30</v>
      </c>
      <c r="I61">
        <v>32</v>
      </c>
      <c r="J61" s="14">
        <v>30</v>
      </c>
      <c r="K61" s="79">
        <v>19</v>
      </c>
      <c r="L61" s="79">
        <v>19</v>
      </c>
      <c r="M61" s="14">
        <v>19</v>
      </c>
      <c r="N61" s="18">
        <f t="shared" si="1"/>
        <v>19</v>
      </c>
      <c r="O61" s="21">
        <f t="shared" si="4"/>
        <v>44705</v>
      </c>
      <c r="P61" s="19">
        <f t="shared" si="3"/>
        <v>44730</v>
      </c>
      <c r="Q61" s="138" t="s">
        <v>649</v>
      </c>
      <c r="R61" s="134" t="s">
        <v>658</v>
      </c>
    </row>
    <row r="62" spans="1:18" x14ac:dyDescent="0.25">
      <c r="A62" t="s">
        <v>97</v>
      </c>
      <c r="B62" s="1">
        <v>44723</v>
      </c>
      <c r="C62" s="44" t="s">
        <v>74</v>
      </c>
      <c r="D62" s="29">
        <v>4</v>
      </c>
      <c r="E62">
        <v>60</v>
      </c>
      <c r="F62">
        <v>60</v>
      </c>
      <c r="G62" s="14">
        <v>60</v>
      </c>
      <c r="K62" s="79">
        <v>7</v>
      </c>
      <c r="L62" s="79">
        <v>7</v>
      </c>
      <c r="M62" s="14">
        <v>7</v>
      </c>
      <c r="N62" s="18">
        <f t="shared" si="1"/>
        <v>7</v>
      </c>
      <c r="O62" s="21">
        <f t="shared" si="4"/>
        <v>44717</v>
      </c>
      <c r="P62" s="19">
        <f t="shared" si="3"/>
        <v>44742</v>
      </c>
      <c r="Q62" s="138" t="s">
        <v>682</v>
      </c>
      <c r="R62" s="134" t="s">
        <v>658</v>
      </c>
    </row>
    <row r="63" spans="1:18" x14ac:dyDescent="0.25">
      <c r="A63" t="s">
        <v>98</v>
      </c>
      <c r="B63" s="1">
        <v>44723</v>
      </c>
      <c r="C63" s="44" t="s">
        <v>74</v>
      </c>
      <c r="D63" s="29">
        <v>5</v>
      </c>
      <c r="E63">
        <v>90</v>
      </c>
      <c r="F63">
        <v>90</v>
      </c>
      <c r="G63" s="14">
        <v>75</v>
      </c>
      <c r="K63" s="79">
        <v>10</v>
      </c>
      <c r="L63" s="79">
        <v>10</v>
      </c>
      <c r="M63" s="14">
        <v>8</v>
      </c>
      <c r="N63" s="18">
        <f t="shared" si="1"/>
        <v>9</v>
      </c>
      <c r="O63" s="21">
        <f t="shared" si="4"/>
        <v>44715</v>
      </c>
      <c r="P63" s="19">
        <f t="shared" si="3"/>
        <v>44740</v>
      </c>
      <c r="Q63" s="137" t="s">
        <v>649</v>
      </c>
      <c r="R63" s="132" t="s">
        <v>659</v>
      </c>
    </row>
    <row r="64" spans="1:18" x14ac:dyDescent="0.25">
      <c r="A64" t="s">
        <v>99</v>
      </c>
      <c r="B64" s="1">
        <v>44723</v>
      </c>
      <c r="C64" s="44" t="s">
        <v>74</v>
      </c>
      <c r="D64" s="29">
        <v>4</v>
      </c>
      <c r="E64">
        <v>90</v>
      </c>
      <c r="F64">
        <v>90</v>
      </c>
      <c r="G64" s="14">
        <v>90</v>
      </c>
      <c r="K64" s="79">
        <v>10</v>
      </c>
      <c r="L64" s="79">
        <v>10</v>
      </c>
      <c r="M64" s="14">
        <v>10</v>
      </c>
      <c r="N64" s="18">
        <f t="shared" si="1"/>
        <v>10</v>
      </c>
      <c r="O64" s="21">
        <f t="shared" si="4"/>
        <v>44714</v>
      </c>
      <c r="P64" s="19">
        <f t="shared" si="3"/>
        <v>44739</v>
      </c>
      <c r="Q64" s="137" t="s">
        <v>649</v>
      </c>
      <c r="R64" s="132" t="s">
        <v>659</v>
      </c>
    </row>
    <row r="65" spans="1:18" x14ac:dyDescent="0.25">
      <c r="A65" t="s">
        <v>100</v>
      </c>
      <c r="B65" s="1">
        <v>44723</v>
      </c>
      <c r="C65" s="44" t="s">
        <v>74</v>
      </c>
      <c r="D65" s="29">
        <v>4</v>
      </c>
      <c r="H65">
        <v>25</v>
      </c>
      <c r="I65">
        <v>32</v>
      </c>
      <c r="J65" s="14">
        <v>35</v>
      </c>
      <c r="K65" s="79">
        <v>21</v>
      </c>
      <c r="L65" s="79">
        <v>16</v>
      </c>
      <c r="M65" s="14">
        <v>19</v>
      </c>
      <c r="N65" s="18">
        <f t="shared" si="1"/>
        <v>19</v>
      </c>
      <c r="O65" s="21">
        <f t="shared" si="4"/>
        <v>44705</v>
      </c>
      <c r="P65" s="19">
        <f t="shared" si="3"/>
        <v>44730</v>
      </c>
      <c r="Q65" s="137" t="s">
        <v>683</v>
      </c>
      <c r="R65" s="132" t="s">
        <v>658</v>
      </c>
    </row>
    <row r="66" spans="1:18" x14ac:dyDescent="0.25">
      <c r="A66" t="s">
        <v>101</v>
      </c>
      <c r="B66" s="1">
        <v>44723</v>
      </c>
      <c r="C66" s="44" t="s">
        <v>74</v>
      </c>
      <c r="D66" s="29">
        <v>3</v>
      </c>
      <c r="H66" t="s">
        <v>72</v>
      </c>
      <c r="K66" s="79">
        <v>25</v>
      </c>
      <c r="L66" s="6"/>
      <c r="N66" s="18">
        <v>25</v>
      </c>
      <c r="O66" s="21">
        <f t="shared" si="4"/>
        <v>44699</v>
      </c>
      <c r="P66" s="19">
        <f>O66+25</f>
        <v>44724</v>
      </c>
      <c r="Q66" s="137" t="s">
        <v>634</v>
      </c>
      <c r="R66" s="132" t="s">
        <v>632</v>
      </c>
    </row>
    <row r="67" spans="1:18" x14ac:dyDescent="0.25">
      <c r="A67" t="s">
        <v>102</v>
      </c>
      <c r="B67" s="1">
        <v>44723</v>
      </c>
      <c r="C67" s="44" t="s">
        <v>74</v>
      </c>
      <c r="D67" s="29">
        <v>5</v>
      </c>
      <c r="H67">
        <v>22</v>
      </c>
      <c r="I67">
        <v>23</v>
      </c>
      <c r="J67" s="14">
        <v>17</v>
      </c>
      <c r="K67" s="79">
        <v>15</v>
      </c>
      <c r="L67" s="79">
        <v>16</v>
      </c>
      <c r="M67" s="14">
        <v>13</v>
      </c>
      <c r="N67" s="18">
        <f t="shared" si="1"/>
        <v>15</v>
      </c>
      <c r="O67" s="21">
        <f t="shared" si="4"/>
        <v>44709</v>
      </c>
      <c r="P67" s="19">
        <f t="shared" si="3"/>
        <v>44734</v>
      </c>
      <c r="Q67" s="137" t="s">
        <v>684</v>
      </c>
      <c r="R67" s="132" t="s">
        <v>658</v>
      </c>
    </row>
    <row r="68" spans="1:18" x14ac:dyDescent="0.25">
      <c r="A68" t="s">
        <v>103</v>
      </c>
      <c r="B68" s="1">
        <v>44723</v>
      </c>
      <c r="C68" s="44" t="s">
        <v>74</v>
      </c>
      <c r="D68" s="29">
        <v>4</v>
      </c>
      <c r="H68">
        <v>36</v>
      </c>
      <c r="I68">
        <v>30</v>
      </c>
      <c r="J68" s="14">
        <v>26</v>
      </c>
      <c r="K68" s="79">
        <v>21</v>
      </c>
      <c r="L68" s="79">
        <v>19</v>
      </c>
      <c r="M68" s="14">
        <v>17</v>
      </c>
      <c r="N68" s="18">
        <f t="shared" ref="N68:N123" si="5">ROUND((K68+L68+M68)/3,0)</f>
        <v>19</v>
      </c>
      <c r="O68" s="21">
        <f t="shared" si="4"/>
        <v>44705</v>
      </c>
      <c r="P68" s="19">
        <f t="shared" si="3"/>
        <v>44730</v>
      </c>
      <c r="Q68" s="137" t="s">
        <v>684</v>
      </c>
      <c r="R68" s="132" t="s">
        <v>658</v>
      </c>
    </row>
    <row r="69" spans="1:18" x14ac:dyDescent="0.25">
      <c r="A69" t="s">
        <v>104</v>
      </c>
      <c r="B69" s="1">
        <v>44723</v>
      </c>
      <c r="C69" s="44" t="s">
        <v>74</v>
      </c>
      <c r="D69" s="29">
        <v>4</v>
      </c>
      <c r="H69">
        <v>31</v>
      </c>
      <c r="I69">
        <v>16</v>
      </c>
      <c r="J69" s="14">
        <v>25</v>
      </c>
      <c r="K69" s="79">
        <v>19</v>
      </c>
      <c r="L69" s="79">
        <v>13</v>
      </c>
      <c r="M69" s="14">
        <v>16</v>
      </c>
      <c r="N69" s="18">
        <f t="shared" si="5"/>
        <v>16</v>
      </c>
      <c r="O69" s="21">
        <f t="shared" si="4"/>
        <v>44708</v>
      </c>
      <c r="P69" s="19">
        <f t="shared" si="3"/>
        <v>44733</v>
      </c>
      <c r="Q69" s="137" t="s">
        <v>649</v>
      </c>
      <c r="R69" s="132" t="s">
        <v>658</v>
      </c>
    </row>
    <row r="70" spans="1:18" x14ac:dyDescent="0.25">
      <c r="A70" t="s">
        <v>105</v>
      </c>
      <c r="B70" s="1">
        <v>44723</v>
      </c>
      <c r="C70" s="44" t="s">
        <v>74</v>
      </c>
      <c r="D70" s="29">
        <v>3</v>
      </c>
      <c r="H70">
        <v>31</v>
      </c>
      <c r="I70">
        <v>32</v>
      </c>
      <c r="J70" s="14">
        <v>34</v>
      </c>
      <c r="K70" s="79">
        <v>19</v>
      </c>
      <c r="L70" s="79">
        <v>19</v>
      </c>
      <c r="M70" s="14">
        <v>20</v>
      </c>
      <c r="N70" s="18">
        <f t="shared" si="5"/>
        <v>19</v>
      </c>
      <c r="O70" s="21">
        <f t="shared" si="4"/>
        <v>44705</v>
      </c>
      <c r="P70" s="19">
        <f t="shared" si="3"/>
        <v>44730</v>
      </c>
      <c r="Q70" s="137" t="s">
        <v>683</v>
      </c>
      <c r="R70" s="132" t="s">
        <v>658</v>
      </c>
    </row>
    <row r="71" spans="1:18" x14ac:dyDescent="0.25">
      <c r="A71" t="s">
        <v>106</v>
      </c>
      <c r="B71" s="1">
        <v>44723</v>
      </c>
      <c r="C71" s="44" t="s">
        <v>74</v>
      </c>
      <c r="D71" s="29">
        <v>4</v>
      </c>
      <c r="H71">
        <v>36</v>
      </c>
      <c r="I71">
        <v>34</v>
      </c>
      <c r="J71" s="14">
        <v>31</v>
      </c>
      <c r="K71" s="79">
        <v>21</v>
      </c>
      <c r="L71" s="79">
        <v>20</v>
      </c>
      <c r="M71" s="14">
        <v>19</v>
      </c>
      <c r="N71" s="18">
        <f t="shared" si="5"/>
        <v>20</v>
      </c>
      <c r="O71" s="21">
        <f t="shared" si="4"/>
        <v>44704</v>
      </c>
      <c r="P71" s="19">
        <f t="shared" si="3"/>
        <v>44729</v>
      </c>
      <c r="Q71" s="137" t="s">
        <v>642</v>
      </c>
      <c r="R71" s="132" t="s">
        <v>658</v>
      </c>
    </row>
    <row r="72" spans="1:18" x14ac:dyDescent="0.25">
      <c r="A72" t="s">
        <v>107</v>
      </c>
      <c r="B72" s="1">
        <v>44723</v>
      </c>
      <c r="C72" s="44" t="s">
        <v>74</v>
      </c>
      <c r="D72" s="29">
        <v>3</v>
      </c>
      <c r="E72">
        <v>0</v>
      </c>
      <c r="F72">
        <v>0</v>
      </c>
      <c r="G72" s="14">
        <v>0</v>
      </c>
      <c r="K72" s="6">
        <v>0</v>
      </c>
      <c r="L72" s="6">
        <v>0</v>
      </c>
      <c r="M72" s="14">
        <v>0</v>
      </c>
      <c r="N72" s="18">
        <f t="shared" si="5"/>
        <v>0</v>
      </c>
      <c r="O72" s="21">
        <f t="shared" si="4"/>
        <v>44724</v>
      </c>
      <c r="P72" s="19">
        <f t="shared" si="3"/>
        <v>44749</v>
      </c>
      <c r="Q72" s="137" t="s">
        <v>642</v>
      </c>
      <c r="R72" s="132" t="s">
        <v>659</v>
      </c>
    </row>
    <row r="73" spans="1:18" x14ac:dyDescent="0.25">
      <c r="A73" t="s">
        <v>108</v>
      </c>
      <c r="B73" s="1">
        <v>44723</v>
      </c>
      <c r="C73" s="44" t="s">
        <v>74</v>
      </c>
      <c r="D73" s="29">
        <v>4</v>
      </c>
      <c r="H73">
        <v>38</v>
      </c>
      <c r="I73">
        <v>39</v>
      </c>
      <c r="J73" s="14">
        <v>32</v>
      </c>
      <c r="K73" s="79">
        <v>22</v>
      </c>
      <c r="L73" s="79">
        <v>22</v>
      </c>
      <c r="M73" s="14">
        <v>19</v>
      </c>
      <c r="N73" s="18">
        <f t="shared" si="5"/>
        <v>21</v>
      </c>
      <c r="O73" s="21">
        <f t="shared" si="4"/>
        <v>44703</v>
      </c>
      <c r="P73" s="19">
        <f t="shared" si="3"/>
        <v>44728</v>
      </c>
      <c r="Q73" s="137" t="s">
        <v>634</v>
      </c>
      <c r="R73" s="132" t="s">
        <v>659</v>
      </c>
    </row>
    <row r="74" spans="1:18" x14ac:dyDescent="0.25">
      <c r="A74" t="s">
        <v>109</v>
      </c>
      <c r="B74" s="1">
        <v>44723</v>
      </c>
      <c r="C74" s="44" t="s">
        <v>74</v>
      </c>
      <c r="D74" s="29">
        <v>1</v>
      </c>
      <c r="E74">
        <v>0</v>
      </c>
      <c r="H74">
        <v>0</v>
      </c>
      <c r="K74" s="6"/>
      <c r="L74" s="6"/>
      <c r="N74" s="18">
        <f t="shared" si="5"/>
        <v>0</v>
      </c>
      <c r="O74" s="21">
        <f t="shared" si="4"/>
        <v>44724</v>
      </c>
      <c r="P74" s="19">
        <f t="shared" si="3"/>
        <v>44749</v>
      </c>
      <c r="Q74" s="137" t="s">
        <v>673</v>
      </c>
      <c r="R74" s="132" t="s">
        <v>659</v>
      </c>
    </row>
    <row r="75" spans="1:18" x14ac:dyDescent="0.25">
      <c r="A75" t="s">
        <v>110</v>
      </c>
      <c r="B75" s="1">
        <v>44723</v>
      </c>
      <c r="C75" s="44" t="s">
        <v>74</v>
      </c>
      <c r="D75" s="29">
        <v>4</v>
      </c>
      <c r="H75">
        <v>38</v>
      </c>
      <c r="I75">
        <v>30</v>
      </c>
      <c r="J75" s="14">
        <v>32</v>
      </c>
      <c r="K75" s="79">
        <v>22</v>
      </c>
      <c r="L75" s="79">
        <v>19</v>
      </c>
      <c r="M75" s="14">
        <v>19</v>
      </c>
      <c r="N75" s="18">
        <f t="shared" si="5"/>
        <v>20</v>
      </c>
      <c r="O75" s="21">
        <f t="shared" si="4"/>
        <v>44704</v>
      </c>
      <c r="P75" s="19">
        <f t="shared" si="3"/>
        <v>44729</v>
      </c>
      <c r="Q75" s="137" t="s">
        <v>657</v>
      </c>
      <c r="R75" s="132" t="s">
        <v>658</v>
      </c>
    </row>
    <row r="76" spans="1:18" x14ac:dyDescent="0.25">
      <c r="A76" t="s">
        <v>111</v>
      </c>
      <c r="B76" s="1">
        <v>44723</v>
      </c>
      <c r="C76" s="44" t="s">
        <v>74</v>
      </c>
      <c r="D76" s="29">
        <v>5</v>
      </c>
      <c r="H76">
        <v>35</v>
      </c>
      <c r="I76">
        <v>33</v>
      </c>
      <c r="J76" s="14">
        <v>32</v>
      </c>
      <c r="K76" s="79">
        <v>21</v>
      </c>
      <c r="L76" s="79">
        <v>20</v>
      </c>
      <c r="M76" s="14">
        <v>19</v>
      </c>
      <c r="N76" s="18">
        <f t="shared" si="5"/>
        <v>20</v>
      </c>
      <c r="O76" s="21">
        <f t="shared" si="4"/>
        <v>44704</v>
      </c>
      <c r="P76" s="19">
        <f t="shared" si="3"/>
        <v>44729</v>
      </c>
      <c r="Q76" s="137" t="s">
        <v>642</v>
      </c>
      <c r="R76" s="132" t="s">
        <v>659</v>
      </c>
    </row>
    <row r="77" spans="1:18" x14ac:dyDescent="0.25">
      <c r="A77" t="s">
        <v>112</v>
      </c>
      <c r="B77" s="1">
        <v>44723</v>
      </c>
      <c r="C77" s="44" t="s">
        <v>74</v>
      </c>
      <c r="D77" s="29">
        <v>3</v>
      </c>
      <c r="E77">
        <v>90</v>
      </c>
      <c r="F77">
        <v>90</v>
      </c>
      <c r="G77" s="77" t="s">
        <v>193</v>
      </c>
      <c r="K77" s="79">
        <v>10</v>
      </c>
      <c r="L77" s="79">
        <v>10</v>
      </c>
      <c r="M77" s="14">
        <v>11</v>
      </c>
      <c r="N77" s="18">
        <f t="shared" si="5"/>
        <v>10</v>
      </c>
      <c r="O77" s="21">
        <f t="shared" si="4"/>
        <v>44714</v>
      </c>
      <c r="P77" s="19">
        <f t="shared" si="3"/>
        <v>44739</v>
      </c>
      <c r="Q77" s="137" t="s">
        <v>673</v>
      </c>
      <c r="R77" s="132" t="s">
        <v>659</v>
      </c>
    </row>
    <row r="78" spans="1:18" x14ac:dyDescent="0.25">
      <c r="A78" t="s">
        <v>113</v>
      </c>
      <c r="B78" s="1">
        <v>44723</v>
      </c>
      <c r="C78" s="44" t="s">
        <v>74</v>
      </c>
      <c r="D78" s="29">
        <v>3</v>
      </c>
      <c r="H78">
        <v>23</v>
      </c>
      <c r="I78">
        <v>26</v>
      </c>
      <c r="J78" s="14">
        <v>29</v>
      </c>
      <c r="K78" s="79">
        <v>16</v>
      </c>
      <c r="L78" s="79">
        <v>17</v>
      </c>
      <c r="M78" s="14">
        <v>18</v>
      </c>
      <c r="N78" s="18">
        <f t="shared" si="5"/>
        <v>17</v>
      </c>
      <c r="O78" s="21">
        <f t="shared" si="4"/>
        <v>44707</v>
      </c>
      <c r="P78" s="19">
        <f t="shared" si="3"/>
        <v>44732</v>
      </c>
      <c r="Q78" s="137" t="s">
        <v>634</v>
      </c>
      <c r="R78" s="132" t="s">
        <v>658</v>
      </c>
    </row>
    <row r="79" spans="1:18" x14ac:dyDescent="0.25">
      <c r="A79" t="s">
        <v>114</v>
      </c>
      <c r="B79" s="1">
        <v>44723</v>
      </c>
      <c r="C79" s="44" t="s">
        <v>74</v>
      </c>
      <c r="D79" s="29">
        <v>5</v>
      </c>
      <c r="H79">
        <v>36</v>
      </c>
      <c r="I79">
        <v>37</v>
      </c>
      <c r="J79" s="14">
        <v>34</v>
      </c>
      <c r="K79" s="79">
        <v>21</v>
      </c>
      <c r="L79" s="79">
        <v>22</v>
      </c>
      <c r="M79" s="14">
        <v>20</v>
      </c>
      <c r="N79" s="18">
        <f t="shared" si="5"/>
        <v>21</v>
      </c>
      <c r="O79" s="21">
        <f t="shared" si="4"/>
        <v>44703</v>
      </c>
      <c r="P79" s="19">
        <f t="shared" si="3"/>
        <v>44728</v>
      </c>
      <c r="Q79" s="137" t="s">
        <v>631</v>
      </c>
      <c r="R79" s="132" t="s">
        <v>658</v>
      </c>
    </row>
    <row r="80" spans="1:18" x14ac:dyDescent="0.25">
      <c r="A80" t="s">
        <v>115</v>
      </c>
      <c r="B80" s="1">
        <v>44723</v>
      </c>
      <c r="C80" s="44" t="s">
        <v>74</v>
      </c>
      <c r="D80" s="29">
        <v>5</v>
      </c>
      <c r="H80">
        <v>26</v>
      </c>
      <c r="I80">
        <v>33</v>
      </c>
      <c r="J80" s="14">
        <v>34</v>
      </c>
      <c r="K80" s="79">
        <v>17</v>
      </c>
      <c r="L80" s="79">
        <v>20</v>
      </c>
      <c r="M80" s="14">
        <v>20</v>
      </c>
      <c r="N80" s="18">
        <f t="shared" si="5"/>
        <v>19</v>
      </c>
      <c r="O80" s="21">
        <f t="shared" si="4"/>
        <v>44705</v>
      </c>
      <c r="P80" s="19">
        <f t="shared" si="3"/>
        <v>44730</v>
      </c>
      <c r="Q80" s="137" t="s">
        <v>649</v>
      </c>
      <c r="R80" s="132" t="s">
        <v>658</v>
      </c>
    </row>
    <row r="81" spans="1:18" x14ac:dyDescent="0.25">
      <c r="A81" t="s">
        <v>116</v>
      </c>
      <c r="B81" s="1">
        <v>44723</v>
      </c>
      <c r="C81" s="44" t="s">
        <v>74</v>
      </c>
      <c r="D81" s="29">
        <v>5</v>
      </c>
      <c r="H81">
        <v>28</v>
      </c>
      <c r="I81">
        <v>32</v>
      </c>
      <c r="J81" s="14">
        <v>36</v>
      </c>
      <c r="K81" s="79">
        <v>18</v>
      </c>
      <c r="L81" s="79">
        <v>19</v>
      </c>
      <c r="M81" s="14">
        <v>21</v>
      </c>
      <c r="N81" s="18">
        <f t="shared" si="5"/>
        <v>19</v>
      </c>
      <c r="O81" s="21">
        <f t="shared" si="4"/>
        <v>44705</v>
      </c>
      <c r="P81" s="19">
        <f t="shared" si="3"/>
        <v>44730</v>
      </c>
      <c r="Q81" s="137" t="s">
        <v>674</v>
      </c>
      <c r="R81" s="132" t="s">
        <v>659</v>
      </c>
    </row>
    <row r="82" spans="1:18" ht="30" x14ac:dyDescent="0.25">
      <c r="A82" t="s">
        <v>118</v>
      </c>
      <c r="B82" s="1">
        <v>44723</v>
      </c>
      <c r="C82" s="45" t="s">
        <v>117</v>
      </c>
      <c r="D82" s="29">
        <v>1</v>
      </c>
      <c r="E82">
        <v>0</v>
      </c>
      <c r="K82" s="6">
        <v>0</v>
      </c>
      <c r="L82" s="6">
        <v>0</v>
      </c>
      <c r="M82" s="14">
        <v>0</v>
      </c>
      <c r="N82" s="18">
        <f t="shared" si="5"/>
        <v>0</v>
      </c>
      <c r="O82" s="21">
        <f>B82-N82+1</f>
        <v>44724</v>
      </c>
      <c r="P82" s="19">
        <f>O82+25</f>
        <v>44749</v>
      </c>
      <c r="Q82" s="137" t="s">
        <v>660</v>
      </c>
      <c r="R82" s="132" t="s">
        <v>658</v>
      </c>
    </row>
    <row r="83" spans="1:18" ht="30" x14ac:dyDescent="0.25">
      <c r="A83" t="s">
        <v>119</v>
      </c>
      <c r="B83" s="1">
        <v>44723</v>
      </c>
      <c r="C83" s="45" t="s">
        <v>117</v>
      </c>
      <c r="D83" s="29">
        <v>4</v>
      </c>
      <c r="E83">
        <v>90</v>
      </c>
      <c r="F83">
        <v>90</v>
      </c>
      <c r="H83" t="s">
        <v>193</v>
      </c>
      <c r="K83" s="79">
        <v>10</v>
      </c>
      <c r="L83" s="79">
        <v>10</v>
      </c>
      <c r="M83" s="14">
        <v>11</v>
      </c>
      <c r="N83" s="18">
        <f t="shared" si="5"/>
        <v>10</v>
      </c>
      <c r="O83" s="21">
        <f t="shared" si="4"/>
        <v>44714</v>
      </c>
      <c r="P83" s="19">
        <f t="shared" si="3"/>
        <v>44739</v>
      </c>
      <c r="Q83" s="137" t="s">
        <v>660</v>
      </c>
      <c r="R83" s="132" t="s">
        <v>658</v>
      </c>
    </row>
    <row r="84" spans="1:18" ht="30" x14ac:dyDescent="0.25">
      <c r="A84" t="s">
        <v>120</v>
      </c>
      <c r="B84" s="1">
        <v>44723</v>
      </c>
      <c r="C84" s="45" t="s">
        <v>117</v>
      </c>
      <c r="D84" s="29">
        <v>6</v>
      </c>
      <c r="E84">
        <v>60</v>
      </c>
      <c r="F84">
        <v>45</v>
      </c>
      <c r="G84" s="14">
        <v>60</v>
      </c>
      <c r="K84" s="79">
        <v>7</v>
      </c>
      <c r="L84" s="79">
        <v>6</v>
      </c>
      <c r="M84" s="14">
        <v>7</v>
      </c>
      <c r="N84" s="18">
        <f t="shared" si="5"/>
        <v>7</v>
      </c>
      <c r="O84" s="21">
        <f t="shared" si="4"/>
        <v>44717</v>
      </c>
      <c r="P84" s="19">
        <f t="shared" si="3"/>
        <v>44742</v>
      </c>
      <c r="Q84" s="137" t="s">
        <v>661</v>
      </c>
      <c r="R84" s="132" t="s">
        <v>658</v>
      </c>
    </row>
    <row r="85" spans="1:18" ht="30" x14ac:dyDescent="0.25">
      <c r="A85" t="s">
        <v>121</v>
      </c>
      <c r="B85" s="1">
        <v>44723</v>
      </c>
      <c r="C85" s="45" t="s">
        <v>117</v>
      </c>
      <c r="D85" s="29">
        <v>5</v>
      </c>
      <c r="H85">
        <v>36</v>
      </c>
      <c r="I85">
        <v>38</v>
      </c>
      <c r="J85" s="14">
        <v>36</v>
      </c>
      <c r="K85" s="79">
        <v>21</v>
      </c>
      <c r="L85" s="79">
        <v>22</v>
      </c>
      <c r="M85" s="14">
        <v>21</v>
      </c>
      <c r="N85" s="18">
        <f t="shared" si="5"/>
        <v>21</v>
      </c>
      <c r="O85" s="21">
        <f t="shared" si="4"/>
        <v>44703</v>
      </c>
      <c r="P85" s="19">
        <f t="shared" si="3"/>
        <v>44728</v>
      </c>
      <c r="Q85" s="137" t="s">
        <v>634</v>
      </c>
      <c r="R85" s="132" t="s">
        <v>632</v>
      </c>
    </row>
    <row r="86" spans="1:18" ht="30" x14ac:dyDescent="0.25">
      <c r="A86" t="s">
        <v>122</v>
      </c>
      <c r="B86" s="1">
        <v>44723</v>
      </c>
      <c r="C86" s="45" t="s">
        <v>117</v>
      </c>
      <c r="D86" s="29">
        <v>3</v>
      </c>
      <c r="H86">
        <v>29</v>
      </c>
      <c r="I86">
        <v>25</v>
      </c>
      <c r="J86" s="14">
        <v>28</v>
      </c>
      <c r="K86" s="79">
        <v>18</v>
      </c>
      <c r="L86" s="79">
        <v>16</v>
      </c>
      <c r="M86" s="14">
        <v>18</v>
      </c>
      <c r="N86" s="18">
        <f t="shared" si="5"/>
        <v>17</v>
      </c>
      <c r="O86" s="21">
        <f t="shared" si="4"/>
        <v>44707</v>
      </c>
      <c r="P86" s="19">
        <f t="shared" si="3"/>
        <v>44732</v>
      </c>
      <c r="Q86" s="137" t="s">
        <v>662</v>
      </c>
      <c r="R86" s="132" t="s">
        <v>658</v>
      </c>
    </row>
    <row r="87" spans="1:18" ht="30" x14ac:dyDescent="0.25">
      <c r="A87" t="s">
        <v>123</v>
      </c>
      <c r="B87" s="1">
        <v>44723</v>
      </c>
      <c r="C87" s="45" t="s">
        <v>117</v>
      </c>
      <c r="D87" s="29">
        <v>5</v>
      </c>
      <c r="H87">
        <v>37</v>
      </c>
      <c r="I87">
        <v>32</v>
      </c>
      <c r="J87" s="14">
        <v>31</v>
      </c>
      <c r="K87" s="79">
        <v>22</v>
      </c>
      <c r="L87" s="79">
        <v>19</v>
      </c>
      <c r="M87" s="14">
        <v>19</v>
      </c>
      <c r="N87" s="18">
        <f t="shared" si="5"/>
        <v>20</v>
      </c>
      <c r="O87" s="21">
        <f t="shared" si="4"/>
        <v>44704</v>
      </c>
      <c r="P87" s="19">
        <f t="shared" si="3"/>
        <v>44729</v>
      </c>
      <c r="Q87" s="137" t="s">
        <v>662</v>
      </c>
      <c r="R87" s="132" t="s">
        <v>658</v>
      </c>
    </row>
    <row r="88" spans="1:18" ht="30" x14ac:dyDescent="0.25">
      <c r="A88" t="s">
        <v>124</v>
      </c>
      <c r="B88" s="1">
        <v>44723</v>
      </c>
      <c r="C88" s="45" t="s">
        <v>117</v>
      </c>
      <c r="D88" s="29">
        <v>4</v>
      </c>
      <c r="H88">
        <v>30</v>
      </c>
      <c r="I88">
        <v>34</v>
      </c>
      <c r="J88" s="14">
        <v>31</v>
      </c>
      <c r="K88" s="79">
        <v>19</v>
      </c>
      <c r="L88" s="79">
        <v>20</v>
      </c>
      <c r="M88" s="14">
        <v>19</v>
      </c>
      <c r="N88" s="18">
        <f t="shared" si="5"/>
        <v>19</v>
      </c>
      <c r="O88" s="21">
        <f t="shared" si="4"/>
        <v>44705</v>
      </c>
      <c r="P88" s="19">
        <f t="shared" si="3"/>
        <v>44730</v>
      </c>
      <c r="Q88" s="137" t="s">
        <v>634</v>
      </c>
      <c r="R88" s="132" t="s">
        <v>658</v>
      </c>
    </row>
    <row r="89" spans="1:18" ht="30" x14ac:dyDescent="0.25">
      <c r="A89" t="s">
        <v>125</v>
      </c>
      <c r="B89" s="1">
        <v>44723</v>
      </c>
      <c r="C89" s="45" t="s">
        <v>117</v>
      </c>
      <c r="D89" s="29">
        <v>5</v>
      </c>
      <c r="E89">
        <v>90</v>
      </c>
      <c r="F89">
        <v>90</v>
      </c>
      <c r="G89" s="14">
        <v>90</v>
      </c>
      <c r="K89" s="79">
        <v>10</v>
      </c>
      <c r="L89" s="79">
        <v>10</v>
      </c>
      <c r="M89" s="14">
        <v>10</v>
      </c>
      <c r="N89" s="18">
        <f t="shared" si="5"/>
        <v>10</v>
      </c>
      <c r="O89" s="21">
        <f t="shared" si="4"/>
        <v>44714</v>
      </c>
      <c r="P89" s="19">
        <f t="shared" si="3"/>
        <v>44739</v>
      </c>
      <c r="Q89" s="137" t="s">
        <v>663</v>
      </c>
      <c r="R89" s="132" t="s">
        <v>658</v>
      </c>
    </row>
    <row r="90" spans="1:18" ht="30" x14ac:dyDescent="0.25">
      <c r="A90" t="s">
        <v>126</v>
      </c>
      <c r="B90" s="1">
        <v>44723</v>
      </c>
      <c r="C90" s="45" t="s">
        <v>117</v>
      </c>
      <c r="D90" s="29">
        <v>5</v>
      </c>
      <c r="E90">
        <v>45</v>
      </c>
      <c r="F90">
        <v>40</v>
      </c>
      <c r="G90" s="14">
        <v>60</v>
      </c>
      <c r="K90" s="79">
        <v>6</v>
      </c>
      <c r="L90" s="79">
        <v>6</v>
      </c>
      <c r="M90" s="14">
        <v>7</v>
      </c>
      <c r="N90" s="18">
        <f t="shared" si="5"/>
        <v>6</v>
      </c>
      <c r="O90" s="21">
        <f t="shared" si="4"/>
        <v>44718</v>
      </c>
      <c r="P90" s="19">
        <f t="shared" si="3"/>
        <v>44743</v>
      </c>
      <c r="Q90" s="137" t="s">
        <v>662</v>
      </c>
      <c r="R90" s="132" t="s">
        <v>658</v>
      </c>
    </row>
    <row r="91" spans="1:18" ht="30" x14ac:dyDescent="0.25">
      <c r="A91" t="s">
        <v>127</v>
      </c>
      <c r="B91" s="1">
        <v>44723</v>
      </c>
      <c r="C91" s="45" t="s">
        <v>117</v>
      </c>
      <c r="D91" s="29">
        <v>3</v>
      </c>
      <c r="E91">
        <v>90</v>
      </c>
      <c r="F91">
        <v>90</v>
      </c>
      <c r="G91" s="14">
        <v>90</v>
      </c>
      <c r="K91" s="79">
        <v>10</v>
      </c>
      <c r="L91" s="79">
        <v>10</v>
      </c>
      <c r="M91" s="14">
        <v>10</v>
      </c>
      <c r="N91" s="18">
        <f t="shared" si="5"/>
        <v>10</v>
      </c>
      <c r="O91" s="21">
        <f t="shared" si="4"/>
        <v>44714</v>
      </c>
      <c r="P91" s="19">
        <f t="shared" si="3"/>
        <v>44739</v>
      </c>
      <c r="Q91" s="137" t="s">
        <v>664</v>
      </c>
      <c r="R91" s="132" t="s">
        <v>659</v>
      </c>
    </row>
    <row r="92" spans="1:18" ht="30" x14ac:dyDescent="0.25">
      <c r="A92" t="s">
        <v>128</v>
      </c>
      <c r="B92" s="1">
        <v>44723</v>
      </c>
      <c r="C92" s="45" t="s">
        <v>117</v>
      </c>
      <c r="D92" s="29">
        <v>3</v>
      </c>
      <c r="E92">
        <v>0</v>
      </c>
      <c r="F92">
        <v>0</v>
      </c>
      <c r="G92" s="14">
        <v>0</v>
      </c>
      <c r="K92" s="79">
        <v>0</v>
      </c>
      <c r="L92" s="79">
        <v>0</v>
      </c>
      <c r="M92" s="14">
        <v>0</v>
      </c>
      <c r="N92" s="18">
        <f t="shared" si="5"/>
        <v>0</v>
      </c>
      <c r="O92" s="21">
        <f t="shared" si="4"/>
        <v>44724</v>
      </c>
      <c r="P92" s="19">
        <f t="shared" si="3"/>
        <v>44749</v>
      </c>
      <c r="Q92" s="137" t="s">
        <v>652</v>
      </c>
      <c r="R92" s="132" t="s">
        <v>659</v>
      </c>
    </row>
    <row r="93" spans="1:18" ht="30" x14ac:dyDescent="0.25">
      <c r="A93" t="s">
        <v>129</v>
      </c>
      <c r="B93" s="1">
        <v>44723</v>
      </c>
      <c r="C93" s="45" t="s">
        <v>117</v>
      </c>
      <c r="D93" s="29">
        <v>7</v>
      </c>
      <c r="H93">
        <v>34</v>
      </c>
      <c r="I93">
        <v>36</v>
      </c>
      <c r="J93" s="14">
        <v>41</v>
      </c>
      <c r="K93" s="79">
        <v>20</v>
      </c>
      <c r="L93" s="79">
        <v>21</v>
      </c>
      <c r="M93" s="14">
        <v>23</v>
      </c>
      <c r="N93" s="18">
        <f t="shared" si="5"/>
        <v>21</v>
      </c>
      <c r="O93" s="21">
        <f t="shared" si="4"/>
        <v>44703</v>
      </c>
      <c r="P93" s="19">
        <f t="shared" si="3"/>
        <v>44728</v>
      </c>
      <c r="Q93" s="137" t="s">
        <v>665</v>
      </c>
      <c r="R93" s="132" t="s">
        <v>632</v>
      </c>
    </row>
    <row r="94" spans="1:18" ht="30" x14ac:dyDescent="0.25">
      <c r="A94" t="s">
        <v>130</v>
      </c>
      <c r="B94" s="1">
        <v>44723</v>
      </c>
      <c r="C94" s="45" t="s">
        <v>117</v>
      </c>
      <c r="D94" s="29">
        <v>4</v>
      </c>
      <c r="E94">
        <v>60</v>
      </c>
      <c r="F94">
        <v>60</v>
      </c>
      <c r="G94" s="14">
        <v>45</v>
      </c>
      <c r="K94" s="79">
        <v>7</v>
      </c>
      <c r="L94" s="79">
        <v>7</v>
      </c>
      <c r="M94" s="14">
        <v>6</v>
      </c>
      <c r="N94" s="18">
        <f t="shared" si="5"/>
        <v>7</v>
      </c>
      <c r="O94" s="21">
        <f t="shared" si="4"/>
        <v>44717</v>
      </c>
      <c r="P94" s="19">
        <f t="shared" si="3"/>
        <v>44742</v>
      </c>
      <c r="Q94" s="137" t="s">
        <v>666</v>
      </c>
      <c r="R94" s="132" t="s">
        <v>632</v>
      </c>
    </row>
    <row r="95" spans="1:18" ht="30" x14ac:dyDescent="0.25">
      <c r="A95" t="s">
        <v>131</v>
      </c>
      <c r="B95" s="1">
        <v>44723</v>
      </c>
      <c r="C95" s="45" t="s">
        <v>117</v>
      </c>
      <c r="D95" s="29">
        <v>5</v>
      </c>
      <c r="H95">
        <v>38</v>
      </c>
      <c r="I95">
        <v>40</v>
      </c>
      <c r="J95" s="14">
        <v>40</v>
      </c>
      <c r="K95" s="79">
        <v>22</v>
      </c>
      <c r="L95" s="79">
        <v>22</v>
      </c>
      <c r="M95" s="14">
        <v>22</v>
      </c>
      <c r="N95" s="18">
        <f t="shared" si="5"/>
        <v>22</v>
      </c>
      <c r="O95" s="21">
        <f t="shared" si="4"/>
        <v>44702</v>
      </c>
      <c r="P95" s="19">
        <f t="shared" si="3"/>
        <v>44727</v>
      </c>
      <c r="Q95" s="137" t="s">
        <v>667</v>
      </c>
      <c r="R95" s="132" t="s">
        <v>632</v>
      </c>
    </row>
    <row r="96" spans="1:18" ht="30" x14ac:dyDescent="0.25">
      <c r="A96" t="s">
        <v>132</v>
      </c>
      <c r="B96" s="1">
        <v>44723</v>
      </c>
      <c r="C96" s="45" t="s">
        <v>117</v>
      </c>
      <c r="D96" s="29">
        <v>4</v>
      </c>
      <c r="H96">
        <v>45</v>
      </c>
      <c r="I96">
        <v>42</v>
      </c>
      <c r="J96" s="14">
        <v>40</v>
      </c>
      <c r="K96" s="79">
        <v>23</v>
      </c>
      <c r="L96" s="79">
        <v>23</v>
      </c>
      <c r="M96" s="14">
        <v>22</v>
      </c>
      <c r="N96" s="18">
        <f t="shared" si="5"/>
        <v>23</v>
      </c>
      <c r="O96" s="21">
        <f t="shared" si="4"/>
        <v>44701</v>
      </c>
      <c r="P96" s="19">
        <f t="shared" si="3"/>
        <v>44726</v>
      </c>
      <c r="Q96" s="137" t="s">
        <v>668</v>
      </c>
      <c r="R96" s="132" t="s">
        <v>658</v>
      </c>
    </row>
    <row r="97" spans="1:18" ht="30" x14ac:dyDescent="0.25">
      <c r="A97" t="s">
        <v>133</v>
      </c>
      <c r="B97" s="1">
        <v>44723</v>
      </c>
      <c r="C97" s="45" t="s">
        <v>117</v>
      </c>
      <c r="D97" s="29">
        <v>6</v>
      </c>
      <c r="H97">
        <v>36</v>
      </c>
      <c r="I97">
        <v>35</v>
      </c>
      <c r="J97" s="14">
        <v>33</v>
      </c>
      <c r="K97" s="79">
        <v>21</v>
      </c>
      <c r="L97" s="79">
        <v>21</v>
      </c>
      <c r="M97" s="14">
        <v>20</v>
      </c>
      <c r="N97" s="18">
        <f t="shared" si="5"/>
        <v>21</v>
      </c>
      <c r="O97" s="21">
        <f t="shared" si="4"/>
        <v>44703</v>
      </c>
      <c r="P97" s="19">
        <f t="shared" si="3"/>
        <v>44728</v>
      </c>
      <c r="Q97" s="137" t="s">
        <v>669</v>
      </c>
      <c r="R97" s="132" t="s">
        <v>658</v>
      </c>
    </row>
    <row r="98" spans="1:18" ht="30" x14ac:dyDescent="0.25">
      <c r="A98" t="s">
        <v>134</v>
      </c>
      <c r="B98" s="1">
        <v>44723</v>
      </c>
      <c r="C98" s="45" t="s">
        <v>117</v>
      </c>
      <c r="D98" s="29">
        <v>4</v>
      </c>
      <c r="E98">
        <v>90</v>
      </c>
      <c r="F98">
        <v>90</v>
      </c>
      <c r="G98" s="77" t="s">
        <v>193</v>
      </c>
      <c r="K98" s="79">
        <v>10</v>
      </c>
      <c r="L98" s="79">
        <v>10</v>
      </c>
      <c r="M98" s="14">
        <v>11</v>
      </c>
      <c r="N98" s="18">
        <f t="shared" si="5"/>
        <v>10</v>
      </c>
      <c r="O98" s="21">
        <f t="shared" si="4"/>
        <v>44714</v>
      </c>
      <c r="P98" s="19">
        <f t="shared" ref="P98:P181" si="6">O98+25</f>
        <v>44739</v>
      </c>
      <c r="Q98" s="137" t="s">
        <v>670</v>
      </c>
      <c r="R98" s="132" t="s">
        <v>659</v>
      </c>
    </row>
    <row r="99" spans="1:18" ht="30" x14ac:dyDescent="0.25">
      <c r="A99" t="s">
        <v>135</v>
      </c>
      <c r="B99" s="1">
        <v>44723</v>
      </c>
      <c r="C99" s="45" t="s">
        <v>117</v>
      </c>
      <c r="D99" s="29">
        <v>4</v>
      </c>
      <c r="H99">
        <v>29</v>
      </c>
      <c r="I99">
        <v>26</v>
      </c>
      <c r="J99" s="14">
        <v>27</v>
      </c>
      <c r="K99" s="79">
        <v>18</v>
      </c>
      <c r="L99" s="79">
        <v>17</v>
      </c>
      <c r="M99" s="14">
        <v>17</v>
      </c>
      <c r="N99" s="18">
        <f t="shared" si="5"/>
        <v>17</v>
      </c>
      <c r="O99" s="21">
        <f t="shared" ref="O99:O182" si="7">B99-N99+1</f>
        <v>44707</v>
      </c>
      <c r="P99" s="19">
        <f t="shared" si="6"/>
        <v>44732</v>
      </c>
      <c r="Q99" s="137" t="s">
        <v>671</v>
      </c>
      <c r="R99" s="132" t="s">
        <v>659</v>
      </c>
    </row>
    <row r="100" spans="1:18" ht="30" x14ac:dyDescent="0.25">
      <c r="A100" t="s">
        <v>136</v>
      </c>
      <c r="B100" s="1">
        <v>44723</v>
      </c>
      <c r="C100" s="45" t="s">
        <v>117</v>
      </c>
      <c r="D100" s="29">
        <v>5</v>
      </c>
      <c r="H100">
        <v>36</v>
      </c>
      <c r="I100">
        <v>31</v>
      </c>
      <c r="J100" s="14">
        <v>32</v>
      </c>
      <c r="K100" s="79">
        <v>21</v>
      </c>
      <c r="L100" s="79">
        <v>19</v>
      </c>
      <c r="M100" s="14">
        <v>19</v>
      </c>
      <c r="N100" s="18">
        <f t="shared" si="5"/>
        <v>20</v>
      </c>
      <c r="O100" s="21">
        <f t="shared" si="7"/>
        <v>44704</v>
      </c>
      <c r="P100" s="19">
        <f t="shared" si="6"/>
        <v>44729</v>
      </c>
      <c r="Q100" s="137" t="s">
        <v>634</v>
      </c>
      <c r="R100" s="132" t="s">
        <v>632</v>
      </c>
    </row>
    <row r="101" spans="1:18" ht="30" x14ac:dyDescent="0.25">
      <c r="A101" t="s">
        <v>137</v>
      </c>
      <c r="B101" s="1">
        <v>44723</v>
      </c>
      <c r="C101" s="45" t="s">
        <v>117</v>
      </c>
      <c r="D101" s="29">
        <v>4</v>
      </c>
      <c r="E101">
        <v>90</v>
      </c>
      <c r="F101">
        <v>75</v>
      </c>
      <c r="G101" s="14">
        <v>75</v>
      </c>
      <c r="K101" s="79">
        <v>10</v>
      </c>
      <c r="L101" s="79">
        <v>8</v>
      </c>
      <c r="M101" s="14">
        <v>8</v>
      </c>
      <c r="N101" s="18">
        <f t="shared" si="5"/>
        <v>9</v>
      </c>
      <c r="O101" s="21">
        <f t="shared" si="7"/>
        <v>44715</v>
      </c>
      <c r="P101" s="19">
        <f t="shared" si="6"/>
        <v>44740</v>
      </c>
      <c r="Q101" s="137" t="s">
        <v>672</v>
      </c>
      <c r="R101" s="132" t="s">
        <v>659</v>
      </c>
    </row>
    <row r="102" spans="1:18" ht="30" x14ac:dyDescent="0.25">
      <c r="A102" t="s">
        <v>138</v>
      </c>
      <c r="B102" s="1">
        <v>44723</v>
      </c>
      <c r="C102" s="45" t="s">
        <v>117</v>
      </c>
      <c r="D102" s="29">
        <v>5</v>
      </c>
      <c r="H102">
        <v>39</v>
      </c>
      <c r="I102">
        <v>37</v>
      </c>
      <c r="J102" s="14">
        <v>42</v>
      </c>
      <c r="K102" s="79">
        <v>22</v>
      </c>
      <c r="L102" s="79">
        <v>22</v>
      </c>
      <c r="M102" s="14">
        <v>23</v>
      </c>
      <c r="N102" s="18">
        <f t="shared" si="5"/>
        <v>22</v>
      </c>
      <c r="O102" s="21">
        <f t="shared" si="7"/>
        <v>44702</v>
      </c>
      <c r="P102" s="19">
        <f t="shared" si="6"/>
        <v>44727</v>
      </c>
      <c r="Q102" s="137" t="s">
        <v>642</v>
      </c>
      <c r="R102" s="132" t="s">
        <v>658</v>
      </c>
    </row>
    <row r="103" spans="1:18" ht="30" x14ac:dyDescent="0.25">
      <c r="A103" t="s">
        <v>139</v>
      </c>
      <c r="B103" s="1">
        <v>44723</v>
      </c>
      <c r="C103" s="45" t="s">
        <v>117</v>
      </c>
      <c r="D103" s="29">
        <v>4</v>
      </c>
      <c r="H103">
        <v>34</v>
      </c>
      <c r="I103">
        <v>35</v>
      </c>
      <c r="J103" s="14">
        <v>39</v>
      </c>
      <c r="K103" s="79">
        <v>20</v>
      </c>
      <c r="L103" s="79">
        <v>21</v>
      </c>
      <c r="M103" s="14">
        <v>22</v>
      </c>
      <c r="N103" s="18">
        <f t="shared" si="5"/>
        <v>21</v>
      </c>
      <c r="O103" s="21">
        <f t="shared" si="7"/>
        <v>44703</v>
      </c>
      <c r="P103" s="19">
        <f t="shared" si="6"/>
        <v>44728</v>
      </c>
      <c r="Q103" s="137" t="s">
        <v>673</v>
      </c>
      <c r="R103" s="132" t="s">
        <v>659</v>
      </c>
    </row>
    <row r="104" spans="1:18" ht="30" x14ac:dyDescent="0.25">
      <c r="A104" t="s">
        <v>140</v>
      </c>
      <c r="B104" s="1">
        <v>44723</v>
      </c>
      <c r="C104" s="45" t="s">
        <v>117</v>
      </c>
      <c r="D104" s="29">
        <v>4</v>
      </c>
      <c r="H104">
        <v>26</v>
      </c>
      <c r="I104">
        <v>35</v>
      </c>
      <c r="J104" s="14">
        <v>20</v>
      </c>
      <c r="K104" s="79">
        <v>17</v>
      </c>
      <c r="L104" s="79">
        <v>21</v>
      </c>
      <c r="M104" s="14">
        <v>14</v>
      </c>
      <c r="N104" s="18">
        <f t="shared" si="5"/>
        <v>17</v>
      </c>
      <c r="O104" s="21">
        <f t="shared" si="7"/>
        <v>44707</v>
      </c>
      <c r="P104" s="19">
        <f t="shared" si="6"/>
        <v>44732</v>
      </c>
      <c r="Q104" s="137" t="s">
        <v>634</v>
      </c>
      <c r="R104" s="132" t="s">
        <v>632</v>
      </c>
    </row>
    <row r="105" spans="1:18" ht="30" x14ac:dyDescent="0.25">
      <c r="A105" t="s">
        <v>141</v>
      </c>
      <c r="B105" s="1">
        <v>44723</v>
      </c>
      <c r="C105" s="45" t="s">
        <v>117</v>
      </c>
      <c r="D105" s="29">
        <v>5</v>
      </c>
      <c r="H105">
        <v>40</v>
      </c>
      <c r="I105">
        <v>35</v>
      </c>
      <c r="J105" s="14">
        <v>37</v>
      </c>
      <c r="K105" s="79">
        <v>22</v>
      </c>
      <c r="L105" s="79">
        <v>21</v>
      </c>
      <c r="M105" s="14">
        <v>22</v>
      </c>
      <c r="N105" s="18">
        <f t="shared" si="5"/>
        <v>22</v>
      </c>
      <c r="O105" s="21">
        <f t="shared" si="7"/>
        <v>44702</v>
      </c>
      <c r="P105" s="19">
        <f t="shared" si="6"/>
        <v>44727</v>
      </c>
      <c r="Q105" s="137" t="s">
        <v>642</v>
      </c>
      <c r="R105" s="132" t="s">
        <v>632</v>
      </c>
    </row>
    <row r="106" spans="1:18" ht="30" x14ac:dyDescent="0.25">
      <c r="A106" t="s">
        <v>142</v>
      </c>
      <c r="B106" s="1">
        <v>44723</v>
      </c>
      <c r="C106" s="45" t="s">
        <v>117</v>
      </c>
      <c r="D106" s="29">
        <v>3</v>
      </c>
      <c r="E106">
        <v>15</v>
      </c>
      <c r="F106">
        <v>15</v>
      </c>
      <c r="G106" s="14">
        <v>15</v>
      </c>
      <c r="K106" s="79">
        <v>1</v>
      </c>
      <c r="L106" s="79">
        <v>1</v>
      </c>
      <c r="M106" s="14">
        <v>1</v>
      </c>
      <c r="N106" s="18">
        <f t="shared" si="5"/>
        <v>1</v>
      </c>
      <c r="O106" s="21">
        <f t="shared" si="7"/>
        <v>44723</v>
      </c>
      <c r="P106" s="19">
        <f t="shared" si="6"/>
        <v>44748</v>
      </c>
      <c r="Q106" s="137" t="s">
        <v>639</v>
      </c>
      <c r="R106" s="132" t="s">
        <v>658</v>
      </c>
    </row>
    <row r="107" spans="1:18" ht="30" x14ac:dyDescent="0.25">
      <c r="A107" t="s">
        <v>143</v>
      </c>
      <c r="B107" s="1">
        <v>44723</v>
      </c>
      <c r="C107" s="45" t="s">
        <v>117</v>
      </c>
      <c r="D107" s="29">
        <v>4</v>
      </c>
      <c r="E107">
        <v>90</v>
      </c>
      <c r="F107">
        <v>90</v>
      </c>
      <c r="G107" s="77" t="s">
        <v>193</v>
      </c>
      <c r="K107" s="79">
        <v>10</v>
      </c>
      <c r="L107" s="79">
        <v>10</v>
      </c>
      <c r="M107" s="14">
        <v>11</v>
      </c>
      <c r="N107" s="18">
        <f t="shared" si="5"/>
        <v>10</v>
      </c>
      <c r="O107" s="21">
        <f t="shared" si="7"/>
        <v>44714</v>
      </c>
      <c r="P107" s="19">
        <f t="shared" si="6"/>
        <v>44739</v>
      </c>
      <c r="Q107" s="137" t="s">
        <v>639</v>
      </c>
      <c r="R107" s="132" t="s">
        <v>632</v>
      </c>
    </row>
    <row r="108" spans="1:18" ht="30" x14ac:dyDescent="0.25">
      <c r="A108" t="s">
        <v>144</v>
      </c>
      <c r="B108" s="1">
        <v>44723</v>
      </c>
      <c r="C108" s="45" t="s">
        <v>117</v>
      </c>
      <c r="D108" s="29">
        <v>4</v>
      </c>
      <c r="H108">
        <v>36</v>
      </c>
      <c r="I108">
        <v>40</v>
      </c>
      <c r="J108" s="14">
        <v>40</v>
      </c>
      <c r="K108" s="79">
        <v>21</v>
      </c>
      <c r="L108" s="79">
        <v>22</v>
      </c>
      <c r="M108" s="14">
        <v>22</v>
      </c>
      <c r="N108" s="18">
        <f t="shared" si="5"/>
        <v>22</v>
      </c>
      <c r="O108" s="21">
        <f t="shared" si="7"/>
        <v>44702</v>
      </c>
      <c r="P108" s="19">
        <f t="shared" si="6"/>
        <v>44727</v>
      </c>
      <c r="Q108" s="137" t="s">
        <v>674</v>
      </c>
      <c r="R108" s="132" t="s">
        <v>659</v>
      </c>
    </row>
    <row r="109" spans="1:18" ht="30" x14ac:dyDescent="0.25">
      <c r="A109" t="s">
        <v>145</v>
      </c>
      <c r="B109" s="1">
        <v>44723</v>
      </c>
      <c r="C109" s="45" t="s">
        <v>117</v>
      </c>
      <c r="D109" s="29">
        <v>5</v>
      </c>
      <c r="H109">
        <v>23</v>
      </c>
      <c r="I109">
        <v>22</v>
      </c>
      <c r="J109" s="14">
        <v>25</v>
      </c>
      <c r="K109" s="79">
        <v>16</v>
      </c>
      <c r="L109" s="79">
        <v>15</v>
      </c>
      <c r="M109" s="14">
        <v>16</v>
      </c>
      <c r="N109" s="18">
        <f t="shared" si="5"/>
        <v>16</v>
      </c>
      <c r="O109" s="21">
        <f t="shared" si="7"/>
        <v>44708</v>
      </c>
      <c r="P109" s="19">
        <f t="shared" si="6"/>
        <v>44733</v>
      </c>
      <c r="Q109" s="137" t="s">
        <v>673</v>
      </c>
      <c r="R109" s="132" t="s">
        <v>659</v>
      </c>
    </row>
    <row r="110" spans="1:18" ht="30" x14ac:dyDescent="0.25">
      <c r="A110" t="s">
        <v>146</v>
      </c>
      <c r="B110" s="1">
        <v>44723</v>
      </c>
      <c r="C110" s="45" t="s">
        <v>117</v>
      </c>
      <c r="D110" s="29">
        <v>4</v>
      </c>
      <c r="E110">
        <v>90</v>
      </c>
      <c r="F110">
        <v>90</v>
      </c>
      <c r="G110" s="14">
        <v>90</v>
      </c>
      <c r="K110" s="79">
        <v>10</v>
      </c>
      <c r="L110" s="79">
        <v>10</v>
      </c>
      <c r="M110" s="14">
        <v>10</v>
      </c>
      <c r="N110" s="18">
        <f t="shared" si="5"/>
        <v>10</v>
      </c>
      <c r="O110" s="21">
        <f t="shared" si="7"/>
        <v>44714</v>
      </c>
      <c r="P110" s="19">
        <f t="shared" si="6"/>
        <v>44739</v>
      </c>
      <c r="Q110" s="137" t="s">
        <v>639</v>
      </c>
      <c r="R110" s="132" t="s">
        <v>658</v>
      </c>
    </row>
    <row r="111" spans="1:18" ht="30" x14ac:dyDescent="0.25">
      <c r="A111" t="s">
        <v>147</v>
      </c>
      <c r="B111" s="1">
        <v>44723</v>
      </c>
      <c r="C111" s="45" t="s">
        <v>117</v>
      </c>
      <c r="D111" s="29">
        <v>4</v>
      </c>
      <c r="H111">
        <v>24</v>
      </c>
      <c r="I111">
        <v>25</v>
      </c>
      <c r="J111" s="14">
        <v>30</v>
      </c>
      <c r="K111" s="79">
        <v>16</v>
      </c>
      <c r="L111" s="79">
        <v>16</v>
      </c>
      <c r="M111" s="14">
        <v>19</v>
      </c>
      <c r="N111" s="18">
        <f t="shared" si="5"/>
        <v>17</v>
      </c>
      <c r="O111" s="21">
        <f t="shared" si="7"/>
        <v>44707</v>
      </c>
      <c r="P111" s="19">
        <f t="shared" si="6"/>
        <v>44732</v>
      </c>
      <c r="Q111" s="137" t="s">
        <v>639</v>
      </c>
      <c r="R111" s="132" t="s">
        <v>632</v>
      </c>
    </row>
    <row r="112" spans="1:18" ht="30" x14ac:dyDescent="0.25">
      <c r="A112" t="s">
        <v>148</v>
      </c>
      <c r="B112" s="1">
        <v>44723</v>
      </c>
      <c r="C112" s="45" t="s">
        <v>117</v>
      </c>
      <c r="D112" s="29">
        <v>5</v>
      </c>
      <c r="E112">
        <v>45</v>
      </c>
      <c r="F112">
        <v>45</v>
      </c>
      <c r="G112" s="14">
        <v>45</v>
      </c>
      <c r="K112" s="79">
        <v>6</v>
      </c>
      <c r="L112" s="79">
        <v>6</v>
      </c>
      <c r="M112" s="14">
        <v>6</v>
      </c>
      <c r="N112" s="18">
        <f t="shared" si="5"/>
        <v>6</v>
      </c>
      <c r="O112" s="21">
        <f t="shared" si="7"/>
        <v>44718</v>
      </c>
      <c r="P112" s="19">
        <f t="shared" si="6"/>
        <v>44743</v>
      </c>
      <c r="Q112" s="137" t="s">
        <v>661</v>
      </c>
      <c r="R112" s="132" t="s">
        <v>658</v>
      </c>
    </row>
    <row r="113" spans="1:18" ht="30" x14ac:dyDescent="0.25">
      <c r="A113" t="s">
        <v>149</v>
      </c>
      <c r="B113" s="1">
        <v>44723</v>
      </c>
      <c r="C113" s="45" t="s">
        <v>117</v>
      </c>
      <c r="D113" s="29">
        <v>3</v>
      </c>
      <c r="E113">
        <v>0</v>
      </c>
      <c r="F113">
        <v>0</v>
      </c>
      <c r="G113" s="14">
        <v>15</v>
      </c>
      <c r="K113" s="79">
        <v>1</v>
      </c>
      <c r="L113" s="79">
        <v>1</v>
      </c>
      <c r="M113" s="14">
        <v>1</v>
      </c>
      <c r="N113" s="18">
        <f t="shared" si="5"/>
        <v>1</v>
      </c>
      <c r="O113" s="21">
        <f t="shared" si="7"/>
        <v>44723</v>
      </c>
      <c r="P113" s="19">
        <f t="shared" si="6"/>
        <v>44748</v>
      </c>
      <c r="Q113" s="137" t="s">
        <v>634</v>
      </c>
      <c r="R113" s="132" t="s">
        <v>632</v>
      </c>
    </row>
    <row r="114" spans="1:18" ht="30" x14ac:dyDescent="0.25">
      <c r="A114" t="s">
        <v>150</v>
      </c>
      <c r="B114" s="1">
        <v>44723</v>
      </c>
      <c r="C114" s="45" t="s">
        <v>117</v>
      </c>
      <c r="D114" s="29">
        <v>2</v>
      </c>
      <c r="H114">
        <v>25</v>
      </c>
      <c r="I114">
        <v>26</v>
      </c>
      <c r="K114" s="79">
        <v>16</v>
      </c>
      <c r="L114" s="79">
        <v>17</v>
      </c>
      <c r="N114" s="18">
        <f>ROUND((K114+L114)/2,0)</f>
        <v>17</v>
      </c>
      <c r="O114" s="21">
        <f t="shared" si="7"/>
        <v>44707</v>
      </c>
      <c r="P114" s="19">
        <f t="shared" si="6"/>
        <v>44732</v>
      </c>
      <c r="Q114" s="137" t="s">
        <v>634</v>
      </c>
      <c r="R114" s="132" t="s">
        <v>632</v>
      </c>
    </row>
    <row r="115" spans="1:18" ht="30" x14ac:dyDescent="0.25">
      <c r="A115" t="s">
        <v>151</v>
      </c>
      <c r="B115" s="1">
        <v>44723</v>
      </c>
      <c r="C115" s="45" t="s">
        <v>117</v>
      </c>
      <c r="D115" s="29">
        <v>2</v>
      </c>
      <c r="H115">
        <v>30</v>
      </c>
      <c r="I115">
        <v>31</v>
      </c>
      <c r="K115" s="79">
        <v>19</v>
      </c>
      <c r="L115" s="79">
        <v>19</v>
      </c>
      <c r="N115" s="18">
        <f>ROUND((K115+L115)/2,0)</f>
        <v>19</v>
      </c>
      <c r="O115" s="21">
        <f t="shared" si="7"/>
        <v>44705</v>
      </c>
      <c r="P115" s="19">
        <f t="shared" si="6"/>
        <v>44730</v>
      </c>
      <c r="Q115" s="137" t="s">
        <v>641</v>
      </c>
      <c r="R115" s="132" t="s">
        <v>658</v>
      </c>
    </row>
    <row r="116" spans="1:18" ht="30" x14ac:dyDescent="0.25">
      <c r="A116" t="s">
        <v>152</v>
      </c>
      <c r="B116" s="1">
        <v>44723</v>
      </c>
      <c r="C116" s="45" t="s">
        <v>117</v>
      </c>
      <c r="D116" s="29">
        <v>4</v>
      </c>
      <c r="H116">
        <v>40</v>
      </c>
      <c r="I116">
        <v>39</v>
      </c>
      <c r="J116" s="14">
        <v>33</v>
      </c>
      <c r="K116" s="79">
        <v>22</v>
      </c>
      <c r="L116" s="79">
        <v>22</v>
      </c>
      <c r="M116" s="14">
        <v>20</v>
      </c>
      <c r="N116" s="18">
        <f t="shared" si="5"/>
        <v>21</v>
      </c>
      <c r="O116" s="21">
        <f t="shared" si="7"/>
        <v>44703</v>
      </c>
      <c r="P116" s="19">
        <f t="shared" si="6"/>
        <v>44728</v>
      </c>
      <c r="Q116" s="137" t="s">
        <v>634</v>
      </c>
      <c r="R116" s="132" t="s">
        <v>632</v>
      </c>
    </row>
    <row r="117" spans="1:18" ht="30" x14ac:dyDescent="0.25">
      <c r="A117" t="s">
        <v>153</v>
      </c>
      <c r="B117" s="1">
        <v>44723</v>
      </c>
      <c r="C117" s="45" t="s">
        <v>117</v>
      </c>
      <c r="D117" s="29">
        <v>3</v>
      </c>
      <c r="E117">
        <v>0</v>
      </c>
      <c r="F117">
        <v>0</v>
      </c>
      <c r="G117" s="14">
        <v>15</v>
      </c>
      <c r="K117" s="79">
        <v>0</v>
      </c>
      <c r="L117" s="79">
        <v>0</v>
      </c>
      <c r="M117" s="14">
        <v>1</v>
      </c>
      <c r="N117" s="18">
        <f t="shared" si="5"/>
        <v>0</v>
      </c>
      <c r="O117" s="21">
        <f t="shared" si="7"/>
        <v>44724</v>
      </c>
      <c r="P117" s="19">
        <f t="shared" si="6"/>
        <v>44749</v>
      </c>
      <c r="Q117" s="137" t="s">
        <v>675</v>
      </c>
      <c r="R117" s="132" t="s">
        <v>658</v>
      </c>
    </row>
    <row r="118" spans="1:18" ht="30" x14ac:dyDescent="0.25">
      <c r="A118" t="s">
        <v>154</v>
      </c>
      <c r="B118" s="1">
        <v>44723</v>
      </c>
      <c r="C118" s="45" t="s">
        <v>117</v>
      </c>
      <c r="D118" s="29">
        <v>3</v>
      </c>
      <c r="E118">
        <v>90</v>
      </c>
      <c r="F118">
        <v>90</v>
      </c>
      <c r="K118" s="79">
        <v>10</v>
      </c>
      <c r="L118" s="79">
        <v>10</v>
      </c>
      <c r="N118" s="18">
        <v>10</v>
      </c>
      <c r="O118" s="21">
        <f t="shared" si="7"/>
        <v>44714</v>
      </c>
      <c r="P118" s="19">
        <f t="shared" si="6"/>
        <v>44739</v>
      </c>
      <c r="Q118" s="137" t="s">
        <v>675</v>
      </c>
      <c r="R118" s="132" t="s">
        <v>658</v>
      </c>
    </row>
    <row r="119" spans="1:18" ht="30" x14ac:dyDescent="0.25">
      <c r="A119" t="s">
        <v>155</v>
      </c>
      <c r="B119" s="1">
        <v>44723</v>
      </c>
      <c r="C119" s="45" t="s">
        <v>117</v>
      </c>
      <c r="D119" s="29">
        <v>2</v>
      </c>
      <c r="E119">
        <v>0</v>
      </c>
      <c r="F119">
        <v>0</v>
      </c>
      <c r="K119" s="79">
        <v>0</v>
      </c>
      <c r="L119" s="79">
        <v>0</v>
      </c>
      <c r="M119" s="14">
        <v>0</v>
      </c>
      <c r="N119" s="18">
        <f t="shared" si="5"/>
        <v>0</v>
      </c>
      <c r="O119" s="21">
        <f t="shared" si="7"/>
        <v>44724</v>
      </c>
      <c r="P119" s="19">
        <f t="shared" si="6"/>
        <v>44749</v>
      </c>
      <c r="Q119" s="137" t="s">
        <v>673</v>
      </c>
      <c r="R119" s="132" t="s">
        <v>659</v>
      </c>
    </row>
    <row r="120" spans="1:18" ht="30" x14ac:dyDescent="0.25">
      <c r="A120" t="s">
        <v>156</v>
      </c>
      <c r="B120" s="1">
        <v>44723</v>
      </c>
      <c r="C120" s="45" t="s">
        <v>117</v>
      </c>
      <c r="D120" s="29">
        <v>4</v>
      </c>
      <c r="E120">
        <v>0</v>
      </c>
      <c r="F120">
        <v>0</v>
      </c>
      <c r="G120" s="14">
        <v>0</v>
      </c>
      <c r="K120" s="79">
        <v>0</v>
      </c>
      <c r="L120" s="79">
        <v>0</v>
      </c>
      <c r="M120" s="14">
        <v>0</v>
      </c>
      <c r="N120" s="18">
        <f t="shared" si="5"/>
        <v>0</v>
      </c>
      <c r="O120" s="21">
        <f t="shared" si="7"/>
        <v>44724</v>
      </c>
      <c r="P120" s="19">
        <f t="shared" si="6"/>
        <v>44749</v>
      </c>
      <c r="Q120" s="137" t="s">
        <v>673</v>
      </c>
      <c r="R120" s="132" t="s">
        <v>659</v>
      </c>
    </row>
    <row r="121" spans="1:18" ht="30" x14ac:dyDescent="0.25">
      <c r="A121" t="s">
        <v>157</v>
      </c>
      <c r="B121" s="1">
        <v>44723</v>
      </c>
      <c r="C121" s="45" t="s">
        <v>117</v>
      </c>
      <c r="D121" s="29">
        <v>4</v>
      </c>
      <c r="E121">
        <v>60</v>
      </c>
      <c r="F121">
        <v>80</v>
      </c>
      <c r="G121" s="14">
        <v>80</v>
      </c>
      <c r="K121" s="79">
        <v>7</v>
      </c>
      <c r="L121" s="79">
        <v>9</v>
      </c>
      <c r="M121" s="14">
        <v>9</v>
      </c>
      <c r="N121" s="18">
        <f t="shared" si="5"/>
        <v>8</v>
      </c>
      <c r="O121" s="21">
        <f t="shared" si="7"/>
        <v>44716</v>
      </c>
      <c r="P121" s="19">
        <f t="shared" si="6"/>
        <v>44741</v>
      </c>
      <c r="Q121" s="137" t="s">
        <v>673</v>
      </c>
      <c r="R121" s="132" t="s">
        <v>659</v>
      </c>
    </row>
    <row r="122" spans="1:18" x14ac:dyDescent="0.25">
      <c r="A122" t="s">
        <v>161</v>
      </c>
      <c r="B122" s="1">
        <v>44722</v>
      </c>
      <c r="C122" s="44" t="s">
        <v>165</v>
      </c>
      <c r="D122" s="29">
        <v>5</v>
      </c>
      <c r="E122">
        <v>90</v>
      </c>
      <c r="F122">
        <v>90</v>
      </c>
      <c r="G122" s="14">
        <v>90</v>
      </c>
      <c r="K122" s="79">
        <v>10</v>
      </c>
      <c r="L122" s="79">
        <v>10</v>
      </c>
      <c r="M122" s="14">
        <v>10</v>
      </c>
      <c r="N122" s="18">
        <f t="shared" si="5"/>
        <v>10</v>
      </c>
      <c r="O122" s="21">
        <f t="shared" si="7"/>
        <v>44713</v>
      </c>
      <c r="P122" s="19">
        <f t="shared" si="6"/>
        <v>44738</v>
      </c>
    </row>
    <row r="123" spans="1:18" x14ac:dyDescent="0.25">
      <c r="A123" t="s">
        <v>162</v>
      </c>
      <c r="B123" s="1">
        <v>44722</v>
      </c>
      <c r="C123" s="44" t="s">
        <v>165</v>
      </c>
      <c r="D123" s="29">
        <v>5</v>
      </c>
      <c r="E123">
        <v>45</v>
      </c>
      <c r="F123">
        <v>45</v>
      </c>
      <c r="G123" s="14">
        <v>45</v>
      </c>
      <c r="K123" s="79">
        <v>6</v>
      </c>
      <c r="L123" s="79">
        <v>6</v>
      </c>
      <c r="M123" s="14">
        <v>6</v>
      </c>
      <c r="N123" s="18">
        <f t="shared" si="5"/>
        <v>6</v>
      </c>
      <c r="O123" s="21">
        <f t="shared" si="7"/>
        <v>44717</v>
      </c>
      <c r="P123" s="19">
        <f t="shared" si="6"/>
        <v>44742</v>
      </c>
    </row>
    <row r="124" spans="1:18" x14ac:dyDescent="0.25">
      <c r="A124" t="s">
        <v>163</v>
      </c>
      <c r="B124" s="1">
        <v>44722</v>
      </c>
      <c r="C124" s="44" t="s">
        <v>165</v>
      </c>
      <c r="D124" s="29">
        <v>2</v>
      </c>
      <c r="E124">
        <v>0</v>
      </c>
      <c r="F124">
        <v>0</v>
      </c>
      <c r="K124" s="79">
        <v>0</v>
      </c>
      <c r="L124" s="79">
        <v>0</v>
      </c>
      <c r="M124" s="14">
        <v>0</v>
      </c>
      <c r="N124" s="18">
        <f t="shared" ref="N124:N202" si="8">ROUND((K124+L124+M124)/3,0)</f>
        <v>0</v>
      </c>
      <c r="O124" s="21">
        <f>B124-N124+1</f>
        <v>44723</v>
      </c>
      <c r="P124" s="19">
        <f t="shared" si="6"/>
        <v>44748</v>
      </c>
    </row>
    <row r="125" spans="1:18" x14ac:dyDescent="0.25">
      <c r="A125" t="s">
        <v>164</v>
      </c>
      <c r="B125" s="1">
        <v>44722</v>
      </c>
      <c r="C125" s="44" t="s">
        <v>165</v>
      </c>
      <c r="D125" s="75">
        <v>6</v>
      </c>
      <c r="G125" s="77"/>
      <c r="H125">
        <v>24</v>
      </c>
      <c r="I125">
        <v>22</v>
      </c>
      <c r="J125" s="77">
        <v>23</v>
      </c>
      <c r="K125" s="79">
        <v>16</v>
      </c>
      <c r="L125" s="79">
        <v>15</v>
      </c>
      <c r="M125" s="77">
        <v>16</v>
      </c>
      <c r="N125" s="18">
        <f t="shared" si="8"/>
        <v>16</v>
      </c>
      <c r="O125" s="21">
        <f t="shared" ref="O125" si="9">B125-N125+1</f>
        <v>44707</v>
      </c>
      <c r="P125" s="19">
        <f t="shared" ref="P125" si="10">O125+25</f>
        <v>44732</v>
      </c>
    </row>
    <row r="126" spans="1:18" x14ac:dyDescent="0.25">
      <c r="A126" t="s">
        <v>624</v>
      </c>
      <c r="B126" s="1">
        <v>44722</v>
      </c>
      <c r="C126" s="44" t="s">
        <v>165</v>
      </c>
      <c r="D126" s="29">
        <v>4</v>
      </c>
      <c r="H126">
        <v>40</v>
      </c>
      <c r="I126">
        <v>32</v>
      </c>
      <c r="J126" s="14">
        <v>27</v>
      </c>
      <c r="K126" s="79">
        <v>22</v>
      </c>
      <c r="L126" s="79">
        <v>19</v>
      </c>
      <c r="M126" s="14">
        <v>17</v>
      </c>
      <c r="N126" s="18">
        <f t="shared" si="8"/>
        <v>19</v>
      </c>
      <c r="O126" s="21">
        <f t="shared" si="7"/>
        <v>44704</v>
      </c>
      <c r="P126" s="19">
        <f t="shared" si="6"/>
        <v>44729</v>
      </c>
    </row>
    <row r="127" spans="1:18" x14ac:dyDescent="0.25">
      <c r="A127" t="s">
        <v>625</v>
      </c>
      <c r="B127" s="1">
        <v>44722</v>
      </c>
      <c r="C127" s="44" t="s">
        <v>165</v>
      </c>
      <c r="D127" s="75">
        <v>4</v>
      </c>
      <c r="E127">
        <v>0</v>
      </c>
      <c r="F127">
        <v>0</v>
      </c>
      <c r="G127" s="77">
        <v>0</v>
      </c>
      <c r="J127" s="77"/>
      <c r="K127" s="79">
        <v>0</v>
      </c>
      <c r="L127" s="79">
        <v>0</v>
      </c>
      <c r="M127" s="77">
        <v>0</v>
      </c>
      <c r="N127" s="18">
        <f t="shared" si="8"/>
        <v>0</v>
      </c>
      <c r="O127" s="21">
        <f t="shared" si="7"/>
        <v>44723</v>
      </c>
      <c r="P127" s="19">
        <f t="shared" si="6"/>
        <v>44748</v>
      </c>
    </row>
    <row r="128" spans="1:18" x14ac:dyDescent="0.25">
      <c r="A128" t="s">
        <v>626</v>
      </c>
      <c r="B128" s="1">
        <v>44722</v>
      </c>
      <c r="C128" s="44" t="s">
        <v>165</v>
      </c>
      <c r="D128" s="75">
        <v>3</v>
      </c>
      <c r="G128" s="77"/>
      <c r="H128">
        <v>10</v>
      </c>
      <c r="I128" t="s">
        <v>193</v>
      </c>
      <c r="J128" s="77">
        <v>10</v>
      </c>
      <c r="K128" s="79">
        <v>12</v>
      </c>
      <c r="L128" s="79">
        <v>11</v>
      </c>
      <c r="M128" s="77">
        <v>12</v>
      </c>
      <c r="N128" s="18">
        <f t="shared" si="8"/>
        <v>12</v>
      </c>
      <c r="O128" s="21">
        <f>B128-N128+1</f>
        <v>44711</v>
      </c>
      <c r="P128" s="19">
        <f>O128+25</f>
        <v>44736</v>
      </c>
    </row>
    <row r="129" spans="1:18" x14ac:dyDescent="0.25">
      <c r="A129" t="s">
        <v>627</v>
      </c>
      <c r="B129" s="1">
        <v>44722</v>
      </c>
      <c r="C129" s="44" t="s">
        <v>165</v>
      </c>
      <c r="D129" s="75">
        <v>4</v>
      </c>
      <c r="E129">
        <v>90</v>
      </c>
      <c r="F129">
        <v>60</v>
      </c>
      <c r="G129" s="77">
        <v>80</v>
      </c>
      <c r="J129" s="77"/>
      <c r="K129" s="79">
        <v>10</v>
      </c>
      <c r="L129" s="79">
        <v>7</v>
      </c>
      <c r="M129" s="77">
        <v>9</v>
      </c>
      <c r="N129" s="18">
        <f t="shared" si="8"/>
        <v>9</v>
      </c>
      <c r="O129" s="21">
        <f t="shared" si="7"/>
        <v>44714</v>
      </c>
      <c r="P129" s="19">
        <f t="shared" si="6"/>
        <v>44739</v>
      </c>
    </row>
    <row r="130" spans="1:18" x14ac:dyDescent="0.25">
      <c r="A130" t="s">
        <v>628</v>
      </c>
      <c r="B130" s="1">
        <v>44722</v>
      </c>
      <c r="C130" s="44" t="s">
        <v>165</v>
      </c>
      <c r="D130" s="75">
        <v>5</v>
      </c>
      <c r="E130">
        <v>80</v>
      </c>
      <c r="F130">
        <v>80</v>
      </c>
      <c r="G130" s="77">
        <v>80</v>
      </c>
      <c r="J130" s="77"/>
      <c r="K130" s="79">
        <v>9</v>
      </c>
      <c r="L130" s="79">
        <v>9</v>
      </c>
      <c r="M130" s="77">
        <v>9</v>
      </c>
      <c r="N130" s="18">
        <f t="shared" si="8"/>
        <v>9</v>
      </c>
      <c r="O130" s="21">
        <f t="shared" si="7"/>
        <v>44714</v>
      </c>
      <c r="P130" s="19">
        <f t="shared" si="6"/>
        <v>44739</v>
      </c>
    </row>
    <row r="131" spans="1:18" ht="30" x14ac:dyDescent="0.25">
      <c r="A131" t="s">
        <v>166</v>
      </c>
      <c r="B131" s="1">
        <v>44725</v>
      </c>
      <c r="C131" s="45" t="s">
        <v>192</v>
      </c>
      <c r="D131" s="29">
        <v>5</v>
      </c>
      <c r="E131">
        <v>90</v>
      </c>
      <c r="F131">
        <v>90</v>
      </c>
      <c r="G131" s="14">
        <v>90</v>
      </c>
      <c r="K131" s="79">
        <v>10</v>
      </c>
      <c r="L131" s="79">
        <v>10</v>
      </c>
      <c r="M131" s="14">
        <v>10</v>
      </c>
      <c r="N131" s="18">
        <f t="shared" si="8"/>
        <v>10</v>
      </c>
      <c r="O131" s="21">
        <f t="shared" si="7"/>
        <v>44716</v>
      </c>
      <c r="P131" s="19">
        <f t="shared" si="6"/>
        <v>44741</v>
      </c>
      <c r="Q131" s="137" t="s">
        <v>634</v>
      </c>
      <c r="R131" s="132" t="s">
        <v>658</v>
      </c>
    </row>
    <row r="132" spans="1:18" ht="30" x14ac:dyDescent="0.25">
      <c r="A132" t="s">
        <v>167</v>
      </c>
      <c r="B132" s="1">
        <v>44725</v>
      </c>
      <c r="C132" s="45" t="s">
        <v>192</v>
      </c>
      <c r="D132" s="29">
        <v>5</v>
      </c>
      <c r="H132" t="s">
        <v>193</v>
      </c>
      <c r="I132" t="s">
        <v>193</v>
      </c>
      <c r="J132" s="14">
        <v>18</v>
      </c>
      <c r="K132" s="79">
        <v>11</v>
      </c>
      <c r="L132" s="79">
        <v>11</v>
      </c>
      <c r="M132" s="14">
        <v>14</v>
      </c>
      <c r="N132" s="18">
        <f t="shared" si="8"/>
        <v>12</v>
      </c>
      <c r="O132" s="21">
        <f t="shared" si="7"/>
        <v>44714</v>
      </c>
      <c r="P132" s="19">
        <f t="shared" si="6"/>
        <v>44739</v>
      </c>
      <c r="Q132" s="137" t="s">
        <v>689</v>
      </c>
      <c r="R132" s="132" t="s">
        <v>632</v>
      </c>
    </row>
    <row r="133" spans="1:18" ht="30" x14ac:dyDescent="0.25">
      <c r="A133" t="s">
        <v>168</v>
      </c>
      <c r="B133" s="1">
        <v>44725</v>
      </c>
      <c r="C133" s="45" t="s">
        <v>192</v>
      </c>
      <c r="D133" s="29">
        <v>4</v>
      </c>
      <c r="E133">
        <v>45</v>
      </c>
      <c r="F133">
        <v>45</v>
      </c>
      <c r="G133" s="14">
        <v>45</v>
      </c>
      <c r="K133" s="79">
        <v>6</v>
      </c>
      <c r="L133" s="79">
        <v>6</v>
      </c>
      <c r="M133" s="14">
        <v>6</v>
      </c>
      <c r="N133" s="18">
        <f t="shared" si="8"/>
        <v>6</v>
      </c>
      <c r="O133" s="21">
        <f t="shared" si="7"/>
        <v>44720</v>
      </c>
      <c r="P133" s="19">
        <f t="shared" si="6"/>
        <v>44745</v>
      </c>
      <c r="Q133" s="137" t="s">
        <v>678</v>
      </c>
      <c r="R133" s="132" t="s">
        <v>659</v>
      </c>
    </row>
    <row r="134" spans="1:18" ht="30" x14ac:dyDescent="0.25">
      <c r="A134" t="s">
        <v>169</v>
      </c>
      <c r="B134" s="1">
        <v>44725</v>
      </c>
      <c r="C134" s="45" t="s">
        <v>192</v>
      </c>
      <c r="D134" s="29">
        <v>8</v>
      </c>
      <c r="E134" t="s">
        <v>193</v>
      </c>
      <c r="I134">
        <v>20</v>
      </c>
      <c r="J134" s="14">
        <v>27</v>
      </c>
      <c r="K134" s="79">
        <v>11</v>
      </c>
      <c r="L134" s="79">
        <v>14</v>
      </c>
      <c r="M134" s="14">
        <v>17</v>
      </c>
      <c r="N134" s="18">
        <f t="shared" si="8"/>
        <v>14</v>
      </c>
      <c r="O134" s="21">
        <f t="shared" si="7"/>
        <v>44712</v>
      </c>
      <c r="P134" s="19">
        <v>44363</v>
      </c>
      <c r="Q134" s="137" t="s">
        <v>634</v>
      </c>
      <c r="R134" s="132" t="s">
        <v>632</v>
      </c>
    </row>
    <row r="135" spans="1:18" ht="30" x14ac:dyDescent="0.25">
      <c r="A135" t="s">
        <v>170</v>
      </c>
      <c r="B135" s="1">
        <v>44725</v>
      </c>
      <c r="C135" s="45" t="s">
        <v>192</v>
      </c>
      <c r="D135" s="29">
        <v>2</v>
      </c>
      <c r="E135">
        <v>30</v>
      </c>
      <c r="F135">
        <v>30</v>
      </c>
      <c r="K135" s="79">
        <v>4</v>
      </c>
      <c r="L135" s="79">
        <v>4</v>
      </c>
      <c r="N135" s="18">
        <v>4</v>
      </c>
      <c r="O135" s="21">
        <f t="shared" si="7"/>
        <v>44722</v>
      </c>
      <c r="P135" s="19">
        <f t="shared" si="6"/>
        <v>44747</v>
      </c>
      <c r="Q135" s="137" t="s">
        <v>670</v>
      </c>
      <c r="R135" s="132" t="s">
        <v>659</v>
      </c>
    </row>
    <row r="136" spans="1:18" ht="30" x14ac:dyDescent="0.25">
      <c r="A136" t="s">
        <v>171</v>
      </c>
      <c r="B136" s="1">
        <v>44725</v>
      </c>
      <c r="C136" s="45" t="s">
        <v>192</v>
      </c>
      <c r="D136" s="29">
        <v>2</v>
      </c>
      <c r="E136">
        <v>0</v>
      </c>
      <c r="F136">
        <v>0</v>
      </c>
      <c r="K136" s="79">
        <v>0</v>
      </c>
      <c r="L136" s="79">
        <v>0</v>
      </c>
      <c r="N136" s="18">
        <f t="shared" si="8"/>
        <v>0</v>
      </c>
      <c r="O136" s="21">
        <f t="shared" si="7"/>
        <v>44726</v>
      </c>
      <c r="P136" s="19">
        <f t="shared" si="6"/>
        <v>44751</v>
      </c>
      <c r="Q136" s="137" t="s">
        <v>709</v>
      </c>
      <c r="R136" s="132" t="s">
        <v>659</v>
      </c>
    </row>
    <row r="137" spans="1:18" ht="30" x14ac:dyDescent="0.25">
      <c r="A137" t="s">
        <v>172</v>
      </c>
      <c r="B137" s="1">
        <v>44725</v>
      </c>
      <c r="C137" s="45" t="s">
        <v>192</v>
      </c>
      <c r="D137" s="29">
        <v>2</v>
      </c>
      <c r="E137">
        <v>45</v>
      </c>
      <c r="F137">
        <v>10</v>
      </c>
      <c r="K137" s="79">
        <v>6</v>
      </c>
      <c r="L137" s="79">
        <v>1</v>
      </c>
      <c r="N137" s="18">
        <f>ROUND((K137+L137)/2,0)</f>
        <v>4</v>
      </c>
      <c r="O137" s="21">
        <f t="shared" si="7"/>
        <v>44722</v>
      </c>
      <c r="P137" s="19">
        <f t="shared" si="6"/>
        <v>44747</v>
      </c>
      <c r="Q137" s="137" t="s">
        <v>709</v>
      </c>
      <c r="R137" s="132" t="s">
        <v>659</v>
      </c>
    </row>
    <row r="138" spans="1:18" ht="30" x14ac:dyDescent="0.25">
      <c r="A138" t="s">
        <v>173</v>
      </c>
      <c r="B138" s="1">
        <v>44725</v>
      </c>
      <c r="C138" s="45" t="s">
        <v>192</v>
      </c>
      <c r="D138" s="29">
        <v>5</v>
      </c>
      <c r="H138">
        <v>23</v>
      </c>
      <c r="I138">
        <v>26</v>
      </c>
      <c r="J138" s="14">
        <v>30</v>
      </c>
      <c r="K138" s="79">
        <v>16</v>
      </c>
      <c r="L138" s="79">
        <v>17</v>
      </c>
      <c r="M138" s="14">
        <v>19</v>
      </c>
      <c r="N138" s="18">
        <f t="shared" si="8"/>
        <v>17</v>
      </c>
      <c r="O138" s="21">
        <f t="shared" si="7"/>
        <v>44709</v>
      </c>
      <c r="P138" s="19">
        <f t="shared" si="6"/>
        <v>44734</v>
      </c>
      <c r="Q138" s="137" t="s">
        <v>642</v>
      </c>
      <c r="R138" s="132" t="s">
        <v>658</v>
      </c>
    </row>
    <row r="139" spans="1:18" ht="30" x14ac:dyDescent="0.25">
      <c r="A139" t="s">
        <v>174</v>
      </c>
      <c r="B139" s="1">
        <v>44725</v>
      </c>
      <c r="C139" s="45" t="s">
        <v>192</v>
      </c>
      <c r="D139" s="29">
        <v>5</v>
      </c>
      <c r="E139" t="s">
        <v>193</v>
      </c>
      <c r="F139">
        <v>90</v>
      </c>
      <c r="G139" s="14">
        <v>90</v>
      </c>
      <c r="K139" s="79">
        <v>11</v>
      </c>
      <c r="L139" s="79">
        <v>10</v>
      </c>
      <c r="M139" s="14">
        <v>10</v>
      </c>
      <c r="N139" s="18">
        <f t="shared" si="8"/>
        <v>10</v>
      </c>
      <c r="O139" s="21">
        <f t="shared" si="7"/>
        <v>44716</v>
      </c>
      <c r="P139" s="19">
        <f t="shared" si="6"/>
        <v>44741</v>
      </c>
      <c r="Q139" s="137" t="s">
        <v>674</v>
      </c>
      <c r="R139" s="132" t="s">
        <v>659</v>
      </c>
    </row>
    <row r="140" spans="1:18" ht="30" x14ac:dyDescent="0.25">
      <c r="A140" t="s">
        <v>175</v>
      </c>
      <c r="B140" s="1">
        <v>44725</v>
      </c>
      <c r="C140" s="45" t="s">
        <v>192</v>
      </c>
      <c r="D140" s="29">
        <v>4</v>
      </c>
      <c r="E140">
        <v>90</v>
      </c>
      <c r="F140">
        <v>90</v>
      </c>
      <c r="G140" s="77" t="s">
        <v>193</v>
      </c>
      <c r="K140" s="79">
        <v>10</v>
      </c>
      <c r="L140" s="79">
        <v>10</v>
      </c>
      <c r="M140" s="14">
        <v>11</v>
      </c>
      <c r="N140" s="18">
        <f t="shared" si="8"/>
        <v>10</v>
      </c>
      <c r="O140" s="21">
        <f t="shared" si="7"/>
        <v>44716</v>
      </c>
      <c r="P140" s="19">
        <f t="shared" si="6"/>
        <v>44741</v>
      </c>
      <c r="Q140" s="137" t="s">
        <v>673</v>
      </c>
      <c r="R140" s="132" t="s">
        <v>659</v>
      </c>
    </row>
    <row r="141" spans="1:18" ht="30" x14ac:dyDescent="0.25">
      <c r="A141" t="s">
        <v>176</v>
      </c>
      <c r="B141" s="1">
        <v>44725</v>
      </c>
      <c r="C141" s="45" t="s">
        <v>192</v>
      </c>
      <c r="D141" s="29">
        <v>1</v>
      </c>
      <c r="E141">
        <v>0</v>
      </c>
      <c r="K141" s="6">
        <v>0</v>
      </c>
      <c r="L141" s="6"/>
      <c r="N141" s="18">
        <f t="shared" si="8"/>
        <v>0</v>
      </c>
      <c r="O141" s="21">
        <f t="shared" si="7"/>
        <v>44726</v>
      </c>
      <c r="P141" s="19">
        <f t="shared" si="6"/>
        <v>44751</v>
      </c>
      <c r="Q141" s="137" t="s">
        <v>710</v>
      </c>
      <c r="R141" s="132" t="s">
        <v>659</v>
      </c>
    </row>
    <row r="142" spans="1:18" ht="30" x14ac:dyDescent="0.25">
      <c r="A142" t="s">
        <v>177</v>
      </c>
      <c r="B142" s="1">
        <v>44725</v>
      </c>
      <c r="C142" s="45" t="s">
        <v>192</v>
      </c>
      <c r="D142" s="29">
        <v>4</v>
      </c>
      <c r="E142">
        <v>45</v>
      </c>
      <c r="F142">
        <v>45</v>
      </c>
      <c r="G142" s="14">
        <v>45</v>
      </c>
      <c r="K142" s="79">
        <v>6</v>
      </c>
      <c r="L142" s="79">
        <v>6</v>
      </c>
      <c r="M142" s="14">
        <v>6</v>
      </c>
      <c r="N142" s="18">
        <f t="shared" si="8"/>
        <v>6</v>
      </c>
      <c r="O142" s="21">
        <f t="shared" si="7"/>
        <v>44720</v>
      </c>
      <c r="P142" s="19">
        <f t="shared" si="6"/>
        <v>44745</v>
      </c>
      <c r="Q142" s="137" t="s">
        <v>678</v>
      </c>
      <c r="R142" s="132" t="s">
        <v>659</v>
      </c>
    </row>
    <row r="143" spans="1:18" ht="30" x14ac:dyDescent="0.25">
      <c r="A143" t="s">
        <v>178</v>
      </c>
      <c r="B143" s="1">
        <v>44725</v>
      </c>
      <c r="C143" s="45" t="s">
        <v>192</v>
      </c>
      <c r="D143" s="29">
        <v>3</v>
      </c>
      <c r="E143" t="s">
        <v>193</v>
      </c>
      <c r="F143" t="s">
        <v>193</v>
      </c>
      <c r="G143" s="77" t="s">
        <v>193</v>
      </c>
      <c r="K143" s="79">
        <v>11</v>
      </c>
      <c r="L143" s="79">
        <v>11</v>
      </c>
      <c r="M143" s="14">
        <v>11</v>
      </c>
      <c r="N143" s="18">
        <f t="shared" si="8"/>
        <v>11</v>
      </c>
      <c r="O143" s="21">
        <f t="shared" si="7"/>
        <v>44715</v>
      </c>
      <c r="P143" s="19">
        <f t="shared" si="6"/>
        <v>44740</v>
      </c>
      <c r="Q143" s="137" t="s">
        <v>711</v>
      </c>
      <c r="R143" s="132" t="s">
        <v>659</v>
      </c>
    </row>
    <row r="144" spans="1:18" ht="30" x14ac:dyDescent="0.25">
      <c r="A144" t="s">
        <v>179</v>
      </c>
      <c r="B144" s="1">
        <v>44725</v>
      </c>
      <c r="C144" s="45" t="s">
        <v>192</v>
      </c>
      <c r="D144" s="29">
        <v>4</v>
      </c>
      <c r="H144">
        <v>30</v>
      </c>
      <c r="I144">
        <v>32</v>
      </c>
      <c r="J144" s="14">
        <v>30</v>
      </c>
      <c r="K144" s="79">
        <v>19</v>
      </c>
      <c r="L144" s="79">
        <v>19</v>
      </c>
      <c r="M144" s="14">
        <v>19</v>
      </c>
      <c r="N144" s="18">
        <f t="shared" si="8"/>
        <v>19</v>
      </c>
      <c r="O144" s="21">
        <f t="shared" si="7"/>
        <v>44707</v>
      </c>
      <c r="P144" s="19">
        <f t="shared" si="6"/>
        <v>44732</v>
      </c>
      <c r="Q144" s="137" t="s">
        <v>678</v>
      </c>
      <c r="R144" s="132" t="s">
        <v>659</v>
      </c>
    </row>
    <row r="145" spans="1:18" ht="30" x14ac:dyDescent="0.25">
      <c r="A145" t="s">
        <v>180</v>
      </c>
      <c r="B145" s="1">
        <v>44725</v>
      </c>
      <c r="C145" s="45" t="s">
        <v>192</v>
      </c>
      <c r="D145" s="29">
        <v>3</v>
      </c>
      <c r="E145">
        <v>30</v>
      </c>
      <c r="F145">
        <v>30</v>
      </c>
      <c r="G145" s="14">
        <v>30</v>
      </c>
      <c r="K145" s="79">
        <v>4</v>
      </c>
      <c r="L145" s="79">
        <v>4</v>
      </c>
      <c r="M145" s="14">
        <v>4</v>
      </c>
      <c r="N145" s="18">
        <f t="shared" si="8"/>
        <v>4</v>
      </c>
      <c r="O145" s="21">
        <f t="shared" si="7"/>
        <v>44722</v>
      </c>
      <c r="P145" s="19">
        <f t="shared" si="6"/>
        <v>44747</v>
      </c>
      <c r="Q145" s="137" t="s">
        <v>712</v>
      </c>
      <c r="R145" s="132" t="s">
        <v>659</v>
      </c>
    </row>
    <row r="146" spans="1:18" ht="30" x14ac:dyDescent="0.25">
      <c r="A146" t="s">
        <v>181</v>
      </c>
      <c r="B146" s="1">
        <v>44725</v>
      </c>
      <c r="C146" s="45" t="s">
        <v>192</v>
      </c>
      <c r="D146" s="29">
        <v>2</v>
      </c>
      <c r="E146">
        <v>30</v>
      </c>
      <c r="F146">
        <v>30</v>
      </c>
      <c r="K146" s="79">
        <v>4</v>
      </c>
      <c r="L146" s="79">
        <v>4</v>
      </c>
      <c r="N146" s="18">
        <f>ROUND((K146+L146)/2,0)</f>
        <v>4</v>
      </c>
      <c r="O146" s="21">
        <f t="shared" si="7"/>
        <v>44722</v>
      </c>
      <c r="P146" s="19">
        <f t="shared" si="6"/>
        <v>44747</v>
      </c>
      <c r="Q146" s="137" t="s">
        <v>678</v>
      </c>
      <c r="R146" s="132" t="s">
        <v>659</v>
      </c>
    </row>
    <row r="147" spans="1:18" ht="30" x14ac:dyDescent="0.25">
      <c r="A147" t="s">
        <v>182</v>
      </c>
      <c r="B147" s="1">
        <v>44725</v>
      </c>
      <c r="C147" s="45" t="s">
        <v>192</v>
      </c>
      <c r="D147" s="29">
        <v>2</v>
      </c>
      <c r="H147">
        <v>32</v>
      </c>
      <c r="I147">
        <v>35</v>
      </c>
      <c r="K147" s="79">
        <v>19</v>
      </c>
      <c r="L147" s="79">
        <v>21</v>
      </c>
      <c r="N147" s="18">
        <f>ROUND((K147+L147)/2,0)</f>
        <v>20</v>
      </c>
      <c r="O147" s="21">
        <f t="shared" si="7"/>
        <v>44706</v>
      </c>
      <c r="P147" s="19">
        <f t="shared" si="6"/>
        <v>44731</v>
      </c>
      <c r="Q147" s="137" t="s">
        <v>713</v>
      </c>
      <c r="R147" s="132" t="s">
        <v>658</v>
      </c>
    </row>
    <row r="148" spans="1:18" ht="30" x14ac:dyDescent="0.25">
      <c r="A148" t="s">
        <v>183</v>
      </c>
      <c r="B148" s="1">
        <v>44725</v>
      </c>
      <c r="C148" s="45" t="s">
        <v>192</v>
      </c>
      <c r="D148" s="29">
        <v>2</v>
      </c>
      <c r="E148">
        <v>0</v>
      </c>
      <c r="F148">
        <v>0</v>
      </c>
      <c r="K148" s="6">
        <v>0</v>
      </c>
      <c r="L148" s="6">
        <v>0</v>
      </c>
      <c r="N148" s="18">
        <f t="shared" si="8"/>
        <v>0</v>
      </c>
      <c r="O148" s="21">
        <f t="shared" si="7"/>
        <v>44726</v>
      </c>
      <c r="P148" s="19">
        <f t="shared" si="6"/>
        <v>44751</v>
      </c>
      <c r="Q148" s="137" t="s">
        <v>709</v>
      </c>
      <c r="R148" s="132" t="s">
        <v>659</v>
      </c>
    </row>
    <row r="149" spans="1:18" ht="30" x14ac:dyDescent="0.25">
      <c r="A149" t="s">
        <v>184</v>
      </c>
      <c r="B149" s="1">
        <v>44725</v>
      </c>
      <c r="C149" s="45" t="s">
        <v>192</v>
      </c>
      <c r="D149" s="29">
        <v>6</v>
      </c>
      <c r="H149">
        <v>32</v>
      </c>
      <c r="I149">
        <v>35</v>
      </c>
      <c r="J149" s="14">
        <v>37</v>
      </c>
      <c r="K149" s="79">
        <v>19</v>
      </c>
      <c r="L149" s="79">
        <v>21</v>
      </c>
      <c r="M149" s="14">
        <v>22</v>
      </c>
      <c r="N149" s="18">
        <f t="shared" si="8"/>
        <v>21</v>
      </c>
      <c r="O149" s="21">
        <f t="shared" si="7"/>
        <v>44705</v>
      </c>
      <c r="P149" s="19">
        <f t="shared" si="6"/>
        <v>44730</v>
      </c>
      <c r="Q149" s="137" t="s">
        <v>678</v>
      </c>
      <c r="R149" s="132" t="s">
        <v>659</v>
      </c>
    </row>
    <row r="150" spans="1:18" ht="30" x14ac:dyDescent="0.25">
      <c r="A150" t="s">
        <v>185</v>
      </c>
      <c r="B150" s="1">
        <v>44725</v>
      </c>
      <c r="C150" s="45" t="s">
        <v>192</v>
      </c>
      <c r="D150" s="29">
        <v>5</v>
      </c>
      <c r="H150">
        <v>21</v>
      </c>
      <c r="I150">
        <v>15</v>
      </c>
      <c r="J150" s="14">
        <v>19</v>
      </c>
      <c r="K150" s="79">
        <v>15</v>
      </c>
      <c r="L150" s="79">
        <v>13</v>
      </c>
      <c r="M150" s="14">
        <v>14</v>
      </c>
      <c r="N150" s="18">
        <f t="shared" si="8"/>
        <v>14</v>
      </c>
      <c r="O150" s="21">
        <f t="shared" si="7"/>
        <v>44712</v>
      </c>
      <c r="P150" s="19">
        <f t="shared" si="6"/>
        <v>44737</v>
      </c>
      <c r="Q150" s="137" t="s">
        <v>645</v>
      </c>
      <c r="R150" s="132" t="s">
        <v>659</v>
      </c>
    </row>
    <row r="151" spans="1:18" ht="30" x14ac:dyDescent="0.25">
      <c r="A151" t="s">
        <v>186</v>
      </c>
      <c r="B151" s="1">
        <v>44725</v>
      </c>
      <c r="C151" s="45" t="s">
        <v>192</v>
      </c>
      <c r="D151" s="29">
        <v>4</v>
      </c>
      <c r="H151">
        <v>34</v>
      </c>
      <c r="I151">
        <v>36</v>
      </c>
      <c r="J151" s="14">
        <v>36</v>
      </c>
      <c r="K151" s="79">
        <v>20</v>
      </c>
      <c r="L151" s="79">
        <v>21</v>
      </c>
      <c r="M151" s="14">
        <v>21</v>
      </c>
      <c r="N151" s="18">
        <f t="shared" si="8"/>
        <v>21</v>
      </c>
      <c r="O151" s="21">
        <f t="shared" si="7"/>
        <v>44705</v>
      </c>
      <c r="P151" s="19">
        <f t="shared" si="6"/>
        <v>44730</v>
      </c>
      <c r="Q151" s="137" t="s">
        <v>711</v>
      </c>
      <c r="R151" s="132" t="s">
        <v>659</v>
      </c>
    </row>
    <row r="152" spans="1:18" ht="30" x14ac:dyDescent="0.25">
      <c r="A152" t="s">
        <v>187</v>
      </c>
      <c r="B152" s="1">
        <v>44725</v>
      </c>
      <c r="C152" s="45" t="s">
        <v>192</v>
      </c>
      <c r="D152" s="29">
        <v>7</v>
      </c>
      <c r="H152">
        <v>18</v>
      </c>
      <c r="I152">
        <v>23</v>
      </c>
      <c r="J152" s="14">
        <v>26</v>
      </c>
      <c r="K152" s="79">
        <v>14</v>
      </c>
      <c r="L152" s="79">
        <v>16</v>
      </c>
      <c r="M152" s="14">
        <v>17</v>
      </c>
      <c r="N152" s="18">
        <f t="shared" si="8"/>
        <v>16</v>
      </c>
      <c r="O152" s="21">
        <f t="shared" si="7"/>
        <v>44710</v>
      </c>
      <c r="P152" s="19">
        <f t="shared" si="6"/>
        <v>44735</v>
      </c>
      <c r="Q152" s="137" t="s">
        <v>714</v>
      </c>
      <c r="R152" s="132" t="s">
        <v>659</v>
      </c>
    </row>
    <row r="153" spans="1:18" ht="30" x14ac:dyDescent="0.25">
      <c r="A153" t="s">
        <v>188</v>
      </c>
      <c r="B153" s="1">
        <v>44725</v>
      </c>
      <c r="C153" s="45" t="s">
        <v>192</v>
      </c>
      <c r="D153" s="29">
        <v>4</v>
      </c>
      <c r="H153">
        <v>34</v>
      </c>
      <c r="I153">
        <v>32</v>
      </c>
      <c r="J153" s="14">
        <v>33</v>
      </c>
      <c r="K153" s="79">
        <v>20</v>
      </c>
      <c r="L153" s="79">
        <v>19</v>
      </c>
      <c r="M153" s="14">
        <v>20</v>
      </c>
      <c r="N153" s="18">
        <f t="shared" si="8"/>
        <v>20</v>
      </c>
      <c r="O153" s="21">
        <f t="shared" si="7"/>
        <v>44706</v>
      </c>
      <c r="P153" s="19">
        <f t="shared" si="6"/>
        <v>44731</v>
      </c>
      <c r="Q153" s="137" t="s">
        <v>634</v>
      </c>
      <c r="R153" s="132" t="s">
        <v>659</v>
      </c>
    </row>
    <row r="154" spans="1:18" ht="30" x14ac:dyDescent="0.25">
      <c r="A154" t="s">
        <v>189</v>
      </c>
      <c r="B154" s="1">
        <v>44725</v>
      </c>
      <c r="C154" s="45" t="s">
        <v>192</v>
      </c>
      <c r="D154" s="29">
        <v>3</v>
      </c>
      <c r="E154">
        <v>15</v>
      </c>
      <c r="F154">
        <v>0</v>
      </c>
      <c r="G154" s="14">
        <v>0</v>
      </c>
      <c r="K154" s="79">
        <v>1</v>
      </c>
      <c r="L154" s="79">
        <v>0</v>
      </c>
      <c r="M154" s="14">
        <v>0</v>
      </c>
      <c r="N154" s="18">
        <f t="shared" si="8"/>
        <v>0</v>
      </c>
      <c r="O154" s="21">
        <f t="shared" si="7"/>
        <v>44726</v>
      </c>
      <c r="P154" s="19">
        <f t="shared" si="6"/>
        <v>44751</v>
      </c>
      <c r="Q154" s="137" t="s">
        <v>639</v>
      </c>
      <c r="R154" s="132" t="s">
        <v>659</v>
      </c>
    </row>
    <row r="155" spans="1:18" ht="30" x14ac:dyDescent="0.25">
      <c r="A155" t="s">
        <v>190</v>
      </c>
      <c r="B155" s="1">
        <v>44725</v>
      </c>
      <c r="C155" s="45" t="s">
        <v>192</v>
      </c>
      <c r="D155" s="29">
        <v>5</v>
      </c>
      <c r="E155">
        <v>30</v>
      </c>
      <c r="F155">
        <v>30</v>
      </c>
      <c r="G155" s="14">
        <v>30</v>
      </c>
      <c r="K155" s="79">
        <v>4</v>
      </c>
      <c r="L155" s="79">
        <v>4</v>
      </c>
      <c r="M155" s="14">
        <v>4</v>
      </c>
      <c r="N155" s="18">
        <f t="shared" si="8"/>
        <v>4</v>
      </c>
      <c r="O155" s="21">
        <f t="shared" si="7"/>
        <v>44722</v>
      </c>
      <c r="P155" s="19">
        <f t="shared" si="6"/>
        <v>44747</v>
      </c>
      <c r="Q155" s="137" t="s">
        <v>715</v>
      </c>
      <c r="R155" s="132" t="s">
        <v>659</v>
      </c>
    </row>
    <row r="156" spans="1:18" ht="30" x14ac:dyDescent="0.25">
      <c r="A156" t="s">
        <v>191</v>
      </c>
      <c r="B156" s="1">
        <v>44725</v>
      </c>
      <c r="C156" s="45" t="s">
        <v>192</v>
      </c>
      <c r="D156" s="29">
        <v>5</v>
      </c>
      <c r="H156">
        <v>21</v>
      </c>
      <c r="I156">
        <v>22</v>
      </c>
      <c r="J156" s="14">
        <v>32</v>
      </c>
      <c r="K156" s="79">
        <v>15</v>
      </c>
      <c r="L156" s="79">
        <v>15</v>
      </c>
      <c r="M156" s="14">
        <v>19</v>
      </c>
      <c r="N156" s="18">
        <f>ROUND((K156+L156+M156)/3,0)</f>
        <v>16</v>
      </c>
      <c r="O156" s="21">
        <f>B156-N156+1</f>
        <v>44710</v>
      </c>
      <c r="P156" s="19">
        <f>O156+25</f>
        <v>44735</v>
      </c>
      <c r="Q156" s="137" t="s">
        <v>678</v>
      </c>
      <c r="R156" s="132" t="s">
        <v>659</v>
      </c>
    </row>
    <row r="157" spans="1:18" ht="30" x14ac:dyDescent="0.25">
      <c r="A157" t="s">
        <v>691</v>
      </c>
      <c r="B157" s="1">
        <v>44725</v>
      </c>
      <c r="C157" s="45" t="s">
        <v>192</v>
      </c>
      <c r="D157" s="75">
        <v>5</v>
      </c>
      <c r="G157" s="77"/>
      <c r="H157">
        <v>25</v>
      </c>
      <c r="I157">
        <v>22</v>
      </c>
      <c r="J157" s="77">
        <v>20</v>
      </c>
      <c r="K157" s="79">
        <v>16</v>
      </c>
      <c r="L157" s="79">
        <v>15</v>
      </c>
      <c r="M157" s="77">
        <v>14</v>
      </c>
      <c r="N157" s="18">
        <f t="shared" ref="N157:N174" si="11">ROUND((K157+L157+M157)/3,0)</f>
        <v>15</v>
      </c>
      <c r="O157" s="21">
        <f>B157-N157+1</f>
        <v>44711</v>
      </c>
      <c r="P157" s="19">
        <f t="shared" ref="P157:P174" si="12">O157+25</f>
        <v>44736</v>
      </c>
      <c r="Q157" s="137" t="s">
        <v>631</v>
      </c>
      <c r="R157" s="132" t="s">
        <v>658</v>
      </c>
    </row>
    <row r="158" spans="1:18" ht="30" x14ac:dyDescent="0.25">
      <c r="A158" t="s">
        <v>692</v>
      </c>
      <c r="B158" s="1">
        <v>44725</v>
      </c>
      <c r="C158" s="45" t="s">
        <v>192</v>
      </c>
      <c r="D158" s="75">
        <v>5</v>
      </c>
      <c r="E158">
        <v>45</v>
      </c>
      <c r="F158">
        <v>45</v>
      </c>
      <c r="G158" s="77">
        <v>60</v>
      </c>
      <c r="J158" s="77"/>
      <c r="K158" s="79">
        <v>6</v>
      </c>
      <c r="L158" s="79">
        <v>6</v>
      </c>
      <c r="M158" s="77">
        <v>7</v>
      </c>
      <c r="N158" s="18">
        <f t="shared" si="11"/>
        <v>6</v>
      </c>
      <c r="O158" s="21">
        <f t="shared" ref="O158:O174" si="13">B158-N158+1</f>
        <v>44720</v>
      </c>
      <c r="P158" s="19">
        <f t="shared" si="12"/>
        <v>44745</v>
      </c>
      <c r="Q158" s="137" t="s">
        <v>716</v>
      </c>
      <c r="R158" s="132" t="s">
        <v>659</v>
      </c>
    </row>
    <row r="159" spans="1:18" ht="30" x14ac:dyDescent="0.25">
      <c r="A159" t="s">
        <v>693</v>
      </c>
      <c r="B159" s="1">
        <v>44725</v>
      </c>
      <c r="C159" s="45" t="s">
        <v>192</v>
      </c>
      <c r="D159" s="75">
        <v>4</v>
      </c>
      <c r="E159">
        <v>75</v>
      </c>
      <c r="F159">
        <v>75</v>
      </c>
      <c r="G159" s="77">
        <v>75</v>
      </c>
      <c r="J159" s="77"/>
      <c r="K159" s="79">
        <v>8</v>
      </c>
      <c r="L159" s="79">
        <v>8</v>
      </c>
      <c r="M159" s="77">
        <v>8</v>
      </c>
      <c r="N159" s="18">
        <f t="shared" si="11"/>
        <v>8</v>
      </c>
      <c r="O159" s="21">
        <f t="shared" si="13"/>
        <v>44718</v>
      </c>
      <c r="P159" s="19">
        <f t="shared" si="12"/>
        <v>44743</v>
      </c>
      <c r="Q159" s="137" t="s">
        <v>634</v>
      </c>
      <c r="R159" s="132" t="s">
        <v>658</v>
      </c>
    </row>
    <row r="160" spans="1:18" ht="30" x14ac:dyDescent="0.25">
      <c r="A160" t="s">
        <v>694</v>
      </c>
      <c r="B160" s="1">
        <v>44725</v>
      </c>
      <c r="C160" s="45" t="s">
        <v>192</v>
      </c>
      <c r="D160" s="75">
        <v>4</v>
      </c>
      <c r="E160">
        <v>45</v>
      </c>
      <c r="F160">
        <v>45</v>
      </c>
      <c r="G160" s="77">
        <v>45</v>
      </c>
      <c r="J160" s="77"/>
      <c r="K160" s="79">
        <v>6</v>
      </c>
      <c r="L160" s="79">
        <v>6</v>
      </c>
      <c r="M160" s="77">
        <v>6</v>
      </c>
      <c r="N160" s="18">
        <f t="shared" si="11"/>
        <v>6</v>
      </c>
      <c r="O160" s="21">
        <f t="shared" si="13"/>
        <v>44720</v>
      </c>
      <c r="P160" s="19">
        <f t="shared" si="12"/>
        <v>44745</v>
      </c>
      <c r="Q160" s="137" t="s">
        <v>717</v>
      </c>
      <c r="R160" s="132" t="s">
        <v>659</v>
      </c>
    </row>
    <row r="161" spans="1:18" ht="30" x14ac:dyDescent="0.25">
      <c r="A161" t="s">
        <v>695</v>
      </c>
      <c r="B161" s="1">
        <v>44725</v>
      </c>
      <c r="C161" s="45" t="s">
        <v>192</v>
      </c>
      <c r="D161" s="75">
        <v>4</v>
      </c>
      <c r="G161" s="77"/>
      <c r="H161">
        <v>32</v>
      </c>
      <c r="I161">
        <v>34</v>
      </c>
      <c r="J161" s="77">
        <v>36</v>
      </c>
      <c r="K161" s="79">
        <v>19</v>
      </c>
      <c r="L161" s="79">
        <v>20</v>
      </c>
      <c r="M161" s="77">
        <v>21</v>
      </c>
      <c r="N161" s="18">
        <f>ROUND((K161+L161+M161)/3,0)</f>
        <v>20</v>
      </c>
      <c r="O161" s="21">
        <f t="shared" si="13"/>
        <v>44706</v>
      </c>
      <c r="P161" s="19">
        <f t="shared" si="12"/>
        <v>44731</v>
      </c>
      <c r="Q161" s="137" t="s">
        <v>634</v>
      </c>
      <c r="R161" s="132" t="s">
        <v>658</v>
      </c>
    </row>
    <row r="162" spans="1:18" ht="30" x14ac:dyDescent="0.25">
      <c r="A162" t="s">
        <v>696</v>
      </c>
      <c r="B162" s="1">
        <v>44725</v>
      </c>
      <c r="C162" s="45" t="s">
        <v>192</v>
      </c>
      <c r="D162" s="75">
        <v>5</v>
      </c>
      <c r="G162" s="77"/>
      <c r="H162">
        <v>38</v>
      </c>
      <c r="I162">
        <v>35</v>
      </c>
      <c r="J162" s="77">
        <v>34</v>
      </c>
      <c r="K162" s="79">
        <v>22</v>
      </c>
      <c r="L162" s="79">
        <v>21</v>
      </c>
      <c r="M162" s="77">
        <v>20</v>
      </c>
      <c r="N162" s="18">
        <f t="shared" si="11"/>
        <v>21</v>
      </c>
      <c r="O162" s="21">
        <f t="shared" si="13"/>
        <v>44705</v>
      </c>
      <c r="P162" s="19">
        <f t="shared" si="12"/>
        <v>44730</v>
      </c>
      <c r="Q162" s="137" t="s">
        <v>634</v>
      </c>
      <c r="R162" s="132" t="s">
        <v>632</v>
      </c>
    </row>
    <row r="163" spans="1:18" ht="30" x14ac:dyDescent="0.25">
      <c r="A163" t="s">
        <v>697</v>
      </c>
      <c r="B163" s="1">
        <v>44725</v>
      </c>
      <c r="C163" s="45" t="s">
        <v>192</v>
      </c>
      <c r="D163" s="75">
        <v>5</v>
      </c>
      <c r="E163">
        <v>60</v>
      </c>
      <c r="F163">
        <v>60</v>
      </c>
      <c r="G163" s="77">
        <v>80</v>
      </c>
      <c r="J163" s="77"/>
      <c r="K163" s="79">
        <v>7</v>
      </c>
      <c r="L163" s="79">
        <v>7</v>
      </c>
      <c r="M163" s="77">
        <v>9</v>
      </c>
      <c r="N163" s="18">
        <f t="shared" si="11"/>
        <v>8</v>
      </c>
      <c r="O163" s="21">
        <f t="shared" si="13"/>
        <v>44718</v>
      </c>
      <c r="P163" s="19">
        <f t="shared" si="12"/>
        <v>44743</v>
      </c>
      <c r="Q163" s="137" t="s">
        <v>678</v>
      </c>
      <c r="R163" s="132" t="s">
        <v>659</v>
      </c>
    </row>
    <row r="164" spans="1:18" ht="30" x14ac:dyDescent="0.25">
      <c r="A164" t="s">
        <v>698</v>
      </c>
      <c r="B164" s="1">
        <v>44725</v>
      </c>
      <c r="C164" s="45" t="s">
        <v>192</v>
      </c>
      <c r="D164" s="75">
        <v>6</v>
      </c>
      <c r="G164" s="77"/>
      <c r="H164">
        <v>38</v>
      </c>
      <c r="I164">
        <v>41</v>
      </c>
      <c r="J164" s="77">
        <v>36</v>
      </c>
      <c r="K164" s="79">
        <v>22</v>
      </c>
      <c r="L164" s="79">
        <v>23</v>
      </c>
      <c r="M164" s="77">
        <v>21</v>
      </c>
      <c r="N164" s="18">
        <f t="shared" si="11"/>
        <v>22</v>
      </c>
      <c r="O164" s="21">
        <f t="shared" si="13"/>
        <v>44704</v>
      </c>
      <c r="P164" s="19">
        <f t="shared" si="12"/>
        <v>44729</v>
      </c>
      <c r="Q164" s="137" t="s">
        <v>673</v>
      </c>
      <c r="R164" s="132" t="s">
        <v>659</v>
      </c>
    </row>
    <row r="165" spans="1:18" ht="30" x14ac:dyDescent="0.25">
      <c r="A165" t="s">
        <v>699</v>
      </c>
      <c r="B165" s="1">
        <v>44725</v>
      </c>
      <c r="C165" s="45" t="s">
        <v>192</v>
      </c>
      <c r="D165" s="75">
        <v>3</v>
      </c>
      <c r="E165">
        <v>45</v>
      </c>
      <c r="F165">
        <v>45</v>
      </c>
      <c r="G165" s="77">
        <v>45</v>
      </c>
      <c r="J165" s="77"/>
      <c r="K165" s="79">
        <v>6</v>
      </c>
      <c r="L165" s="79">
        <v>6</v>
      </c>
      <c r="M165" s="77">
        <v>6</v>
      </c>
      <c r="N165" s="18">
        <f t="shared" si="11"/>
        <v>6</v>
      </c>
      <c r="O165" s="21">
        <f t="shared" si="13"/>
        <v>44720</v>
      </c>
      <c r="P165" s="19">
        <f t="shared" si="12"/>
        <v>44745</v>
      </c>
      <c r="Q165" s="137" t="s">
        <v>673</v>
      </c>
      <c r="R165" s="132" t="s">
        <v>659</v>
      </c>
    </row>
    <row r="166" spans="1:18" ht="30" x14ac:dyDescent="0.25">
      <c r="A166" t="s">
        <v>700</v>
      </c>
      <c r="B166" s="1">
        <v>44725</v>
      </c>
      <c r="C166" s="45" t="s">
        <v>192</v>
      </c>
      <c r="D166" s="75">
        <v>4</v>
      </c>
      <c r="E166">
        <v>45</v>
      </c>
      <c r="F166">
        <v>30</v>
      </c>
      <c r="G166" s="77">
        <v>45</v>
      </c>
      <c r="J166" s="77"/>
      <c r="K166" s="79">
        <v>6</v>
      </c>
      <c r="L166" s="79">
        <v>4</v>
      </c>
      <c r="M166" s="77">
        <v>6</v>
      </c>
      <c r="N166" s="18">
        <f t="shared" si="11"/>
        <v>5</v>
      </c>
      <c r="O166" s="21">
        <f t="shared" si="13"/>
        <v>44721</v>
      </c>
      <c r="P166" s="19">
        <f t="shared" si="12"/>
        <v>44746</v>
      </c>
      <c r="Q166" s="137" t="s">
        <v>718</v>
      </c>
      <c r="R166" s="132" t="s">
        <v>658</v>
      </c>
    </row>
    <row r="167" spans="1:18" ht="30" x14ac:dyDescent="0.25">
      <c r="A167" t="s">
        <v>701</v>
      </c>
      <c r="B167" s="1">
        <v>44725</v>
      </c>
      <c r="C167" s="45" t="s">
        <v>192</v>
      </c>
      <c r="D167" s="75">
        <v>4</v>
      </c>
      <c r="G167" s="77"/>
      <c r="H167">
        <v>26</v>
      </c>
      <c r="I167">
        <v>20</v>
      </c>
      <c r="J167" s="77">
        <v>26</v>
      </c>
      <c r="K167" s="79">
        <v>17</v>
      </c>
      <c r="L167" s="79">
        <v>14</v>
      </c>
      <c r="M167" s="77">
        <v>17</v>
      </c>
      <c r="N167" s="18">
        <f t="shared" si="11"/>
        <v>16</v>
      </c>
      <c r="O167" s="21">
        <f t="shared" si="13"/>
        <v>44710</v>
      </c>
      <c r="P167" s="19">
        <f t="shared" si="12"/>
        <v>44735</v>
      </c>
      <c r="Q167" s="137" t="s">
        <v>655</v>
      </c>
      <c r="R167" s="132" t="s">
        <v>632</v>
      </c>
    </row>
    <row r="168" spans="1:18" ht="30" x14ac:dyDescent="0.25">
      <c r="A168" t="s">
        <v>702</v>
      </c>
      <c r="B168" s="1">
        <v>44725</v>
      </c>
      <c r="C168" s="45" t="s">
        <v>192</v>
      </c>
      <c r="D168" s="75">
        <v>4</v>
      </c>
      <c r="G168" s="77"/>
      <c r="H168">
        <v>40</v>
      </c>
      <c r="I168">
        <v>38</v>
      </c>
      <c r="J168" s="77">
        <v>43</v>
      </c>
      <c r="K168" s="79">
        <v>22</v>
      </c>
      <c r="L168" s="79">
        <v>22</v>
      </c>
      <c r="M168" s="77">
        <v>23</v>
      </c>
      <c r="N168" s="18">
        <f t="shared" si="11"/>
        <v>22</v>
      </c>
      <c r="O168" s="21">
        <f t="shared" si="13"/>
        <v>44704</v>
      </c>
      <c r="P168" s="19">
        <f t="shared" si="12"/>
        <v>44729</v>
      </c>
      <c r="Q168" s="137" t="s">
        <v>655</v>
      </c>
      <c r="R168" s="132" t="s">
        <v>632</v>
      </c>
    </row>
    <row r="169" spans="1:18" ht="30" x14ac:dyDescent="0.25">
      <c r="A169" t="s">
        <v>703</v>
      </c>
      <c r="B169" s="1">
        <v>44725</v>
      </c>
      <c r="C169" s="45" t="s">
        <v>192</v>
      </c>
      <c r="D169" s="75">
        <v>2</v>
      </c>
      <c r="G169" s="77"/>
      <c r="H169">
        <v>19</v>
      </c>
      <c r="I169">
        <v>26</v>
      </c>
      <c r="J169" s="77"/>
      <c r="K169" s="79">
        <v>14</v>
      </c>
      <c r="L169" s="79">
        <v>17</v>
      </c>
      <c r="M169" s="77"/>
      <c r="N169" s="18">
        <f>ROUND((K169+L169)/2,0)</f>
        <v>16</v>
      </c>
      <c r="O169" s="21">
        <f t="shared" si="13"/>
        <v>44710</v>
      </c>
      <c r="P169" s="19">
        <f t="shared" si="12"/>
        <v>44735</v>
      </c>
      <c r="Q169" s="137" t="s">
        <v>689</v>
      </c>
      <c r="R169" s="132" t="s">
        <v>632</v>
      </c>
    </row>
    <row r="170" spans="1:18" ht="30" x14ac:dyDescent="0.25">
      <c r="A170" t="s">
        <v>704</v>
      </c>
      <c r="B170" s="1">
        <v>44725</v>
      </c>
      <c r="C170" s="45" t="s">
        <v>192</v>
      </c>
      <c r="D170" s="75">
        <v>5</v>
      </c>
      <c r="G170" s="77"/>
      <c r="H170">
        <v>34</v>
      </c>
      <c r="I170">
        <v>32</v>
      </c>
      <c r="J170" s="77">
        <v>32</v>
      </c>
      <c r="K170" s="79">
        <v>20</v>
      </c>
      <c r="L170" s="79">
        <v>19</v>
      </c>
      <c r="M170" s="77">
        <v>19</v>
      </c>
      <c r="N170" s="18">
        <f t="shared" si="11"/>
        <v>19</v>
      </c>
      <c r="O170" s="21">
        <f t="shared" si="13"/>
        <v>44707</v>
      </c>
      <c r="P170" s="19">
        <f t="shared" si="12"/>
        <v>44732</v>
      </c>
      <c r="Q170" s="137" t="s">
        <v>719</v>
      </c>
      <c r="R170" s="132" t="s">
        <v>632</v>
      </c>
    </row>
    <row r="171" spans="1:18" ht="30" x14ac:dyDescent="0.25">
      <c r="A171" t="s">
        <v>705</v>
      </c>
      <c r="B171" s="1">
        <v>44725</v>
      </c>
      <c r="C171" s="45" t="s">
        <v>192</v>
      </c>
      <c r="D171" s="75">
        <v>4</v>
      </c>
      <c r="E171">
        <v>60</v>
      </c>
      <c r="F171">
        <v>90</v>
      </c>
      <c r="G171" s="77">
        <v>80</v>
      </c>
      <c r="J171" s="77"/>
      <c r="K171" s="79">
        <v>7</v>
      </c>
      <c r="L171" s="79">
        <v>10</v>
      </c>
      <c r="M171" s="77">
        <v>9</v>
      </c>
      <c r="N171" s="18">
        <f t="shared" si="11"/>
        <v>9</v>
      </c>
      <c r="O171" s="21">
        <f t="shared" si="13"/>
        <v>44717</v>
      </c>
      <c r="P171" s="19">
        <f t="shared" si="12"/>
        <v>44742</v>
      </c>
      <c r="Q171" s="137" t="s">
        <v>719</v>
      </c>
      <c r="R171" s="132" t="s">
        <v>632</v>
      </c>
    </row>
    <row r="172" spans="1:18" ht="30" x14ac:dyDescent="0.25">
      <c r="A172" t="s">
        <v>706</v>
      </c>
      <c r="B172" s="1">
        <v>44725</v>
      </c>
      <c r="C172" s="45" t="s">
        <v>192</v>
      </c>
      <c r="D172" s="75">
        <v>3</v>
      </c>
      <c r="E172">
        <v>0</v>
      </c>
      <c r="F172">
        <v>0</v>
      </c>
      <c r="G172" s="77">
        <v>0</v>
      </c>
      <c r="J172" s="77"/>
      <c r="K172" s="79">
        <v>0</v>
      </c>
      <c r="L172" s="79">
        <v>0</v>
      </c>
      <c r="M172" s="77">
        <v>0</v>
      </c>
      <c r="N172" s="18">
        <f t="shared" si="11"/>
        <v>0</v>
      </c>
      <c r="O172" s="21">
        <f t="shared" si="13"/>
        <v>44726</v>
      </c>
      <c r="P172" s="19">
        <f t="shared" si="12"/>
        <v>44751</v>
      </c>
      <c r="Q172" s="137" t="s">
        <v>720</v>
      </c>
      <c r="R172" s="132" t="s">
        <v>632</v>
      </c>
    </row>
    <row r="173" spans="1:18" ht="30" x14ac:dyDescent="0.25">
      <c r="A173" t="s">
        <v>707</v>
      </c>
      <c r="B173" s="1">
        <v>44725</v>
      </c>
      <c r="C173" s="45" t="s">
        <v>192</v>
      </c>
      <c r="D173" s="75">
        <v>4</v>
      </c>
      <c r="E173">
        <v>0</v>
      </c>
      <c r="F173">
        <v>45</v>
      </c>
      <c r="G173" s="77">
        <v>45</v>
      </c>
      <c r="J173" s="77"/>
      <c r="K173" s="79">
        <v>0</v>
      </c>
      <c r="L173" s="79">
        <v>6</v>
      </c>
      <c r="M173" s="77">
        <v>6</v>
      </c>
      <c r="N173" s="18">
        <f t="shared" si="11"/>
        <v>4</v>
      </c>
      <c r="O173" s="21">
        <f t="shared" si="13"/>
        <v>44722</v>
      </c>
      <c r="P173" s="19">
        <f t="shared" si="12"/>
        <v>44747</v>
      </c>
      <c r="Q173" s="137" t="s">
        <v>721</v>
      </c>
      <c r="R173" s="132" t="s">
        <v>632</v>
      </c>
    </row>
    <row r="174" spans="1:18" ht="30" x14ac:dyDescent="0.25">
      <c r="A174" t="s">
        <v>708</v>
      </c>
      <c r="B174" s="1">
        <v>44725</v>
      </c>
      <c r="C174" s="45" t="s">
        <v>192</v>
      </c>
      <c r="D174" s="29">
        <v>4</v>
      </c>
      <c r="H174">
        <v>29</v>
      </c>
      <c r="I174">
        <v>30</v>
      </c>
      <c r="J174" s="14">
        <v>17</v>
      </c>
      <c r="K174" s="79">
        <v>18</v>
      </c>
      <c r="L174" s="79">
        <v>19</v>
      </c>
      <c r="M174" s="14">
        <v>13</v>
      </c>
      <c r="N174" s="18">
        <f t="shared" si="11"/>
        <v>17</v>
      </c>
      <c r="O174" s="21">
        <f t="shared" si="13"/>
        <v>44709</v>
      </c>
      <c r="P174" s="19">
        <f t="shared" si="12"/>
        <v>44734</v>
      </c>
      <c r="Q174" s="137" t="s">
        <v>666</v>
      </c>
      <c r="R174" s="132" t="s">
        <v>658</v>
      </c>
    </row>
    <row r="175" spans="1:18" ht="30" x14ac:dyDescent="0.25">
      <c r="A175" t="s">
        <v>194</v>
      </c>
      <c r="B175" s="1">
        <v>44725</v>
      </c>
      <c r="C175" s="44" t="s">
        <v>722</v>
      </c>
      <c r="D175" s="29">
        <v>5</v>
      </c>
      <c r="E175">
        <v>30</v>
      </c>
      <c r="F175">
        <v>30</v>
      </c>
      <c r="G175" s="14">
        <v>30</v>
      </c>
      <c r="K175" s="79">
        <v>4</v>
      </c>
      <c r="L175" s="79">
        <v>4</v>
      </c>
      <c r="M175" s="14">
        <v>4</v>
      </c>
      <c r="N175" s="18">
        <f t="shared" si="8"/>
        <v>4</v>
      </c>
      <c r="O175" s="21">
        <f t="shared" si="7"/>
        <v>44722</v>
      </c>
      <c r="P175" s="19">
        <f t="shared" si="6"/>
        <v>44747</v>
      </c>
      <c r="Q175" s="137" t="s">
        <v>637</v>
      </c>
      <c r="R175" s="132" t="s">
        <v>658</v>
      </c>
    </row>
    <row r="176" spans="1:18" ht="30" x14ac:dyDescent="0.25">
      <c r="A176" t="s">
        <v>195</v>
      </c>
      <c r="B176" s="1">
        <v>44725</v>
      </c>
      <c r="C176" s="44" t="s">
        <v>722</v>
      </c>
      <c r="D176" s="29">
        <v>5</v>
      </c>
      <c r="E176">
        <v>90</v>
      </c>
      <c r="F176">
        <v>60</v>
      </c>
      <c r="G176" s="14">
        <v>60</v>
      </c>
      <c r="K176" s="79">
        <v>10</v>
      </c>
      <c r="L176" s="79">
        <v>7</v>
      </c>
      <c r="M176" s="14">
        <v>7</v>
      </c>
      <c r="N176" s="18">
        <f t="shared" si="8"/>
        <v>8</v>
      </c>
      <c r="O176" s="21">
        <f t="shared" si="7"/>
        <v>44718</v>
      </c>
      <c r="P176" s="19">
        <f t="shared" si="6"/>
        <v>44743</v>
      </c>
      <c r="Q176" s="137" t="s">
        <v>642</v>
      </c>
      <c r="R176" s="132" t="s">
        <v>632</v>
      </c>
    </row>
    <row r="177" spans="1:18" ht="30" x14ac:dyDescent="0.25">
      <c r="A177" t="s">
        <v>196</v>
      </c>
      <c r="B177" s="1">
        <v>44725</v>
      </c>
      <c r="C177" s="44" t="s">
        <v>722</v>
      </c>
      <c r="D177" s="29">
        <v>4</v>
      </c>
      <c r="E177">
        <v>90</v>
      </c>
      <c r="F177">
        <v>90</v>
      </c>
      <c r="G177" s="14">
        <v>90</v>
      </c>
      <c r="K177" s="79">
        <v>10</v>
      </c>
      <c r="L177" s="79">
        <v>10</v>
      </c>
      <c r="M177" s="14">
        <v>10</v>
      </c>
      <c r="N177" s="18">
        <f t="shared" si="8"/>
        <v>10</v>
      </c>
      <c r="O177" s="21">
        <f t="shared" si="7"/>
        <v>44716</v>
      </c>
      <c r="P177" s="19">
        <f t="shared" si="6"/>
        <v>44741</v>
      </c>
      <c r="Q177" s="137" t="s">
        <v>682</v>
      </c>
      <c r="R177" s="132" t="s">
        <v>658</v>
      </c>
    </row>
    <row r="178" spans="1:18" ht="30" x14ac:dyDescent="0.25">
      <c r="A178" t="s">
        <v>197</v>
      </c>
      <c r="B178" s="1">
        <v>44725</v>
      </c>
      <c r="C178" s="44" t="s">
        <v>722</v>
      </c>
      <c r="D178" s="29">
        <v>4</v>
      </c>
      <c r="E178">
        <v>75</v>
      </c>
      <c r="F178">
        <v>60</v>
      </c>
      <c r="G178" s="14">
        <v>60</v>
      </c>
      <c r="K178" s="79">
        <v>8</v>
      </c>
      <c r="L178" s="79">
        <v>7</v>
      </c>
      <c r="M178" s="14">
        <v>7</v>
      </c>
      <c r="N178" s="18">
        <f t="shared" si="8"/>
        <v>7</v>
      </c>
      <c r="O178" s="21">
        <f t="shared" si="7"/>
        <v>44719</v>
      </c>
      <c r="P178" s="19">
        <f t="shared" si="6"/>
        <v>44744</v>
      </c>
      <c r="Q178" s="137" t="s">
        <v>634</v>
      </c>
      <c r="R178" s="132" t="s">
        <v>658</v>
      </c>
    </row>
    <row r="179" spans="1:18" ht="30" x14ac:dyDescent="0.25">
      <c r="A179" t="s">
        <v>198</v>
      </c>
      <c r="B179" s="1">
        <v>44725</v>
      </c>
      <c r="C179" s="44" t="s">
        <v>722</v>
      </c>
      <c r="D179" s="29">
        <v>4</v>
      </c>
      <c r="E179">
        <v>75</v>
      </c>
      <c r="F179">
        <v>75</v>
      </c>
      <c r="G179" s="14">
        <v>75</v>
      </c>
      <c r="K179" s="79">
        <v>8</v>
      </c>
      <c r="L179" s="79">
        <v>8</v>
      </c>
      <c r="M179" s="14">
        <v>8</v>
      </c>
      <c r="N179" s="18">
        <f t="shared" si="8"/>
        <v>8</v>
      </c>
      <c r="O179" s="21">
        <f t="shared" si="7"/>
        <v>44718</v>
      </c>
      <c r="P179" s="19">
        <f t="shared" si="6"/>
        <v>44743</v>
      </c>
      <c r="Q179" s="137" t="s">
        <v>634</v>
      </c>
      <c r="R179" s="132" t="s">
        <v>632</v>
      </c>
    </row>
    <row r="180" spans="1:18" ht="30" x14ac:dyDescent="0.25">
      <c r="A180" t="s">
        <v>199</v>
      </c>
      <c r="B180" s="1">
        <v>44725</v>
      </c>
      <c r="C180" s="44" t="s">
        <v>722</v>
      </c>
      <c r="D180" s="29">
        <v>4</v>
      </c>
      <c r="E180">
        <v>60</v>
      </c>
      <c r="F180">
        <v>60</v>
      </c>
      <c r="G180" s="14">
        <v>60</v>
      </c>
      <c r="K180" s="79">
        <v>7</v>
      </c>
      <c r="L180" s="79">
        <v>7</v>
      </c>
      <c r="M180" s="14">
        <v>7</v>
      </c>
      <c r="N180" s="18">
        <f t="shared" si="8"/>
        <v>7</v>
      </c>
      <c r="O180" s="21">
        <f t="shared" si="7"/>
        <v>44719</v>
      </c>
      <c r="P180" s="19">
        <f t="shared" si="6"/>
        <v>44744</v>
      </c>
      <c r="Q180" s="137" t="s">
        <v>719</v>
      </c>
      <c r="R180" s="132" t="s">
        <v>632</v>
      </c>
    </row>
    <row r="181" spans="1:18" ht="30" x14ac:dyDescent="0.25">
      <c r="A181" t="s">
        <v>200</v>
      </c>
      <c r="B181" s="1">
        <v>44725</v>
      </c>
      <c r="C181" s="44" t="s">
        <v>722</v>
      </c>
      <c r="D181" s="29">
        <v>3</v>
      </c>
      <c r="E181" t="s">
        <v>193</v>
      </c>
      <c r="F181" t="s">
        <v>193</v>
      </c>
      <c r="H181">
        <v>20</v>
      </c>
      <c r="K181" s="79">
        <v>11</v>
      </c>
      <c r="L181" s="79">
        <v>11</v>
      </c>
      <c r="M181" s="14">
        <v>14</v>
      </c>
      <c r="N181" s="18">
        <f t="shared" si="8"/>
        <v>12</v>
      </c>
      <c r="O181" s="21">
        <f t="shared" si="7"/>
        <v>44714</v>
      </c>
      <c r="P181" s="19">
        <f t="shared" si="6"/>
        <v>44739</v>
      </c>
      <c r="Q181" s="137" t="s">
        <v>719</v>
      </c>
    </row>
    <row r="182" spans="1:18" ht="30" x14ac:dyDescent="0.25">
      <c r="A182" t="s">
        <v>201</v>
      </c>
      <c r="B182" s="1">
        <v>44725</v>
      </c>
      <c r="C182" s="44" t="s">
        <v>722</v>
      </c>
      <c r="D182" s="29">
        <v>5</v>
      </c>
      <c r="E182">
        <v>75</v>
      </c>
      <c r="F182">
        <v>75</v>
      </c>
      <c r="G182" s="14">
        <v>75</v>
      </c>
      <c r="K182" s="79">
        <v>8</v>
      </c>
      <c r="L182" s="79">
        <v>8</v>
      </c>
      <c r="M182" s="14">
        <v>8</v>
      </c>
      <c r="N182" s="18">
        <f t="shared" si="8"/>
        <v>8</v>
      </c>
      <c r="O182" s="21">
        <f t="shared" si="7"/>
        <v>44718</v>
      </c>
      <c r="P182" s="19">
        <f t="shared" ref="P182:P247" si="14">O182+25</f>
        <v>44743</v>
      </c>
      <c r="Q182" s="137" t="s">
        <v>634</v>
      </c>
      <c r="R182" s="132" t="s">
        <v>632</v>
      </c>
    </row>
    <row r="183" spans="1:18" ht="30" x14ac:dyDescent="0.25">
      <c r="A183" t="s">
        <v>202</v>
      </c>
      <c r="B183" s="1">
        <v>44725</v>
      </c>
      <c r="C183" s="44" t="s">
        <v>722</v>
      </c>
      <c r="D183" s="29">
        <v>4</v>
      </c>
      <c r="E183">
        <v>90</v>
      </c>
      <c r="F183">
        <v>90</v>
      </c>
      <c r="G183" s="14">
        <v>80</v>
      </c>
      <c r="K183" s="79">
        <v>10</v>
      </c>
      <c r="L183" s="79">
        <v>10</v>
      </c>
      <c r="M183" s="14">
        <v>9</v>
      </c>
      <c r="N183" s="18">
        <f t="shared" si="8"/>
        <v>10</v>
      </c>
      <c r="O183" s="21">
        <f t="shared" ref="O183:O249" si="15">B183-N183+1</f>
        <v>44716</v>
      </c>
      <c r="P183" s="19">
        <f t="shared" si="14"/>
        <v>44741</v>
      </c>
      <c r="Q183" s="137" t="s">
        <v>634</v>
      </c>
      <c r="R183" s="132" t="s">
        <v>632</v>
      </c>
    </row>
    <row r="184" spans="1:18" ht="30" x14ac:dyDescent="0.25">
      <c r="A184" t="s">
        <v>203</v>
      </c>
      <c r="B184" s="1">
        <v>44725</v>
      </c>
      <c r="C184" s="44" t="s">
        <v>722</v>
      </c>
      <c r="D184" s="29">
        <v>1</v>
      </c>
      <c r="E184">
        <v>15</v>
      </c>
      <c r="K184" s="79">
        <v>1</v>
      </c>
      <c r="L184" s="6"/>
      <c r="N184" s="18">
        <v>1</v>
      </c>
      <c r="O184" s="21">
        <f t="shared" si="15"/>
        <v>44725</v>
      </c>
      <c r="P184" s="19">
        <f t="shared" si="14"/>
        <v>44750</v>
      </c>
      <c r="Q184" s="137" t="s">
        <v>723</v>
      </c>
      <c r="R184" s="132" t="s">
        <v>658</v>
      </c>
    </row>
    <row r="185" spans="1:18" ht="30" x14ac:dyDescent="0.25">
      <c r="A185" t="s">
        <v>204</v>
      </c>
      <c r="B185" s="1">
        <v>44725</v>
      </c>
      <c r="C185" s="44" t="s">
        <v>722</v>
      </c>
      <c r="D185" s="29">
        <v>5</v>
      </c>
      <c r="E185">
        <v>15</v>
      </c>
      <c r="F185">
        <v>30</v>
      </c>
      <c r="G185" s="14">
        <v>30</v>
      </c>
      <c r="K185" s="79">
        <v>1</v>
      </c>
      <c r="L185" s="79">
        <v>4</v>
      </c>
      <c r="M185" s="14">
        <v>4</v>
      </c>
      <c r="N185" s="18">
        <f t="shared" si="8"/>
        <v>3</v>
      </c>
      <c r="O185" s="21">
        <f t="shared" si="15"/>
        <v>44723</v>
      </c>
      <c r="P185" s="19">
        <f t="shared" si="14"/>
        <v>44748</v>
      </c>
      <c r="Q185" s="137" t="s">
        <v>660</v>
      </c>
      <c r="R185" s="132" t="s">
        <v>658</v>
      </c>
    </row>
    <row r="186" spans="1:18" ht="30" x14ac:dyDescent="0.25">
      <c r="A186" t="s">
        <v>205</v>
      </c>
      <c r="B186" s="1">
        <v>44725</v>
      </c>
      <c r="C186" s="44" t="s">
        <v>722</v>
      </c>
      <c r="D186" s="29">
        <v>5</v>
      </c>
      <c r="E186">
        <v>15</v>
      </c>
      <c r="F186">
        <v>15</v>
      </c>
      <c r="G186" s="14">
        <v>15</v>
      </c>
      <c r="K186" s="79">
        <v>1</v>
      </c>
      <c r="L186" s="79">
        <v>1</v>
      </c>
      <c r="M186" s="14">
        <v>1</v>
      </c>
      <c r="N186" s="18">
        <f t="shared" si="8"/>
        <v>1</v>
      </c>
      <c r="O186" s="21">
        <f t="shared" si="15"/>
        <v>44725</v>
      </c>
      <c r="P186" s="19">
        <f t="shared" si="14"/>
        <v>44750</v>
      </c>
      <c r="Q186" s="137" t="s">
        <v>638</v>
      </c>
      <c r="R186" s="132" t="s">
        <v>659</v>
      </c>
    </row>
    <row r="187" spans="1:18" ht="30" x14ac:dyDescent="0.25">
      <c r="A187" t="s">
        <v>206</v>
      </c>
      <c r="B187" s="1">
        <v>44725</v>
      </c>
      <c r="C187" s="44" t="s">
        <v>722</v>
      </c>
      <c r="D187" s="29">
        <v>6</v>
      </c>
      <c r="E187">
        <v>30</v>
      </c>
      <c r="F187">
        <v>30</v>
      </c>
      <c r="G187" s="14">
        <v>30</v>
      </c>
      <c r="K187" s="79">
        <v>4</v>
      </c>
      <c r="L187" s="79">
        <v>4</v>
      </c>
      <c r="M187" s="14">
        <v>4</v>
      </c>
      <c r="N187" s="18">
        <f t="shared" si="8"/>
        <v>4</v>
      </c>
      <c r="O187" s="21">
        <f t="shared" si="15"/>
        <v>44722</v>
      </c>
      <c r="P187" s="19">
        <f t="shared" si="14"/>
        <v>44747</v>
      </c>
      <c r="Q187" s="137" t="s">
        <v>642</v>
      </c>
      <c r="R187" s="132" t="s">
        <v>659</v>
      </c>
    </row>
    <row r="188" spans="1:18" ht="30" x14ac:dyDescent="0.25">
      <c r="A188" t="s">
        <v>207</v>
      </c>
      <c r="B188" s="1">
        <v>44725</v>
      </c>
      <c r="C188" s="44" t="s">
        <v>722</v>
      </c>
      <c r="D188" s="29">
        <v>5</v>
      </c>
      <c r="E188">
        <v>0</v>
      </c>
      <c r="F188">
        <v>0</v>
      </c>
      <c r="G188" s="14">
        <v>0</v>
      </c>
      <c r="K188" s="79">
        <v>0</v>
      </c>
      <c r="L188" s="79">
        <v>0</v>
      </c>
      <c r="M188" s="14">
        <v>0</v>
      </c>
      <c r="N188" s="18">
        <f t="shared" si="8"/>
        <v>0</v>
      </c>
      <c r="O188" s="21">
        <f t="shared" si="15"/>
        <v>44726</v>
      </c>
      <c r="P188" s="19">
        <f t="shared" si="14"/>
        <v>44751</v>
      </c>
      <c r="Q188" s="137" t="s">
        <v>638</v>
      </c>
      <c r="R188" s="132" t="s">
        <v>659</v>
      </c>
    </row>
    <row r="189" spans="1:18" ht="30" x14ac:dyDescent="0.25">
      <c r="A189" t="s">
        <v>208</v>
      </c>
      <c r="B189" s="1">
        <v>44725</v>
      </c>
      <c r="C189" s="44" t="s">
        <v>722</v>
      </c>
      <c r="D189" s="29">
        <v>3</v>
      </c>
      <c r="E189">
        <v>15</v>
      </c>
      <c r="F189">
        <v>15</v>
      </c>
      <c r="G189" s="14">
        <v>30</v>
      </c>
      <c r="K189" s="79">
        <v>1</v>
      </c>
      <c r="L189" s="79">
        <v>1</v>
      </c>
      <c r="M189" s="14">
        <v>4</v>
      </c>
      <c r="N189" s="18">
        <f t="shared" si="8"/>
        <v>2</v>
      </c>
      <c r="O189" s="21">
        <f t="shared" si="15"/>
        <v>44724</v>
      </c>
      <c r="P189" s="19">
        <f t="shared" si="14"/>
        <v>44749</v>
      </c>
      <c r="Q189" s="137" t="s">
        <v>724</v>
      </c>
      <c r="R189" s="132" t="s">
        <v>658</v>
      </c>
    </row>
    <row r="190" spans="1:18" ht="30" x14ac:dyDescent="0.25">
      <c r="A190" t="s">
        <v>209</v>
      </c>
      <c r="B190" s="1">
        <v>44725</v>
      </c>
      <c r="C190" s="44" t="s">
        <v>722</v>
      </c>
      <c r="D190" s="29">
        <v>4</v>
      </c>
      <c r="E190">
        <v>45</v>
      </c>
      <c r="F190">
        <v>45</v>
      </c>
      <c r="G190" s="14">
        <v>45</v>
      </c>
      <c r="K190" s="79">
        <v>6</v>
      </c>
      <c r="L190" s="79">
        <v>6</v>
      </c>
      <c r="M190" s="14">
        <v>6</v>
      </c>
      <c r="N190" s="18">
        <f t="shared" si="8"/>
        <v>6</v>
      </c>
      <c r="O190" s="21">
        <f>B190-N190+1</f>
        <v>44720</v>
      </c>
      <c r="P190" s="19">
        <f t="shared" si="14"/>
        <v>44745</v>
      </c>
      <c r="Q190" s="137" t="s">
        <v>719</v>
      </c>
      <c r="R190" s="132" t="s">
        <v>632</v>
      </c>
    </row>
    <row r="191" spans="1:18" x14ac:dyDescent="0.25">
      <c r="A191" t="s">
        <v>218</v>
      </c>
      <c r="B191" s="1">
        <v>44725</v>
      </c>
      <c r="C191" s="44" t="s">
        <v>217</v>
      </c>
      <c r="D191" s="29">
        <v>5</v>
      </c>
      <c r="E191">
        <v>90</v>
      </c>
      <c r="F191">
        <v>45</v>
      </c>
      <c r="G191" s="14">
        <v>45</v>
      </c>
      <c r="K191" s="79">
        <v>10</v>
      </c>
      <c r="L191" s="79">
        <v>6</v>
      </c>
      <c r="M191" s="14">
        <v>6</v>
      </c>
      <c r="N191" s="18">
        <f t="shared" si="8"/>
        <v>7</v>
      </c>
      <c r="O191" s="21">
        <f t="shared" si="15"/>
        <v>44719</v>
      </c>
      <c r="P191" s="19">
        <f t="shared" si="14"/>
        <v>44744</v>
      </c>
      <c r="Q191" s="137" t="s">
        <v>660</v>
      </c>
      <c r="R191" s="132" t="s">
        <v>659</v>
      </c>
    </row>
    <row r="192" spans="1:18" x14ac:dyDescent="0.25">
      <c r="A192" t="s">
        <v>219</v>
      </c>
      <c r="B192" s="1">
        <v>44725</v>
      </c>
      <c r="C192" s="44" t="s">
        <v>217</v>
      </c>
      <c r="D192" s="29">
        <v>3</v>
      </c>
      <c r="E192">
        <v>0</v>
      </c>
      <c r="F192">
        <v>0</v>
      </c>
      <c r="G192" s="14">
        <v>0</v>
      </c>
      <c r="K192" s="79">
        <v>0</v>
      </c>
      <c r="L192" s="79">
        <v>0</v>
      </c>
      <c r="M192" s="14">
        <v>0</v>
      </c>
      <c r="N192" s="18">
        <f t="shared" si="8"/>
        <v>0</v>
      </c>
      <c r="O192" s="21">
        <f t="shared" si="15"/>
        <v>44726</v>
      </c>
      <c r="P192" s="19">
        <f t="shared" si="14"/>
        <v>44751</v>
      </c>
      <c r="Q192" s="137" t="s">
        <v>638</v>
      </c>
      <c r="R192" s="132" t="s">
        <v>658</v>
      </c>
    </row>
    <row r="193" spans="1:18" x14ac:dyDescent="0.25">
      <c r="A193" t="s">
        <v>220</v>
      </c>
      <c r="B193" s="1">
        <v>44725</v>
      </c>
      <c r="C193" s="44" t="s">
        <v>217</v>
      </c>
      <c r="D193" s="75">
        <v>2</v>
      </c>
      <c r="G193" s="77"/>
      <c r="H193" t="s">
        <v>193</v>
      </c>
      <c r="I193">
        <v>16</v>
      </c>
      <c r="J193" s="77"/>
      <c r="K193" s="79">
        <v>11</v>
      </c>
      <c r="L193" s="79">
        <v>13</v>
      </c>
      <c r="M193" s="77"/>
      <c r="N193" s="18">
        <f>ROUND((K193+L193)/2,0)</f>
        <v>12</v>
      </c>
      <c r="O193" s="21">
        <f t="shared" si="15"/>
        <v>44714</v>
      </c>
      <c r="P193" s="19">
        <f t="shared" si="14"/>
        <v>44739</v>
      </c>
      <c r="Q193" s="137" t="s">
        <v>641</v>
      </c>
      <c r="R193" s="132" t="s">
        <v>658</v>
      </c>
    </row>
    <row r="194" spans="1:18" x14ac:dyDescent="0.25">
      <c r="A194" t="s">
        <v>725</v>
      </c>
      <c r="B194" s="1">
        <v>44725</v>
      </c>
      <c r="C194" s="44" t="s">
        <v>217</v>
      </c>
      <c r="D194" s="75">
        <v>5</v>
      </c>
      <c r="E194">
        <v>30</v>
      </c>
      <c r="F194">
        <v>45</v>
      </c>
      <c r="G194" s="77">
        <v>0</v>
      </c>
      <c r="J194" s="77"/>
      <c r="K194" s="79">
        <v>4</v>
      </c>
      <c r="L194" s="79">
        <v>6</v>
      </c>
      <c r="M194" s="77">
        <v>0</v>
      </c>
      <c r="N194" s="18">
        <f t="shared" si="8"/>
        <v>3</v>
      </c>
      <c r="O194" s="21">
        <f t="shared" si="15"/>
        <v>44723</v>
      </c>
      <c r="P194" s="19">
        <f t="shared" si="14"/>
        <v>44748</v>
      </c>
      <c r="Q194" s="137" t="s">
        <v>674</v>
      </c>
      <c r="R194" s="132" t="s">
        <v>659</v>
      </c>
    </row>
    <row r="195" spans="1:18" x14ac:dyDescent="0.25">
      <c r="A195" t="s">
        <v>726</v>
      </c>
      <c r="B195" s="1">
        <v>44725</v>
      </c>
      <c r="C195" s="44" t="s">
        <v>217</v>
      </c>
      <c r="D195" s="75">
        <v>5</v>
      </c>
      <c r="G195" s="77"/>
      <c r="H195">
        <v>24</v>
      </c>
      <c r="I195">
        <v>25</v>
      </c>
      <c r="J195" s="77">
        <v>24</v>
      </c>
      <c r="K195" s="79">
        <v>16</v>
      </c>
      <c r="L195" s="79">
        <v>16</v>
      </c>
      <c r="M195" s="77">
        <v>16</v>
      </c>
      <c r="N195" s="18">
        <f t="shared" si="8"/>
        <v>16</v>
      </c>
      <c r="O195" s="21">
        <f t="shared" si="15"/>
        <v>44710</v>
      </c>
      <c r="P195" s="19">
        <f t="shared" si="14"/>
        <v>44735</v>
      </c>
      <c r="Q195" s="137" t="s">
        <v>641</v>
      </c>
      <c r="R195" s="132" t="s">
        <v>658</v>
      </c>
    </row>
    <row r="196" spans="1:18" x14ac:dyDescent="0.25">
      <c r="A196" t="s">
        <v>727</v>
      </c>
      <c r="B196" s="1">
        <v>44725</v>
      </c>
      <c r="C196" s="44" t="s">
        <v>217</v>
      </c>
      <c r="D196" s="75">
        <v>5</v>
      </c>
      <c r="G196" s="77"/>
      <c r="H196">
        <v>36</v>
      </c>
      <c r="I196">
        <v>35</v>
      </c>
      <c r="J196" s="77">
        <v>35</v>
      </c>
      <c r="K196" s="79">
        <v>21</v>
      </c>
      <c r="L196" s="79">
        <v>21</v>
      </c>
      <c r="M196" s="77">
        <v>21</v>
      </c>
      <c r="N196" s="18">
        <f t="shared" si="8"/>
        <v>21</v>
      </c>
      <c r="O196" s="21">
        <f t="shared" si="15"/>
        <v>44705</v>
      </c>
      <c r="P196" s="19">
        <f t="shared" si="14"/>
        <v>44730</v>
      </c>
      <c r="Q196" s="137" t="s">
        <v>641</v>
      </c>
      <c r="R196" s="132" t="s">
        <v>658</v>
      </c>
    </row>
    <row r="197" spans="1:18" x14ac:dyDescent="0.25">
      <c r="A197" t="s">
        <v>728</v>
      </c>
      <c r="B197" s="1">
        <v>44725</v>
      </c>
      <c r="C197" s="44" t="s">
        <v>217</v>
      </c>
      <c r="D197" s="29">
        <v>4</v>
      </c>
      <c r="H197">
        <v>15</v>
      </c>
      <c r="I197" t="s">
        <v>193</v>
      </c>
      <c r="J197" s="14">
        <v>21</v>
      </c>
      <c r="K197" s="79">
        <v>13</v>
      </c>
      <c r="L197" s="79">
        <v>11</v>
      </c>
      <c r="M197" s="14">
        <v>15</v>
      </c>
      <c r="N197" s="18">
        <f t="shared" si="8"/>
        <v>13</v>
      </c>
      <c r="O197" s="21">
        <f t="shared" si="15"/>
        <v>44713</v>
      </c>
      <c r="P197" s="19">
        <f t="shared" si="14"/>
        <v>44738</v>
      </c>
      <c r="Q197" s="137" t="s">
        <v>638</v>
      </c>
      <c r="R197" s="132" t="s">
        <v>659</v>
      </c>
    </row>
    <row r="198" spans="1:18" x14ac:dyDescent="0.25">
      <c r="A198" t="s">
        <v>221</v>
      </c>
      <c r="B198" s="1">
        <v>44725</v>
      </c>
      <c r="C198" s="44" t="s">
        <v>241</v>
      </c>
      <c r="D198" s="29">
        <v>2</v>
      </c>
      <c r="E198">
        <v>80</v>
      </c>
      <c r="F198">
        <v>60</v>
      </c>
      <c r="K198" s="79">
        <v>9</v>
      </c>
      <c r="L198" s="79">
        <v>7</v>
      </c>
      <c r="N198" s="18">
        <f>ROUND((K198+L198+M198)/2,0)</f>
        <v>8</v>
      </c>
      <c r="O198" s="21">
        <f t="shared" si="15"/>
        <v>44718</v>
      </c>
      <c r="P198" s="19">
        <f t="shared" si="14"/>
        <v>44743</v>
      </c>
      <c r="Q198" s="137" t="s">
        <v>662</v>
      </c>
      <c r="R198" s="132" t="s">
        <v>658</v>
      </c>
    </row>
    <row r="199" spans="1:18" x14ac:dyDescent="0.25">
      <c r="A199" t="s">
        <v>222</v>
      </c>
      <c r="B199" s="1">
        <v>44725</v>
      </c>
      <c r="C199" s="44" t="s">
        <v>241</v>
      </c>
      <c r="D199" s="29">
        <v>4</v>
      </c>
      <c r="H199">
        <v>33</v>
      </c>
      <c r="I199">
        <v>32</v>
      </c>
      <c r="J199" s="14">
        <v>34</v>
      </c>
      <c r="K199" s="6"/>
      <c r="L199" s="6"/>
      <c r="N199" s="18">
        <f t="shared" si="8"/>
        <v>0</v>
      </c>
      <c r="O199" s="21">
        <f t="shared" si="15"/>
        <v>44726</v>
      </c>
      <c r="P199" s="19">
        <f t="shared" si="14"/>
        <v>44751</v>
      </c>
      <c r="Q199" s="137" t="s">
        <v>641</v>
      </c>
      <c r="R199" s="132" t="s">
        <v>659</v>
      </c>
    </row>
    <row r="200" spans="1:18" x14ac:dyDescent="0.25">
      <c r="A200" t="s">
        <v>223</v>
      </c>
      <c r="B200" s="1">
        <v>44725</v>
      </c>
      <c r="C200" s="44" t="s">
        <v>241</v>
      </c>
      <c r="D200" s="29">
        <v>6</v>
      </c>
      <c r="E200" t="s">
        <v>4</v>
      </c>
      <c r="K200" s="79">
        <v>24</v>
      </c>
      <c r="L200" s="6"/>
      <c r="N200" s="18">
        <v>24</v>
      </c>
      <c r="O200" s="21">
        <f t="shared" si="15"/>
        <v>44702</v>
      </c>
      <c r="P200" s="19">
        <f t="shared" si="14"/>
        <v>44727</v>
      </c>
      <c r="Q200" s="137" t="s">
        <v>638</v>
      </c>
      <c r="R200" s="132" t="s">
        <v>659</v>
      </c>
    </row>
    <row r="201" spans="1:18" x14ac:dyDescent="0.25">
      <c r="A201" t="s">
        <v>224</v>
      </c>
      <c r="B201" s="1">
        <v>44725</v>
      </c>
      <c r="C201" s="44" t="s">
        <v>241</v>
      </c>
      <c r="D201" s="29">
        <v>4</v>
      </c>
      <c r="E201">
        <v>80</v>
      </c>
      <c r="F201">
        <v>90</v>
      </c>
      <c r="G201" s="14">
        <v>90</v>
      </c>
      <c r="K201" s="79">
        <v>9</v>
      </c>
      <c r="L201" s="79">
        <v>10</v>
      </c>
      <c r="M201" s="14">
        <v>10</v>
      </c>
      <c r="N201" s="18">
        <f t="shared" si="8"/>
        <v>10</v>
      </c>
      <c r="O201" s="21">
        <f t="shared" si="15"/>
        <v>44716</v>
      </c>
      <c r="P201" s="19">
        <f t="shared" si="14"/>
        <v>44741</v>
      </c>
      <c r="Q201" s="137" t="s">
        <v>638</v>
      </c>
      <c r="R201" s="132" t="s">
        <v>659</v>
      </c>
    </row>
    <row r="202" spans="1:18" x14ac:dyDescent="0.25">
      <c r="A202" t="s">
        <v>225</v>
      </c>
      <c r="B202" s="1">
        <v>44725</v>
      </c>
      <c r="C202" s="44" t="s">
        <v>241</v>
      </c>
      <c r="D202" s="29">
        <v>5</v>
      </c>
      <c r="H202">
        <v>36</v>
      </c>
      <c r="I202">
        <v>38</v>
      </c>
      <c r="J202" s="14">
        <v>40</v>
      </c>
      <c r="K202" s="79">
        <v>21</v>
      </c>
      <c r="L202" s="79">
        <v>22</v>
      </c>
      <c r="M202" s="14">
        <v>22</v>
      </c>
      <c r="N202" s="18">
        <f t="shared" si="8"/>
        <v>22</v>
      </c>
      <c r="O202" s="21">
        <f t="shared" si="15"/>
        <v>44704</v>
      </c>
      <c r="P202" s="19">
        <f t="shared" si="14"/>
        <v>44729</v>
      </c>
      <c r="Q202" s="137" t="s">
        <v>637</v>
      </c>
      <c r="R202" s="132" t="s">
        <v>658</v>
      </c>
    </row>
    <row r="203" spans="1:18" x14ac:dyDescent="0.25">
      <c r="A203" t="s">
        <v>226</v>
      </c>
      <c r="B203" s="1">
        <v>44725</v>
      </c>
      <c r="C203" s="44" t="s">
        <v>241</v>
      </c>
      <c r="D203" s="29">
        <v>5</v>
      </c>
      <c r="H203">
        <v>28</v>
      </c>
      <c r="I203">
        <v>26</v>
      </c>
      <c r="J203" s="14">
        <v>29</v>
      </c>
      <c r="K203" s="79">
        <v>18</v>
      </c>
      <c r="L203" s="79">
        <v>17</v>
      </c>
      <c r="M203" s="14">
        <v>18</v>
      </c>
      <c r="N203" s="18">
        <f t="shared" ref="N203:N281" si="16">ROUND((K203+L203+M203)/3,0)</f>
        <v>18</v>
      </c>
      <c r="O203" s="21">
        <f t="shared" si="15"/>
        <v>44708</v>
      </c>
      <c r="P203" s="19">
        <f t="shared" si="14"/>
        <v>44733</v>
      </c>
      <c r="Q203" s="137" t="s">
        <v>670</v>
      </c>
      <c r="R203" s="132" t="s">
        <v>659</v>
      </c>
    </row>
    <row r="204" spans="1:18" x14ac:dyDescent="0.25">
      <c r="A204" t="s">
        <v>227</v>
      </c>
      <c r="B204" s="1">
        <v>44725</v>
      </c>
      <c r="C204" s="44" t="s">
        <v>241</v>
      </c>
      <c r="D204" s="29">
        <v>3</v>
      </c>
      <c r="H204">
        <v>35</v>
      </c>
      <c r="I204">
        <v>36</v>
      </c>
      <c r="J204" s="14">
        <v>34</v>
      </c>
      <c r="K204" s="79">
        <v>21</v>
      </c>
      <c r="L204" s="79">
        <v>21</v>
      </c>
      <c r="M204" s="14">
        <v>20</v>
      </c>
      <c r="N204" s="18">
        <f t="shared" si="16"/>
        <v>21</v>
      </c>
      <c r="O204" s="21">
        <f t="shared" si="15"/>
        <v>44705</v>
      </c>
      <c r="P204" s="19">
        <f t="shared" si="14"/>
        <v>44730</v>
      </c>
      <c r="Q204" s="137" t="s">
        <v>634</v>
      </c>
      <c r="R204" s="132" t="s">
        <v>658</v>
      </c>
    </row>
    <row r="205" spans="1:18" x14ac:dyDescent="0.25">
      <c r="A205" t="s">
        <v>228</v>
      </c>
      <c r="B205" s="1">
        <v>44725</v>
      </c>
      <c r="C205" s="44" t="s">
        <v>241</v>
      </c>
      <c r="D205" s="29">
        <v>4</v>
      </c>
      <c r="H205">
        <v>34</v>
      </c>
      <c r="I205">
        <v>34</v>
      </c>
      <c r="J205" s="14">
        <v>34</v>
      </c>
      <c r="K205" s="79">
        <v>20</v>
      </c>
      <c r="L205" s="79">
        <v>20</v>
      </c>
      <c r="M205" s="14">
        <v>20</v>
      </c>
      <c r="N205" s="18">
        <f t="shared" si="16"/>
        <v>20</v>
      </c>
      <c r="O205" s="21">
        <f t="shared" si="15"/>
        <v>44706</v>
      </c>
      <c r="P205" s="19">
        <f t="shared" si="14"/>
        <v>44731</v>
      </c>
      <c r="Q205" s="137" t="s">
        <v>634</v>
      </c>
      <c r="R205" s="132" t="s">
        <v>632</v>
      </c>
    </row>
    <row r="206" spans="1:18" x14ac:dyDescent="0.25">
      <c r="A206" t="s">
        <v>229</v>
      </c>
      <c r="B206" s="1">
        <v>44725</v>
      </c>
      <c r="C206" s="44" t="s">
        <v>241</v>
      </c>
      <c r="D206" s="29">
        <v>2</v>
      </c>
      <c r="H206">
        <v>30</v>
      </c>
      <c r="I206">
        <v>32</v>
      </c>
      <c r="K206" s="79">
        <v>19</v>
      </c>
      <c r="L206" s="79">
        <v>19</v>
      </c>
      <c r="N206" s="18">
        <f>ROUND((K206+L206+M206)/2,0)</f>
        <v>19</v>
      </c>
      <c r="O206" s="21">
        <f t="shared" si="15"/>
        <v>44707</v>
      </c>
      <c r="P206" s="19">
        <f t="shared" si="14"/>
        <v>44732</v>
      </c>
      <c r="Q206" s="137" t="s">
        <v>660</v>
      </c>
      <c r="R206" s="132" t="s">
        <v>659</v>
      </c>
    </row>
    <row r="207" spans="1:18" x14ac:dyDescent="0.25">
      <c r="A207" t="s">
        <v>230</v>
      </c>
      <c r="B207" s="1">
        <v>44725</v>
      </c>
      <c r="C207" s="44" t="s">
        <v>241</v>
      </c>
      <c r="D207" s="29">
        <v>4</v>
      </c>
      <c r="H207">
        <v>23</v>
      </c>
      <c r="I207" t="s">
        <v>193</v>
      </c>
      <c r="J207" s="14">
        <v>24</v>
      </c>
      <c r="K207" s="79">
        <v>16</v>
      </c>
      <c r="L207" s="79">
        <v>11</v>
      </c>
      <c r="M207" s="14">
        <v>16</v>
      </c>
      <c r="N207" s="18">
        <f t="shared" si="16"/>
        <v>14</v>
      </c>
      <c r="O207" s="21">
        <f t="shared" si="15"/>
        <v>44712</v>
      </c>
      <c r="P207" s="19">
        <f t="shared" si="14"/>
        <v>44737</v>
      </c>
      <c r="Q207" s="137" t="s">
        <v>634</v>
      </c>
      <c r="R207" s="132" t="s">
        <v>658</v>
      </c>
    </row>
    <row r="208" spans="1:18" x14ac:dyDescent="0.25">
      <c r="A208" t="s">
        <v>231</v>
      </c>
      <c r="B208" s="1">
        <v>44725</v>
      </c>
      <c r="C208" s="44" t="s">
        <v>241</v>
      </c>
      <c r="D208" s="29">
        <v>3</v>
      </c>
      <c r="H208">
        <v>16</v>
      </c>
      <c r="I208">
        <v>20</v>
      </c>
      <c r="J208" s="14">
        <v>22</v>
      </c>
      <c r="K208" s="79">
        <v>13</v>
      </c>
      <c r="L208" s="79">
        <v>14</v>
      </c>
      <c r="M208" s="14">
        <v>15</v>
      </c>
      <c r="N208" s="18">
        <f t="shared" si="16"/>
        <v>14</v>
      </c>
      <c r="O208" s="21">
        <f t="shared" si="15"/>
        <v>44712</v>
      </c>
      <c r="P208" s="19">
        <f t="shared" si="14"/>
        <v>44737</v>
      </c>
      <c r="Q208" s="137" t="s">
        <v>634</v>
      </c>
      <c r="R208" s="132" t="s">
        <v>658</v>
      </c>
    </row>
    <row r="209" spans="1:18" x14ac:dyDescent="0.25">
      <c r="A209" t="s">
        <v>232</v>
      </c>
      <c r="B209" s="1">
        <v>44725</v>
      </c>
      <c r="C209" s="44" t="s">
        <v>241</v>
      </c>
      <c r="D209" s="29">
        <v>4</v>
      </c>
      <c r="E209">
        <v>45</v>
      </c>
      <c r="F209">
        <v>90</v>
      </c>
      <c r="G209" s="14">
        <v>60</v>
      </c>
      <c r="K209" s="79">
        <v>6</v>
      </c>
      <c r="L209" s="79">
        <v>10</v>
      </c>
      <c r="M209" s="14">
        <v>7</v>
      </c>
      <c r="N209" s="18">
        <f t="shared" si="16"/>
        <v>8</v>
      </c>
      <c r="O209" s="21">
        <f t="shared" si="15"/>
        <v>44718</v>
      </c>
      <c r="P209" s="19">
        <f t="shared" si="14"/>
        <v>44743</v>
      </c>
      <c r="Q209" s="137" t="s">
        <v>734</v>
      </c>
      <c r="R209" s="132" t="s">
        <v>658</v>
      </c>
    </row>
    <row r="210" spans="1:18" x14ac:dyDescent="0.25">
      <c r="A210" t="s">
        <v>233</v>
      </c>
      <c r="B210" s="1">
        <v>44725</v>
      </c>
      <c r="C210" s="44" t="s">
        <v>241</v>
      </c>
      <c r="D210" s="29">
        <v>2</v>
      </c>
      <c r="E210">
        <v>90</v>
      </c>
      <c r="F210">
        <v>90</v>
      </c>
      <c r="K210" s="79">
        <v>10</v>
      </c>
      <c r="L210" s="79">
        <v>10</v>
      </c>
      <c r="N210" s="18">
        <f>ROUND((K210+L210+M210)/2,0)</f>
        <v>10</v>
      </c>
      <c r="O210" s="21">
        <f t="shared" si="15"/>
        <v>44716</v>
      </c>
      <c r="P210" s="19">
        <f t="shared" si="14"/>
        <v>44741</v>
      </c>
      <c r="Q210" s="137" t="s">
        <v>669</v>
      </c>
      <c r="R210" s="132" t="s">
        <v>659</v>
      </c>
    </row>
    <row r="211" spans="1:18" x14ac:dyDescent="0.25">
      <c r="A211" t="s">
        <v>234</v>
      </c>
      <c r="B211" s="1">
        <v>44725</v>
      </c>
      <c r="C211" s="44" t="s">
        <v>241</v>
      </c>
      <c r="D211" s="29">
        <v>4</v>
      </c>
      <c r="H211">
        <v>34</v>
      </c>
      <c r="I211">
        <v>34</v>
      </c>
      <c r="J211" s="14">
        <v>36</v>
      </c>
      <c r="K211" s="79">
        <v>20</v>
      </c>
      <c r="L211" s="79">
        <v>20</v>
      </c>
      <c r="M211" s="14">
        <v>21</v>
      </c>
      <c r="N211" s="18">
        <f t="shared" si="16"/>
        <v>20</v>
      </c>
      <c r="O211" s="21">
        <f t="shared" si="15"/>
        <v>44706</v>
      </c>
      <c r="P211" s="19">
        <f t="shared" si="14"/>
        <v>44731</v>
      </c>
      <c r="Q211" s="137" t="s">
        <v>634</v>
      </c>
      <c r="R211" s="132" t="s">
        <v>632</v>
      </c>
    </row>
    <row r="212" spans="1:18" x14ac:dyDescent="0.25">
      <c r="A212" t="s">
        <v>235</v>
      </c>
      <c r="B212" s="1">
        <v>44725</v>
      </c>
      <c r="C212" s="44" t="s">
        <v>241</v>
      </c>
      <c r="D212" s="29">
        <v>4</v>
      </c>
      <c r="E212" t="s">
        <v>193</v>
      </c>
      <c r="F212">
        <v>90</v>
      </c>
      <c r="G212" s="77" t="s">
        <v>193</v>
      </c>
      <c r="K212" s="79">
        <v>11</v>
      </c>
      <c r="L212" s="79">
        <v>10</v>
      </c>
      <c r="M212" s="14">
        <v>11</v>
      </c>
      <c r="N212" s="18">
        <f t="shared" si="16"/>
        <v>11</v>
      </c>
      <c r="O212" s="21">
        <f t="shared" si="15"/>
        <v>44715</v>
      </c>
      <c r="P212" s="19">
        <f t="shared" si="14"/>
        <v>44740</v>
      </c>
      <c r="Q212" s="137" t="s">
        <v>735</v>
      </c>
      <c r="R212" s="132" t="s">
        <v>659</v>
      </c>
    </row>
    <row r="213" spans="1:18" x14ac:dyDescent="0.25">
      <c r="A213" t="s">
        <v>236</v>
      </c>
      <c r="B213" s="1">
        <v>44725</v>
      </c>
      <c r="C213" s="44" t="s">
        <v>241</v>
      </c>
      <c r="D213" s="29">
        <v>8</v>
      </c>
      <c r="H213">
        <v>23</v>
      </c>
      <c r="I213">
        <v>34</v>
      </c>
      <c r="J213" s="14">
        <v>32</v>
      </c>
      <c r="K213" s="79">
        <v>16</v>
      </c>
      <c r="L213" s="79">
        <v>20</v>
      </c>
      <c r="M213" s="14">
        <v>19</v>
      </c>
      <c r="N213" s="18">
        <f t="shared" si="16"/>
        <v>18</v>
      </c>
      <c r="O213" s="21">
        <f t="shared" si="15"/>
        <v>44708</v>
      </c>
      <c r="P213" s="19">
        <f t="shared" si="14"/>
        <v>44733</v>
      </c>
      <c r="Q213" s="137" t="s">
        <v>669</v>
      </c>
      <c r="R213" s="132" t="s">
        <v>632</v>
      </c>
    </row>
    <row r="214" spans="1:18" x14ac:dyDescent="0.25">
      <c r="A214" t="s">
        <v>237</v>
      </c>
      <c r="B214" s="1">
        <v>44725</v>
      </c>
      <c r="C214" s="44" t="s">
        <v>241</v>
      </c>
      <c r="D214" s="29">
        <v>5</v>
      </c>
      <c r="H214">
        <v>32</v>
      </c>
      <c r="I214">
        <v>30</v>
      </c>
      <c r="J214" s="14">
        <v>33</v>
      </c>
      <c r="K214" s="79">
        <v>19</v>
      </c>
      <c r="L214" s="79">
        <v>19</v>
      </c>
      <c r="M214" s="14">
        <v>20</v>
      </c>
      <c r="N214" s="18">
        <f t="shared" si="16"/>
        <v>19</v>
      </c>
      <c r="O214" s="21">
        <f t="shared" si="15"/>
        <v>44707</v>
      </c>
      <c r="P214" s="19">
        <f t="shared" si="14"/>
        <v>44732</v>
      </c>
      <c r="Q214" s="137" t="s">
        <v>669</v>
      </c>
      <c r="R214" s="132" t="s">
        <v>632</v>
      </c>
    </row>
    <row r="215" spans="1:18" x14ac:dyDescent="0.25">
      <c r="A215" t="s">
        <v>238</v>
      </c>
      <c r="B215" s="1">
        <v>44725</v>
      </c>
      <c r="C215" s="44" t="s">
        <v>241</v>
      </c>
      <c r="D215" s="29">
        <v>4</v>
      </c>
      <c r="H215">
        <v>35</v>
      </c>
      <c r="I215">
        <v>35</v>
      </c>
      <c r="J215" s="14">
        <v>33</v>
      </c>
      <c r="K215" s="79">
        <v>21</v>
      </c>
      <c r="L215" s="79">
        <v>21</v>
      </c>
      <c r="M215" s="14">
        <v>20</v>
      </c>
      <c r="N215" s="18">
        <f t="shared" si="16"/>
        <v>21</v>
      </c>
      <c r="O215" s="21">
        <f t="shared" si="15"/>
        <v>44705</v>
      </c>
      <c r="P215" s="19">
        <f t="shared" si="14"/>
        <v>44730</v>
      </c>
      <c r="Q215" s="137" t="s">
        <v>669</v>
      </c>
      <c r="R215" s="132" t="s">
        <v>632</v>
      </c>
    </row>
    <row r="216" spans="1:18" x14ac:dyDescent="0.25">
      <c r="A216" t="s">
        <v>239</v>
      </c>
      <c r="B216" s="1">
        <v>44725</v>
      </c>
      <c r="C216" s="44" t="s">
        <v>241</v>
      </c>
      <c r="D216" s="29">
        <v>5</v>
      </c>
      <c r="E216">
        <v>75</v>
      </c>
      <c r="F216">
        <v>90</v>
      </c>
      <c r="G216" s="77" t="s">
        <v>193</v>
      </c>
      <c r="H216" s="79">
        <v>18</v>
      </c>
      <c r="I216" s="79">
        <v>20</v>
      </c>
      <c r="K216" s="6"/>
      <c r="L216" s="6"/>
      <c r="N216" s="18">
        <f>ROUND((8+10+11+14+14)/5,0)</f>
        <v>11</v>
      </c>
      <c r="O216" s="21">
        <f t="shared" si="15"/>
        <v>44715</v>
      </c>
      <c r="P216" s="19">
        <f t="shared" si="14"/>
        <v>44740</v>
      </c>
      <c r="Q216" s="137" t="s">
        <v>736</v>
      </c>
      <c r="R216" s="132" t="s">
        <v>658</v>
      </c>
    </row>
    <row r="217" spans="1:18" x14ac:dyDescent="0.25">
      <c r="A217" t="s">
        <v>240</v>
      </c>
      <c r="B217" s="1">
        <v>44725</v>
      </c>
      <c r="C217" s="44" t="s">
        <v>241</v>
      </c>
      <c r="D217" s="75">
        <v>1</v>
      </c>
      <c r="E217">
        <v>0</v>
      </c>
      <c r="G217" s="77"/>
      <c r="J217" s="77"/>
      <c r="K217" s="79">
        <v>0</v>
      </c>
      <c r="L217" s="79"/>
      <c r="M217" s="77"/>
      <c r="N217" s="18">
        <f t="shared" si="16"/>
        <v>0</v>
      </c>
      <c r="O217" s="21">
        <f t="shared" si="15"/>
        <v>44726</v>
      </c>
      <c r="P217" s="19">
        <f t="shared" si="14"/>
        <v>44751</v>
      </c>
      <c r="Q217" s="137" t="s">
        <v>737</v>
      </c>
      <c r="R217" s="132" t="s">
        <v>659</v>
      </c>
    </row>
    <row r="218" spans="1:18" x14ac:dyDescent="0.25">
      <c r="A218" t="s">
        <v>729</v>
      </c>
      <c r="B218" s="1">
        <v>44725</v>
      </c>
      <c r="C218" s="44" t="s">
        <v>241</v>
      </c>
      <c r="D218" s="75">
        <v>5</v>
      </c>
      <c r="G218" s="77"/>
      <c r="H218">
        <v>32</v>
      </c>
      <c r="I218">
        <v>33</v>
      </c>
      <c r="J218" s="77">
        <v>34</v>
      </c>
      <c r="K218" s="79">
        <v>19</v>
      </c>
      <c r="L218" s="79">
        <v>20</v>
      </c>
      <c r="M218" s="77">
        <v>20</v>
      </c>
      <c r="N218" s="18">
        <f t="shared" si="16"/>
        <v>20</v>
      </c>
      <c r="O218" s="21">
        <f t="shared" si="15"/>
        <v>44706</v>
      </c>
      <c r="P218" s="19">
        <f t="shared" si="14"/>
        <v>44731</v>
      </c>
      <c r="Q218" s="137" t="s">
        <v>669</v>
      </c>
      <c r="R218" s="132" t="s">
        <v>658</v>
      </c>
    </row>
    <row r="219" spans="1:18" x14ac:dyDescent="0.25">
      <c r="A219" t="s">
        <v>730</v>
      </c>
      <c r="B219" s="1">
        <v>44725</v>
      </c>
      <c r="C219" s="44" t="s">
        <v>241</v>
      </c>
      <c r="D219" s="75">
        <v>3</v>
      </c>
      <c r="E219" t="s">
        <v>193</v>
      </c>
      <c r="F219">
        <v>90</v>
      </c>
      <c r="G219" s="77" t="s">
        <v>193</v>
      </c>
      <c r="J219" s="77"/>
      <c r="K219" s="79">
        <v>11</v>
      </c>
      <c r="L219" s="79">
        <v>10</v>
      </c>
      <c r="M219" s="77">
        <v>11</v>
      </c>
      <c r="N219" s="18">
        <f t="shared" si="16"/>
        <v>11</v>
      </c>
      <c r="O219" s="21">
        <f t="shared" si="15"/>
        <v>44715</v>
      </c>
      <c r="P219" s="19">
        <f t="shared" si="14"/>
        <v>44740</v>
      </c>
      <c r="Q219" s="137" t="s">
        <v>638</v>
      </c>
      <c r="R219" s="132" t="s">
        <v>658</v>
      </c>
    </row>
    <row r="220" spans="1:18" x14ac:dyDescent="0.25">
      <c r="A220" t="s">
        <v>731</v>
      </c>
      <c r="B220" s="1">
        <v>44725</v>
      </c>
      <c r="C220" s="44" t="s">
        <v>241</v>
      </c>
      <c r="D220" s="75">
        <v>4</v>
      </c>
      <c r="E220">
        <v>90</v>
      </c>
      <c r="F220">
        <v>90</v>
      </c>
      <c r="G220" s="77">
        <v>90</v>
      </c>
      <c r="J220" s="77"/>
      <c r="K220" s="79">
        <v>10</v>
      </c>
      <c r="L220" s="79">
        <v>10</v>
      </c>
      <c r="M220" s="77">
        <v>10</v>
      </c>
      <c r="N220" s="18">
        <f t="shared" si="16"/>
        <v>10</v>
      </c>
      <c r="O220" s="21">
        <f t="shared" si="15"/>
        <v>44716</v>
      </c>
      <c r="P220" s="19">
        <f t="shared" si="14"/>
        <v>44741</v>
      </c>
      <c r="Q220" s="137" t="s">
        <v>738</v>
      </c>
      <c r="R220" s="132" t="s">
        <v>659</v>
      </c>
    </row>
    <row r="221" spans="1:18" x14ac:dyDescent="0.25">
      <c r="A221" t="s">
        <v>732</v>
      </c>
      <c r="B221" s="1">
        <v>44725</v>
      </c>
      <c r="C221" s="44" t="s">
        <v>241</v>
      </c>
      <c r="D221" s="75">
        <v>5</v>
      </c>
      <c r="E221">
        <v>90</v>
      </c>
      <c r="F221">
        <v>90</v>
      </c>
      <c r="G221" s="77">
        <v>90</v>
      </c>
      <c r="J221" s="77"/>
      <c r="K221" s="79">
        <v>10</v>
      </c>
      <c r="L221" s="79">
        <v>10</v>
      </c>
      <c r="M221" s="77">
        <v>10</v>
      </c>
      <c r="N221" s="18">
        <f t="shared" si="16"/>
        <v>10</v>
      </c>
      <c r="O221" s="21">
        <f t="shared" si="15"/>
        <v>44716</v>
      </c>
      <c r="P221" s="19">
        <f t="shared" si="14"/>
        <v>44741</v>
      </c>
      <c r="Q221" s="137" t="s">
        <v>739</v>
      </c>
      <c r="R221" s="132" t="s">
        <v>659</v>
      </c>
    </row>
    <row r="222" spans="1:18" x14ac:dyDescent="0.25">
      <c r="A222" t="s">
        <v>733</v>
      </c>
      <c r="B222" s="1">
        <v>44725</v>
      </c>
      <c r="C222" s="44" t="s">
        <v>241</v>
      </c>
      <c r="D222" s="29">
        <v>4</v>
      </c>
      <c r="E222">
        <v>45</v>
      </c>
      <c r="F222">
        <v>60</v>
      </c>
      <c r="G222" s="14">
        <v>60</v>
      </c>
      <c r="K222" s="79">
        <v>6</v>
      </c>
      <c r="L222" s="79">
        <v>7</v>
      </c>
      <c r="M222" s="14">
        <v>7</v>
      </c>
      <c r="N222" s="18">
        <f t="shared" si="16"/>
        <v>7</v>
      </c>
      <c r="O222" s="21">
        <f t="shared" si="15"/>
        <v>44719</v>
      </c>
      <c r="P222" s="19">
        <f t="shared" si="14"/>
        <v>44744</v>
      </c>
      <c r="Q222" s="137" t="s">
        <v>673</v>
      </c>
      <c r="R222" s="132" t="s">
        <v>659</v>
      </c>
    </row>
    <row r="223" spans="1:18" ht="30" x14ac:dyDescent="0.25">
      <c r="A223" t="s">
        <v>243</v>
      </c>
      <c r="B223" s="1">
        <v>44725</v>
      </c>
      <c r="C223" s="45" t="s">
        <v>242</v>
      </c>
      <c r="D223" s="29">
        <v>2</v>
      </c>
      <c r="E223">
        <v>0</v>
      </c>
      <c r="F223">
        <v>0</v>
      </c>
      <c r="K223" s="79">
        <v>0</v>
      </c>
      <c r="L223" s="79">
        <v>0</v>
      </c>
      <c r="N223" s="18">
        <f t="shared" si="16"/>
        <v>0</v>
      </c>
      <c r="O223" s="21">
        <f t="shared" si="15"/>
        <v>44726</v>
      </c>
      <c r="P223" s="19">
        <f t="shared" si="14"/>
        <v>44751</v>
      </c>
      <c r="Q223" s="137" t="s">
        <v>642</v>
      </c>
      <c r="R223" s="132" t="s">
        <v>658</v>
      </c>
    </row>
    <row r="224" spans="1:18" ht="30" x14ac:dyDescent="0.25">
      <c r="A224" t="s">
        <v>244</v>
      </c>
      <c r="B224" s="1">
        <v>44725</v>
      </c>
      <c r="C224" s="45" t="s">
        <v>242</v>
      </c>
      <c r="D224" s="29">
        <v>5</v>
      </c>
      <c r="H224">
        <v>22</v>
      </c>
      <c r="I224">
        <v>20</v>
      </c>
      <c r="J224" s="14">
        <v>23</v>
      </c>
      <c r="K224" s="79">
        <v>15</v>
      </c>
      <c r="L224" s="79">
        <v>14</v>
      </c>
      <c r="M224" s="14">
        <v>16</v>
      </c>
      <c r="N224" s="18">
        <f t="shared" si="16"/>
        <v>15</v>
      </c>
      <c r="O224" s="21">
        <f t="shared" si="15"/>
        <v>44711</v>
      </c>
      <c r="P224" s="19">
        <f t="shared" si="14"/>
        <v>44736</v>
      </c>
      <c r="Q224" s="137" t="s">
        <v>752</v>
      </c>
      <c r="R224" s="132" t="s">
        <v>659</v>
      </c>
    </row>
    <row r="225" spans="1:18" ht="30" x14ac:dyDescent="0.25">
      <c r="A225" t="s">
        <v>245</v>
      </c>
      <c r="B225" s="1">
        <v>44725</v>
      </c>
      <c r="C225" s="45" t="s">
        <v>242</v>
      </c>
      <c r="D225" s="29">
        <v>5</v>
      </c>
      <c r="H225">
        <v>32</v>
      </c>
      <c r="I225">
        <v>29</v>
      </c>
      <c r="J225" s="14">
        <v>34</v>
      </c>
      <c r="K225" s="79">
        <v>19</v>
      </c>
      <c r="L225" s="79">
        <v>18</v>
      </c>
      <c r="M225" s="14">
        <v>20</v>
      </c>
      <c r="N225" s="18">
        <f t="shared" si="16"/>
        <v>19</v>
      </c>
      <c r="O225" s="21">
        <f t="shared" si="15"/>
        <v>44707</v>
      </c>
      <c r="P225" s="19">
        <f t="shared" si="14"/>
        <v>44732</v>
      </c>
      <c r="Q225" s="137" t="s">
        <v>753</v>
      </c>
      <c r="R225" s="132" t="s">
        <v>659</v>
      </c>
    </row>
    <row r="226" spans="1:18" ht="30" x14ac:dyDescent="0.25">
      <c r="A226" t="s">
        <v>246</v>
      </c>
      <c r="B226" s="1">
        <v>44725</v>
      </c>
      <c r="C226" s="45" t="s">
        <v>242</v>
      </c>
      <c r="D226" s="29">
        <v>2</v>
      </c>
      <c r="E226">
        <v>10</v>
      </c>
      <c r="F226">
        <v>0</v>
      </c>
      <c r="K226" s="79">
        <v>1</v>
      </c>
      <c r="L226" s="79">
        <v>0</v>
      </c>
      <c r="N226" s="18">
        <f>ROUND((K226+L226+M226)/2,0)</f>
        <v>1</v>
      </c>
      <c r="O226" s="21">
        <f t="shared" si="15"/>
        <v>44725</v>
      </c>
      <c r="P226" s="19">
        <f t="shared" si="14"/>
        <v>44750</v>
      </c>
      <c r="Q226" s="137" t="s">
        <v>710</v>
      </c>
      <c r="R226" s="132" t="s">
        <v>659</v>
      </c>
    </row>
    <row r="227" spans="1:18" ht="30" x14ac:dyDescent="0.25">
      <c r="A227" t="s">
        <v>247</v>
      </c>
      <c r="B227" s="1">
        <v>44725</v>
      </c>
      <c r="C227" s="45" t="s">
        <v>242</v>
      </c>
      <c r="D227" s="29">
        <v>2</v>
      </c>
      <c r="E227">
        <v>20</v>
      </c>
      <c r="F227">
        <v>10</v>
      </c>
      <c r="K227" s="79">
        <v>2</v>
      </c>
      <c r="L227" s="79">
        <v>1</v>
      </c>
      <c r="N227" s="18">
        <f>ROUND((K227+L227)/2,0)</f>
        <v>2</v>
      </c>
      <c r="O227" s="21">
        <f t="shared" si="15"/>
        <v>44724</v>
      </c>
      <c r="P227" s="19">
        <f t="shared" si="14"/>
        <v>44749</v>
      </c>
      <c r="Q227" s="137" t="s">
        <v>753</v>
      </c>
      <c r="R227" s="132" t="s">
        <v>659</v>
      </c>
    </row>
    <row r="228" spans="1:18" ht="30" x14ac:dyDescent="0.25">
      <c r="A228" t="s">
        <v>248</v>
      </c>
      <c r="B228" s="1">
        <v>44725</v>
      </c>
      <c r="C228" s="45" t="s">
        <v>242</v>
      </c>
      <c r="D228" s="29">
        <v>4</v>
      </c>
      <c r="H228">
        <v>30</v>
      </c>
      <c r="I228">
        <v>28</v>
      </c>
      <c r="J228" s="14">
        <v>30</v>
      </c>
      <c r="K228" s="79">
        <v>19</v>
      </c>
      <c r="L228" s="79">
        <v>18</v>
      </c>
      <c r="M228" s="14">
        <v>19</v>
      </c>
      <c r="N228" s="18">
        <f t="shared" si="16"/>
        <v>19</v>
      </c>
      <c r="O228" s="21">
        <f t="shared" si="15"/>
        <v>44707</v>
      </c>
      <c r="P228" s="19">
        <f t="shared" si="14"/>
        <v>44732</v>
      </c>
      <c r="Q228" s="137" t="s">
        <v>663</v>
      </c>
      <c r="R228" s="132" t="s">
        <v>658</v>
      </c>
    </row>
    <row r="229" spans="1:18" ht="30" x14ac:dyDescent="0.25">
      <c r="A229" t="s">
        <v>249</v>
      </c>
      <c r="B229" s="1">
        <v>44725</v>
      </c>
      <c r="C229" s="45" t="s">
        <v>242</v>
      </c>
      <c r="D229" s="29">
        <v>6</v>
      </c>
      <c r="H229">
        <v>26</v>
      </c>
      <c r="I229">
        <v>27</v>
      </c>
      <c r="J229" s="14">
        <v>30</v>
      </c>
      <c r="K229" s="79">
        <v>17</v>
      </c>
      <c r="L229" s="79">
        <v>17</v>
      </c>
      <c r="M229" s="14">
        <v>19</v>
      </c>
      <c r="N229" s="18">
        <f t="shared" si="16"/>
        <v>18</v>
      </c>
      <c r="O229" s="21">
        <f t="shared" si="15"/>
        <v>44708</v>
      </c>
      <c r="P229" s="19">
        <f t="shared" si="14"/>
        <v>44733</v>
      </c>
      <c r="Q229" s="137" t="s">
        <v>754</v>
      </c>
      <c r="R229" s="132" t="s">
        <v>658</v>
      </c>
    </row>
    <row r="230" spans="1:18" ht="30" x14ac:dyDescent="0.25">
      <c r="A230" t="s">
        <v>250</v>
      </c>
      <c r="B230" s="1">
        <v>44725</v>
      </c>
      <c r="C230" s="45" t="s">
        <v>242</v>
      </c>
      <c r="D230" s="29">
        <v>5</v>
      </c>
      <c r="E230">
        <v>15</v>
      </c>
      <c r="F230">
        <v>15</v>
      </c>
      <c r="G230" s="14">
        <v>15</v>
      </c>
      <c r="K230" s="79">
        <v>1</v>
      </c>
      <c r="L230" s="79">
        <v>1</v>
      </c>
      <c r="M230" s="14">
        <v>1</v>
      </c>
      <c r="N230" s="18">
        <f t="shared" si="16"/>
        <v>1</v>
      </c>
      <c r="O230" s="21">
        <f t="shared" si="15"/>
        <v>44725</v>
      </c>
      <c r="P230" s="19">
        <f t="shared" si="14"/>
        <v>44750</v>
      </c>
      <c r="Q230" s="137" t="s">
        <v>755</v>
      </c>
      <c r="R230" s="132" t="s">
        <v>658</v>
      </c>
    </row>
    <row r="231" spans="1:18" ht="30" x14ac:dyDescent="0.25">
      <c r="A231" t="s">
        <v>251</v>
      </c>
      <c r="B231" s="1">
        <v>44725</v>
      </c>
      <c r="C231" s="45" t="s">
        <v>242</v>
      </c>
      <c r="D231" s="29">
        <v>6</v>
      </c>
      <c r="E231" t="s">
        <v>4</v>
      </c>
      <c r="K231" s="79">
        <v>24</v>
      </c>
      <c r="L231" s="6"/>
      <c r="N231" s="18">
        <v>24</v>
      </c>
      <c r="O231" s="21">
        <f t="shared" si="15"/>
        <v>44702</v>
      </c>
      <c r="P231" s="19">
        <f t="shared" si="14"/>
        <v>44727</v>
      </c>
      <c r="Q231" s="137" t="s">
        <v>634</v>
      </c>
      <c r="R231" s="132" t="s">
        <v>632</v>
      </c>
    </row>
    <row r="232" spans="1:18" ht="30" x14ac:dyDescent="0.25">
      <c r="A232" t="s">
        <v>252</v>
      </c>
      <c r="B232" s="1">
        <v>44725</v>
      </c>
      <c r="C232" s="45" t="s">
        <v>242</v>
      </c>
      <c r="D232" s="29">
        <v>3</v>
      </c>
      <c r="H232">
        <v>37</v>
      </c>
      <c r="I232">
        <v>37</v>
      </c>
      <c r="J232" s="14">
        <v>34</v>
      </c>
      <c r="K232" s="79">
        <v>22</v>
      </c>
      <c r="L232" s="79">
        <v>22</v>
      </c>
      <c r="M232" s="14">
        <v>20</v>
      </c>
      <c r="N232" s="18">
        <f t="shared" si="16"/>
        <v>21</v>
      </c>
      <c r="O232" s="21">
        <f t="shared" si="15"/>
        <v>44705</v>
      </c>
      <c r="P232" s="19">
        <f t="shared" si="14"/>
        <v>44730</v>
      </c>
      <c r="Q232" s="137" t="s">
        <v>634</v>
      </c>
      <c r="R232" s="132" t="s">
        <v>632</v>
      </c>
    </row>
    <row r="233" spans="1:18" ht="30" x14ac:dyDescent="0.25">
      <c r="A233" t="s">
        <v>253</v>
      </c>
      <c r="B233" s="1">
        <v>44725</v>
      </c>
      <c r="C233" s="45" t="s">
        <v>242</v>
      </c>
      <c r="D233" s="29">
        <v>4</v>
      </c>
      <c r="E233">
        <v>90</v>
      </c>
      <c r="F233">
        <v>90</v>
      </c>
      <c r="G233" s="14">
        <v>90</v>
      </c>
      <c r="K233" s="79">
        <v>10</v>
      </c>
      <c r="L233" s="79">
        <v>10</v>
      </c>
      <c r="M233" s="14">
        <v>10</v>
      </c>
      <c r="N233" s="18">
        <f t="shared" si="16"/>
        <v>10</v>
      </c>
      <c r="O233" s="21">
        <f t="shared" si="15"/>
        <v>44716</v>
      </c>
      <c r="P233" s="19">
        <f t="shared" si="14"/>
        <v>44741</v>
      </c>
      <c r="Q233" s="137" t="s">
        <v>657</v>
      </c>
      <c r="R233" s="132" t="s">
        <v>659</v>
      </c>
    </row>
    <row r="234" spans="1:18" ht="30" x14ac:dyDescent="0.25">
      <c r="A234" t="s">
        <v>254</v>
      </c>
      <c r="B234" s="1">
        <v>44725</v>
      </c>
      <c r="C234" s="45" t="s">
        <v>242</v>
      </c>
      <c r="D234" s="29">
        <v>4</v>
      </c>
      <c r="H234">
        <v>32</v>
      </c>
      <c r="I234">
        <v>30</v>
      </c>
      <c r="J234" s="14">
        <v>32</v>
      </c>
      <c r="K234" s="79">
        <v>19</v>
      </c>
      <c r="L234" s="79">
        <v>19</v>
      </c>
      <c r="M234" s="14">
        <v>19</v>
      </c>
      <c r="N234" s="18">
        <f t="shared" si="16"/>
        <v>19</v>
      </c>
      <c r="O234" s="21">
        <f t="shared" si="15"/>
        <v>44707</v>
      </c>
      <c r="P234" s="19">
        <f t="shared" si="14"/>
        <v>44732</v>
      </c>
      <c r="Q234" s="137" t="s">
        <v>641</v>
      </c>
      <c r="R234" s="132" t="s">
        <v>658</v>
      </c>
    </row>
    <row r="235" spans="1:18" ht="30" x14ac:dyDescent="0.25">
      <c r="A235" t="s">
        <v>255</v>
      </c>
      <c r="B235" s="1">
        <v>44725</v>
      </c>
      <c r="C235" s="45" t="s">
        <v>242</v>
      </c>
      <c r="D235" s="29">
        <v>4</v>
      </c>
      <c r="H235">
        <v>19</v>
      </c>
      <c r="I235">
        <v>34</v>
      </c>
      <c r="J235" s="14">
        <v>25</v>
      </c>
      <c r="K235" s="79">
        <v>14</v>
      </c>
      <c r="L235" s="79">
        <v>20</v>
      </c>
      <c r="M235" s="14">
        <v>16</v>
      </c>
      <c r="N235" s="18">
        <f t="shared" si="16"/>
        <v>17</v>
      </c>
      <c r="O235" s="21">
        <f t="shared" si="15"/>
        <v>44709</v>
      </c>
      <c r="P235" s="19">
        <f t="shared" si="14"/>
        <v>44734</v>
      </c>
      <c r="Q235" s="137" t="s">
        <v>673</v>
      </c>
      <c r="R235" s="132" t="s">
        <v>659</v>
      </c>
    </row>
    <row r="236" spans="1:18" ht="30" x14ac:dyDescent="0.25">
      <c r="A236" t="s">
        <v>256</v>
      </c>
      <c r="B236" s="1">
        <v>44725</v>
      </c>
      <c r="C236" s="45" t="s">
        <v>242</v>
      </c>
      <c r="D236" s="29">
        <v>5</v>
      </c>
      <c r="E236">
        <v>90</v>
      </c>
      <c r="F236">
        <v>90</v>
      </c>
      <c r="G236" s="77" t="s">
        <v>193</v>
      </c>
      <c r="K236" s="79">
        <v>10</v>
      </c>
      <c r="L236" s="79">
        <v>10</v>
      </c>
      <c r="M236" s="14">
        <v>11</v>
      </c>
      <c r="N236" s="18">
        <f t="shared" si="16"/>
        <v>10</v>
      </c>
      <c r="O236" s="21">
        <f t="shared" si="15"/>
        <v>44716</v>
      </c>
      <c r="P236" s="19">
        <f t="shared" si="14"/>
        <v>44741</v>
      </c>
      <c r="Q236" s="137" t="s">
        <v>739</v>
      </c>
      <c r="R236" s="132" t="s">
        <v>659</v>
      </c>
    </row>
    <row r="237" spans="1:18" ht="30" x14ac:dyDescent="0.25">
      <c r="A237" t="s">
        <v>257</v>
      </c>
      <c r="B237" s="1">
        <v>44725</v>
      </c>
      <c r="C237" s="45" t="s">
        <v>242</v>
      </c>
      <c r="D237" s="29">
        <v>2</v>
      </c>
      <c r="E237">
        <v>0</v>
      </c>
      <c r="F237">
        <v>0</v>
      </c>
      <c r="K237" s="79">
        <v>0</v>
      </c>
      <c r="L237" s="79">
        <v>0</v>
      </c>
      <c r="N237" s="18">
        <f t="shared" si="16"/>
        <v>0</v>
      </c>
      <c r="O237" s="21">
        <f t="shared" si="15"/>
        <v>44726</v>
      </c>
      <c r="P237" s="19">
        <f t="shared" si="14"/>
        <v>44751</v>
      </c>
      <c r="Q237" s="137" t="s">
        <v>739</v>
      </c>
      <c r="R237" s="132" t="s">
        <v>659</v>
      </c>
    </row>
    <row r="238" spans="1:18" ht="30" x14ac:dyDescent="0.25">
      <c r="A238" t="s">
        <v>258</v>
      </c>
      <c r="B238" s="1">
        <v>44725</v>
      </c>
      <c r="C238" s="45" t="s">
        <v>242</v>
      </c>
      <c r="D238" s="29">
        <v>5</v>
      </c>
      <c r="E238">
        <v>90</v>
      </c>
      <c r="F238">
        <v>90</v>
      </c>
      <c r="G238" s="14">
        <v>75</v>
      </c>
      <c r="K238" s="79">
        <v>10</v>
      </c>
      <c r="L238" s="79">
        <v>10</v>
      </c>
      <c r="M238" s="14">
        <v>8</v>
      </c>
      <c r="N238" s="18">
        <f t="shared" si="16"/>
        <v>9</v>
      </c>
      <c r="O238" s="21">
        <f t="shared" si="15"/>
        <v>44717</v>
      </c>
      <c r="P238" s="19">
        <f t="shared" si="14"/>
        <v>44742</v>
      </c>
      <c r="Q238" s="137" t="s">
        <v>669</v>
      </c>
      <c r="R238" s="132" t="s">
        <v>658</v>
      </c>
    </row>
    <row r="239" spans="1:18" ht="30" x14ac:dyDescent="0.25">
      <c r="A239" t="s">
        <v>259</v>
      </c>
      <c r="B239" s="1">
        <v>44725</v>
      </c>
      <c r="C239" s="45" t="s">
        <v>242</v>
      </c>
      <c r="D239" s="29">
        <v>5</v>
      </c>
      <c r="H239">
        <v>28</v>
      </c>
      <c r="I239">
        <v>30</v>
      </c>
      <c r="J239" s="14">
        <v>31</v>
      </c>
      <c r="K239" s="79">
        <v>18</v>
      </c>
      <c r="L239" s="79">
        <v>19</v>
      </c>
      <c r="M239" s="14">
        <v>19</v>
      </c>
      <c r="N239" s="18">
        <f t="shared" si="16"/>
        <v>19</v>
      </c>
      <c r="O239" s="21">
        <f t="shared" si="15"/>
        <v>44707</v>
      </c>
      <c r="P239" s="19">
        <f t="shared" si="14"/>
        <v>44732</v>
      </c>
      <c r="Q239" s="137" t="s">
        <v>671</v>
      </c>
      <c r="R239" s="132" t="s">
        <v>658</v>
      </c>
    </row>
    <row r="240" spans="1:18" ht="30" x14ac:dyDescent="0.25">
      <c r="A240" t="s">
        <v>260</v>
      </c>
      <c r="B240" s="1">
        <v>44725</v>
      </c>
      <c r="C240" s="45" t="s">
        <v>242</v>
      </c>
      <c r="D240" s="29">
        <v>5</v>
      </c>
      <c r="H240">
        <v>15</v>
      </c>
      <c r="I240">
        <v>20</v>
      </c>
      <c r="J240" s="77" t="s">
        <v>193</v>
      </c>
      <c r="K240" s="79">
        <v>13</v>
      </c>
      <c r="L240" s="79">
        <v>14</v>
      </c>
      <c r="M240" s="14">
        <v>11</v>
      </c>
      <c r="N240" s="18">
        <f t="shared" si="16"/>
        <v>13</v>
      </c>
      <c r="O240" s="21">
        <f t="shared" si="15"/>
        <v>44713</v>
      </c>
      <c r="P240" s="19">
        <f t="shared" si="14"/>
        <v>44738</v>
      </c>
      <c r="Q240" s="137" t="s">
        <v>634</v>
      </c>
      <c r="R240" s="132" t="s">
        <v>632</v>
      </c>
    </row>
    <row r="241" spans="1:18" ht="30" x14ac:dyDescent="0.25">
      <c r="A241" t="s">
        <v>261</v>
      </c>
      <c r="B241" s="1">
        <v>44725</v>
      </c>
      <c r="C241" s="45" t="s">
        <v>242</v>
      </c>
      <c r="D241" s="29">
        <v>4</v>
      </c>
      <c r="E241" t="s">
        <v>4</v>
      </c>
      <c r="K241" s="79">
        <v>24</v>
      </c>
      <c r="L241" s="6"/>
      <c r="N241" s="18">
        <v>24</v>
      </c>
      <c r="O241" s="21">
        <f t="shared" si="15"/>
        <v>44702</v>
      </c>
      <c r="P241" s="19">
        <f t="shared" si="14"/>
        <v>44727</v>
      </c>
      <c r="Q241" s="137" t="s">
        <v>649</v>
      </c>
      <c r="R241" s="132" t="s">
        <v>658</v>
      </c>
    </row>
    <row r="242" spans="1:18" ht="30" x14ac:dyDescent="0.25">
      <c r="A242" t="s">
        <v>262</v>
      </c>
      <c r="B242" s="1">
        <v>44725</v>
      </c>
      <c r="C242" s="45" t="s">
        <v>242</v>
      </c>
      <c r="D242" s="29">
        <v>5</v>
      </c>
      <c r="H242">
        <v>35</v>
      </c>
      <c r="I242">
        <v>32</v>
      </c>
      <c r="J242" s="14">
        <v>34</v>
      </c>
      <c r="K242" s="79">
        <v>21</v>
      </c>
      <c r="L242" s="79">
        <v>19</v>
      </c>
      <c r="M242" s="14">
        <v>20</v>
      </c>
      <c r="N242" s="18">
        <f t="shared" si="16"/>
        <v>20</v>
      </c>
      <c r="O242" s="21">
        <f t="shared" si="15"/>
        <v>44706</v>
      </c>
      <c r="P242" s="19">
        <f t="shared" si="14"/>
        <v>44731</v>
      </c>
      <c r="Q242" s="137" t="s">
        <v>756</v>
      </c>
      <c r="R242" s="132" t="s">
        <v>659</v>
      </c>
    </row>
    <row r="243" spans="1:18" ht="30" x14ac:dyDescent="0.25">
      <c r="A243" t="s">
        <v>263</v>
      </c>
      <c r="B243" s="1">
        <v>44725</v>
      </c>
      <c r="C243" s="45" t="s">
        <v>242</v>
      </c>
      <c r="D243" s="29">
        <v>5</v>
      </c>
      <c r="H243">
        <v>30</v>
      </c>
      <c r="I243">
        <v>35</v>
      </c>
      <c r="J243" s="14">
        <v>37</v>
      </c>
      <c r="K243" s="79">
        <v>19</v>
      </c>
      <c r="L243" s="79">
        <v>21</v>
      </c>
      <c r="M243" s="14">
        <v>22</v>
      </c>
      <c r="N243" s="18">
        <f t="shared" si="16"/>
        <v>21</v>
      </c>
      <c r="O243" s="21">
        <f t="shared" si="15"/>
        <v>44705</v>
      </c>
      <c r="P243" s="19">
        <f t="shared" si="14"/>
        <v>44730</v>
      </c>
      <c r="Q243" s="137" t="s">
        <v>739</v>
      </c>
      <c r="R243" s="132" t="s">
        <v>659</v>
      </c>
    </row>
    <row r="244" spans="1:18" ht="30" x14ac:dyDescent="0.25">
      <c r="A244" t="s">
        <v>264</v>
      </c>
      <c r="B244" s="1">
        <v>44725</v>
      </c>
      <c r="C244" s="45" t="s">
        <v>242</v>
      </c>
      <c r="D244" s="29">
        <v>4</v>
      </c>
      <c r="E244">
        <v>60</v>
      </c>
      <c r="F244">
        <v>60</v>
      </c>
      <c r="G244" s="14">
        <v>45</v>
      </c>
      <c r="K244" s="79">
        <v>7</v>
      </c>
      <c r="L244" s="79">
        <v>7</v>
      </c>
      <c r="M244" s="14">
        <v>6</v>
      </c>
      <c r="N244" s="18">
        <f t="shared" si="16"/>
        <v>7</v>
      </c>
      <c r="O244" s="21">
        <f t="shared" si="15"/>
        <v>44719</v>
      </c>
      <c r="P244" s="19">
        <f t="shared" si="14"/>
        <v>44744</v>
      </c>
      <c r="Q244" s="137" t="s">
        <v>660</v>
      </c>
      <c r="R244" s="132" t="s">
        <v>659</v>
      </c>
    </row>
    <row r="245" spans="1:18" ht="30" x14ac:dyDescent="0.25">
      <c r="A245" t="s">
        <v>265</v>
      </c>
      <c r="B245" s="1">
        <v>44725</v>
      </c>
      <c r="C245" s="45" t="s">
        <v>242</v>
      </c>
      <c r="D245" s="29">
        <v>3</v>
      </c>
      <c r="H245">
        <v>34</v>
      </c>
      <c r="I245">
        <v>35</v>
      </c>
      <c r="J245" s="14">
        <v>32</v>
      </c>
      <c r="K245" s="79">
        <v>20</v>
      </c>
      <c r="L245" s="79">
        <v>21</v>
      </c>
      <c r="M245" s="14">
        <v>19</v>
      </c>
      <c r="N245" s="18">
        <f t="shared" si="16"/>
        <v>20</v>
      </c>
      <c r="O245" s="21">
        <f t="shared" si="15"/>
        <v>44706</v>
      </c>
      <c r="P245" s="19">
        <f t="shared" si="14"/>
        <v>44731</v>
      </c>
      <c r="Q245" s="137" t="s">
        <v>752</v>
      </c>
      <c r="R245" s="132" t="s">
        <v>632</v>
      </c>
    </row>
    <row r="246" spans="1:18" ht="30" x14ac:dyDescent="0.25">
      <c r="A246" t="s">
        <v>266</v>
      </c>
      <c r="B246" s="1">
        <v>44725</v>
      </c>
      <c r="C246" s="45" t="s">
        <v>242</v>
      </c>
      <c r="D246" s="29">
        <v>4</v>
      </c>
      <c r="H246">
        <v>17</v>
      </c>
      <c r="I246">
        <v>19</v>
      </c>
      <c r="J246" s="14">
        <v>27</v>
      </c>
      <c r="K246" s="79">
        <v>13</v>
      </c>
      <c r="L246" s="79">
        <v>14</v>
      </c>
      <c r="M246" s="14">
        <v>17</v>
      </c>
      <c r="N246" s="18">
        <f t="shared" si="16"/>
        <v>15</v>
      </c>
      <c r="O246" s="21">
        <f t="shared" si="15"/>
        <v>44711</v>
      </c>
      <c r="P246" s="19">
        <f t="shared" si="14"/>
        <v>44736</v>
      </c>
      <c r="Q246" s="137" t="s">
        <v>638</v>
      </c>
      <c r="R246" s="132" t="s">
        <v>659</v>
      </c>
    </row>
    <row r="247" spans="1:18" ht="30" x14ac:dyDescent="0.25">
      <c r="A247" t="s">
        <v>267</v>
      </c>
      <c r="B247" s="1">
        <v>44725</v>
      </c>
      <c r="C247" s="45" t="s">
        <v>242</v>
      </c>
      <c r="D247" s="29">
        <v>4</v>
      </c>
      <c r="E247">
        <v>60</v>
      </c>
      <c r="F247">
        <v>90</v>
      </c>
      <c r="G247" s="14">
        <v>80</v>
      </c>
      <c r="K247" s="79">
        <v>7</v>
      </c>
      <c r="L247" s="79">
        <v>10</v>
      </c>
      <c r="M247" s="14">
        <v>9</v>
      </c>
      <c r="N247" s="18">
        <f t="shared" si="16"/>
        <v>9</v>
      </c>
      <c r="O247" s="21">
        <f t="shared" si="15"/>
        <v>44717</v>
      </c>
      <c r="P247" s="19">
        <f t="shared" si="14"/>
        <v>44742</v>
      </c>
      <c r="Q247" s="137" t="s">
        <v>666</v>
      </c>
      <c r="R247" s="132" t="s">
        <v>632</v>
      </c>
    </row>
    <row r="248" spans="1:18" ht="30" x14ac:dyDescent="0.25">
      <c r="A248" t="s">
        <v>268</v>
      </c>
      <c r="B248" s="1">
        <v>44725</v>
      </c>
      <c r="C248" s="45" t="s">
        <v>242</v>
      </c>
      <c r="D248" s="29">
        <v>4</v>
      </c>
      <c r="E248" t="s">
        <v>4</v>
      </c>
      <c r="K248" s="79">
        <v>24</v>
      </c>
      <c r="L248" s="6"/>
      <c r="N248" s="18">
        <v>24</v>
      </c>
      <c r="O248" s="21">
        <f t="shared" si="15"/>
        <v>44702</v>
      </c>
      <c r="P248" s="19">
        <f t="shared" ref="P248:P317" si="17">O248+25</f>
        <v>44727</v>
      </c>
      <c r="Q248" s="137" t="s">
        <v>673</v>
      </c>
      <c r="R248" s="132" t="s">
        <v>659</v>
      </c>
    </row>
    <row r="249" spans="1:18" ht="30" x14ac:dyDescent="0.25">
      <c r="A249" t="s">
        <v>269</v>
      </c>
      <c r="B249" s="1">
        <v>44725</v>
      </c>
      <c r="C249" s="45" t="s">
        <v>242</v>
      </c>
      <c r="D249" s="75">
        <v>5</v>
      </c>
      <c r="E249">
        <v>15</v>
      </c>
      <c r="F249">
        <v>15</v>
      </c>
      <c r="G249" s="77">
        <v>15</v>
      </c>
      <c r="J249" s="77"/>
      <c r="K249" s="79">
        <v>1</v>
      </c>
      <c r="L249" s="79">
        <v>1</v>
      </c>
      <c r="M249" s="77">
        <v>1</v>
      </c>
      <c r="N249" s="18">
        <f>ROUND((K249+L249+M249)/3,0)</f>
        <v>1</v>
      </c>
      <c r="O249" s="21">
        <f t="shared" si="15"/>
        <v>44725</v>
      </c>
      <c r="P249" s="19">
        <f t="shared" si="17"/>
        <v>44750</v>
      </c>
      <c r="Q249" s="137" t="s">
        <v>666</v>
      </c>
      <c r="R249" s="132" t="s">
        <v>658</v>
      </c>
    </row>
    <row r="250" spans="1:18" ht="30" x14ac:dyDescent="0.25">
      <c r="A250" t="s">
        <v>270</v>
      </c>
      <c r="B250" s="1">
        <v>44725</v>
      </c>
      <c r="C250" s="45" t="s">
        <v>242</v>
      </c>
      <c r="D250" s="75">
        <v>5</v>
      </c>
      <c r="E250" t="s">
        <v>4</v>
      </c>
      <c r="G250" s="77"/>
      <c r="J250" s="77"/>
      <c r="K250" s="79">
        <v>24</v>
      </c>
      <c r="L250" s="79"/>
      <c r="M250" s="77"/>
      <c r="N250" s="18">
        <v>24</v>
      </c>
      <c r="O250" s="21">
        <f t="shared" ref="O250:O258" si="18">B250-N250+1</f>
        <v>44702</v>
      </c>
      <c r="P250" s="19">
        <f t="shared" si="17"/>
        <v>44727</v>
      </c>
      <c r="Q250" s="137" t="s">
        <v>666</v>
      </c>
      <c r="R250" s="132" t="s">
        <v>658</v>
      </c>
    </row>
    <row r="251" spans="1:18" ht="30" x14ac:dyDescent="0.25">
      <c r="A251" t="s">
        <v>740</v>
      </c>
      <c r="B251" s="1">
        <v>44725</v>
      </c>
      <c r="C251" s="45" t="s">
        <v>242</v>
      </c>
      <c r="D251" s="75">
        <v>4</v>
      </c>
      <c r="E251" t="s">
        <v>4</v>
      </c>
      <c r="G251" s="77"/>
      <c r="J251" s="77"/>
      <c r="K251" s="79">
        <v>24</v>
      </c>
      <c r="L251" s="79"/>
      <c r="M251" s="77"/>
      <c r="N251" s="18">
        <v>24</v>
      </c>
      <c r="O251" s="21">
        <f t="shared" si="18"/>
        <v>44702</v>
      </c>
      <c r="P251" s="19">
        <f t="shared" si="17"/>
        <v>44727</v>
      </c>
      <c r="Q251" s="137" t="s">
        <v>757</v>
      </c>
      <c r="R251" s="132" t="s">
        <v>658</v>
      </c>
    </row>
    <row r="252" spans="1:18" ht="30" x14ac:dyDescent="0.25">
      <c r="A252" t="s">
        <v>741</v>
      </c>
      <c r="B252" s="1">
        <v>44725</v>
      </c>
      <c r="C252" s="45" t="s">
        <v>242</v>
      </c>
      <c r="D252" s="75">
        <v>5</v>
      </c>
      <c r="G252" s="77"/>
      <c r="H252">
        <v>39</v>
      </c>
      <c r="I252">
        <v>35</v>
      </c>
      <c r="J252" s="77">
        <v>38</v>
      </c>
      <c r="K252" s="79">
        <v>22</v>
      </c>
      <c r="L252" s="79">
        <v>21</v>
      </c>
      <c r="M252" s="77">
        <v>22</v>
      </c>
      <c r="N252" s="18">
        <f t="shared" ref="N252:N258" si="19">ROUND((K252+L252+M252)/3,0)</f>
        <v>22</v>
      </c>
      <c r="O252" s="21">
        <f t="shared" si="18"/>
        <v>44704</v>
      </c>
      <c r="P252" s="19">
        <f t="shared" si="17"/>
        <v>44729</v>
      </c>
      <c r="Q252" s="137" t="s">
        <v>757</v>
      </c>
      <c r="R252" s="132" t="s">
        <v>658</v>
      </c>
    </row>
    <row r="253" spans="1:18" ht="30" x14ac:dyDescent="0.25">
      <c r="A253" t="s">
        <v>742</v>
      </c>
      <c r="B253" s="1">
        <v>44725</v>
      </c>
      <c r="C253" s="45" t="s">
        <v>242</v>
      </c>
      <c r="D253" s="75">
        <v>4</v>
      </c>
      <c r="E253">
        <v>75</v>
      </c>
      <c r="F253">
        <v>75</v>
      </c>
      <c r="G253" s="77">
        <v>75</v>
      </c>
      <c r="J253" s="77"/>
      <c r="K253" s="79">
        <v>8</v>
      </c>
      <c r="L253" s="79">
        <v>8</v>
      </c>
      <c r="M253" s="77">
        <v>8</v>
      </c>
      <c r="N253" s="18">
        <f t="shared" si="19"/>
        <v>8</v>
      </c>
      <c r="O253" s="21">
        <f t="shared" si="18"/>
        <v>44718</v>
      </c>
      <c r="P253" s="19">
        <f t="shared" si="17"/>
        <v>44743</v>
      </c>
      <c r="Q253" s="137" t="s">
        <v>638</v>
      </c>
      <c r="R253" s="132" t="s">
        <v>659</v>
      </c>
    </row>
    <row r="254" spans="1:18" ht="30" x14ac:dyDescent="0.25">
      <c r="A254" t="s">
        <v>743</v>
      </c>
      <c r="B254" s="1">
        <v>44725</v>
      </c>
      <c r="C254" s="45" t="s">
        <v>242</v>
      </c>
      <c r="D254" s="75">
        <v>4</v>
      </c>
      <c r="E254">
        <v>45</v>
      </c>
      <c r="F254">
        <v>45</v>
      </c>
      <c r="G254" s="77">
        <v>45</v>
      </c>
      <c r="J254" s="77"/>
      <c r="K254" s="79">
        <v>6</v>
      </c>
      <c r="L254" s="79">
        <v>6</v>
      </c>
      <c r="M254" s="77">
        <v>6</v>
      </c>
      <c r="N254" s="18">
        <f t="shared" si="19"/>
        <v>6</v>
      </c>
      <c r="O254" s="21">
        <f t="shared" si="18"/>
        <v>44720</v>
      </c>
      <c r="P254" s="19">
        <f t="shared" si="17"/>
        <v>44745</v>
      </c>
      <c r="Q254" s="137" t="s">
        <v>652</v>
      </c>
      <c r="R254" s="132" t="s">
        <v>659</v>
      </c>
    </row>
    <row r="255" spans="1:18" ht="30" x14ac:dyDescent="0.25">
      <c r="A255" t="s">
        <v>744</v>
      </c>
      <c r="B255" s="1">
        <v>44725</v>
      </c>
      <c r="C255" s="45" t="s">
        <v>242</v>
      </c>
      <c r="D255" s="75">
        <v>4</v>
      </c>
      <c r="E255">
        <v>75</v>
      </c>
      <c r="F255">
        <v>75</v>
      </c>
      <c r="G255" s="77">
        <v>75</v>
      </c>
      <c r="J255" s="77"/>
      <c r="K255" s="79">
        <v>8</v>
      </c>
      <c r="L255" s="79">
        <v>8</v>
      </c>
      <c r="M255" s="77">
        <v>8</v>
      </c>
      <c r="N255" s="18">
        <f t="shared" si="19"/>
        <v>8</v>
      </c>
      <c r="O255" s="21">
        <f t="shared" si="18"/>
        <v>44718</v>
      </c>
      <c r="P255" s="19">
        <f t="shared" si="17"/>
        <v>44743</v>
      </c>
      <c r="Q255" s="137" t="s">
        <v>673</v>
      </c>
      <c r="R255" s="132" t="s">
        <v>659</v>
      </c>
    </row>
    <row r="256" spans="1:18" ht="30" x14ac:dyDescent="0.25">
      <c r="A256" t="s">
        <v>745</v>
      </c>
      <c r="B256" s="1">
        <v>44725</v>
      </c>
      <c r="C256" s="45" t="s">
        <v>242</v>
      </c>
      <c r="D256" s="75">
        <v>2</v>
      </c>
      <c r="G256" s="77"/>
      <c r="H256">
        <v>40</v>
      </c>
      <c r="I256">
        <v>38</v>
      </c>
      <c r="J256" s="77"/>
      <c r="K256" s="79">
        <v>22</v>
      </c>
      <c r="L256" s="79">
        <v>22</v>
      </c>
      <c r="M256" s="77"/>
      <c r="N256" s="18">
        <f>ROUND((K256+L256)/2,0)</f>
        <v>22</v>
      </c>
      <c r="O256" s="21">
        <f t="shared" si="18"/>
        <v>44704</v>
      </c>
      <c r="P256" s="19">
        <f t="shared" si="17"/>
        <v>44729</v>
      </c>
      <c r="Q256" s="137" t="s">
        <v>738</v>
      </c>
      <c r="R256" s="132" t="s">
        <v>658</v>
      </c>
    </row>
    <row r="257" spans="1:18" ht="30" x14ac:dyDescent="0.25">
      <c r="A257" t="s">
        <v>746</v>
      </c>
      <c r="B257" s="1">
        <v>44725</v>
      </c>
      <c r="C257" s="45" t="s">
        <v>242</v>
      </c>
      <c r="D257" s="75">
        <v>5</v>
      </c>
      <c r="E257" t="s">
        <v>751</v>
      </c>
      <c r="G257" s="77"/>
      <c r="H257">
        <v>24</v>
      </c>
      <c r="I257">
        <v>26</v>
      </c>
      <c r="J257" s="77">
        <v>28</v>
      </c>
      <c r="K257" s="79">
        <v>16</v>
      </c>
      <c r="L257" s="79">
        <v>17</v>
      </c>
      <c r="M257" s="77">
        <v>18</v>
      </c>
      <c r="N257" s="18">
        <f t="shared" si="19"/>
        <v>17</v>
      </c>
      <c r="O257" s="21">
        <f t="shared" si="18"/>
        <v>44709</v>
      </c>
      <c r="P257" s="19">
        <f t="shared" si="17"/>
        <v>44734</v>
      </c>
      <c r="Q257" s="137" t="s">
        <v>669</v>
      </c>
      <c r="R257" s="132" t="s">
        <v>659</v>
      </c>
    </row>
    <row r="258" spans="1:18" s="140" customFormat="1" ht="30" x14ac:dyDescent="0.25">
      <c r="A258" s="140" t="s">
        <v>747</v>
      </c>
      <c r="B258" s="153">
        <v>44725</v>
      </c>
      <c r="C258" s="154" t="s">
        <v>242</v>
      </c>
      <c r="D258" s="155"/>
      <c r="E258" s="140" t="s">
        <v>750</v>
      </c>
      <c r="G258" s="152"/>
      <c r="J258" s="152"/>
      <c r="K258" s="156"/>
      <c r="L258" s="156"/>
      <c r="M258" s="152"/>
      <c r="N258" s="157">
        <f t="shared" si="19"/>
        <v>0</v>
      </c>
      <c r="O258" s="158">
        <f t="shared" si="18"/>
        <v>44726</v>
      </c>
      <c r="P258" s="153">
        <f t="shared" si="17"/>
        <v>44751</v>
      </c>
    </row>
    <row r="259" spans="1:18" ht="30" x14ac:dyDescent="0.25">
      <c r="A259" t="s">
        <v>748</v>
      </c>
      <c r="B259" s="1">
        <v>44725</v>
      </c>
      <c r="C259" s="45" t="s">
        <v>242</v>
      </c>
      <c r="D259" s="29">
        <v>4</v>
      </c>
      <c r="F259">
        <v>90</v>
      </c>
      <c r="G259" s="14">
        <v>60</v>
      </c>
      <c r="K259" s="79">
        <v>10</v>
      </c>
      <c r="L259" s="79">
        <v>7</v>
      </c>
      <c r="N259" s="18">
        <f>ROUND((K259+L259)/2,0)</f>
        <v>9</v>
      </c>
      <c r="O259" s="21">
        <f t="shared" ref="O259:O318" si="20">B259-N259+1</f>
        <v>44717</v>
      </c>
      <c r="P259" s="19">
        <f t="shared" si="17"/>
        <v>44742</v>
      </c>
      <c r="Q259" s="137" t="s">
        <v>682</v>
      </c>
      <c r="R259" s="132" t="s">
        <v>658</v>
      </c>
    </row>
    <row r="260" spans="1:18" ht="30" x14ac:dyDescent="0.25">
      <c r="A260" t="s">
        <v>749</v>
      </c>
      <c r="B260" s="1">
        <v>44725</v>
      </c>
      <c r="C260" s="45" t="s">
        <v>242</v>
      </c>
      <c r="D260" s="29">
        <v>3</v>
      </c>
      <c r="E260">
        <v>45</v>
      </c>
      <c r="F260">
        <v>45</v>
      </c>
      <c r="G260" s="14">
        <v>60</v>
      </c>
      <c r="K260" s="79">
        <v>6</v>
      </c>
      <c r="L260" s="79">
        <v>6</v>
      </c>
      <c r="M260" s="14">
        <v>7</v>
      </c>
      <c r="N260" s="18">
        <f t="shared" si="16"/>
        <v>6</v>
      </c>
      <c r="O260" s="21">
        <f t="shared" si="20"/>
        <v>44720</v>
      </c>
      <c r="P260" s="19">
        <f t="shared" si="17"/>
        <v>44745</v>
      </c>
      <c r="Q260" s="137" t="s">
        <v>652</v>
      </c>
      <c r="R260" s="132" t="s">
        <v>659</v>
      </c>
    </row>
    <row r="261" spans="1:18" x14ac:dyDescent="0.25">
      <c r="A261" t="s">
        <v>271</v>
      </c>
      <c r="B261" s="1">
        <v>44723</v>
      </c>
      <c r="C261" s="44" t="s">
        <v>322</v>
      </c>
      <c r="D261" s="29">
        <v>4</v>
      </c>
      <c r="H261">
        <v>18</v>
      </c>
      <c r="I261">
        <v>20</v>
      </c>
      <c r="J261" s="77" t="s">
        <v>193</v>
      </c>
      <c r="K261" s="6">
        <v>14</v>
      </c>
      <c r="L261" s="79">
        <v>14</v>
      </c>
      <c r="M261" s="14">
        <v>11</v>
      </c>
      <c r="N261" s="18">
        <f t="shared" si="16"/>
        <v>13</v>
      </c>
      <c r="O261" s="21">
        <f t="shared" si="20"/>
        <v>44711</v>
      </c>
      <c r="P261" s="19">
        <f t="shared" si="17"/>
        <v>44736</v>
      </c>
      <c r="Q261" s="137" t="s">
        <v>631</v>
      </c>
      <c r="R261" s="132" t="s">
        <v>632</v>
      </c>
    </row>
    <row r="262" spans="1:18" x14ac:dyDescent="0.25">
      <c r="A262" t="s">
        <v>272</v>
      </c>
      <c r="B262" s="1">
        <v>44723</v>
      </c>
      <c r="C262" s="44" t="s">
        <v>322</v>
      </c>
      <c r="D262" s="29">
        <v>3</v>
      </c>
      <c r="H262">
        <v>33</v>
      </c>
      <c r="I262">
        <v>31</v>
      </c>
      <c r="J262" s="14">
        <v>34</v>
      </c>
      <c r="K262" s="79">
        <v>20</v>
      </c>
      <c r="L262" s="79">
        <v>19</v>
      </c>
      <c r="M262" s="14">
        <v>20</v>
      </c>
      <c r="N262" s="18">
        <f t="shared" si="16"/>
        <v>20</v>
      </c>
      <c r="O262" s="21">
        <f t="shared" si="20"/>
        <v>44704</v>
      </c>
      <c r="P262" s="19">
        <f t="shared" si="17"/>
        <v>44729</v>
      </c>
      <c r="Q262" s="137" t="s">
        <v>631</v>
      </c>
      <c r="R262" s="132" t="s">
        <v>632</v>
      </c>
    </row>
    <row r="263" spans="1:18" x14ac:dyDescent="0.25">
      <c r="A263" t="s">
        <v>273</v>
      </c>
      <c r="B263" s="1">
        <v>44723</v>
      </c>
      <c r="C263" s="44" t="s">
        <v>322</v>
      </c>
      <c r="D263" s="29">
        <v>3</v>
      </c>
      <c r="H263">
        <v>29</v>
      </c>
      <c r="I263">
        <v>29</v>
      </c>
      <c r="J263" s="14">
        <v>31</v>
      </c>
      <c r="K263" s="79">
        <v>18</v>
      </c>
      <c r="L263" s="79">
        <v>18</v>
      </c>
      <c r="M263" s="14">
        <v>19</v>
      </c>
      <c r="N263" s="18">
        <f t="shared" si="16"/>
        <v>18</v>
      </c>
      <c r="O263" s="21">
        <f t="shared" si="20"/>
        <v>44706</v>
      </c>
      <c r="P263" s="19">
        <f t="shared" si="17"/>
        <v>44731</v>
      </c>
      <c r="Q263" s="137" t="s">
        <v>631</v>
      </c>
      <c r="R263" s="132" t="s">
        <v>632</v>
      </c>
    </row>
    <row r="264" spans="1:18" x14ac:dyDescent="0.25">
      <c r="A264" t="s">
        <v>274</v>
      </c>
      <c r="B264" s="1">
        <v>44723</v>
      </c>
      <c r="C264" s="44" t="s">
        <v>322</v>
      </c>
      <c r="D264" s="29">
        <v>4</v>
      </c>
      <c r="G264" s="14">
        <v>90</v>
      </c>
      <c r="H264" t="s">
        <v>193</v>
      </c>
      <c r="I264">
        <v>18</v>
      </c>
      <c r="K264" s="79">
        <v>10</v>
      </c>
      <c r="L264" s="79">
        <v>11</v>
      </c>
      <c r="M264" s="14">
        <v>14</v>
      </c>
      <c r="N264" s="18">
        <f t="shared" si="16"/>
        <v>12</v>
      </c>
      <c r="O264" s="21">
        <f t="shared" si="20"/>
        <v>44712</v>
      </c>
      <c r="P264" s="19">
        <f t="shared" si="17"/>
        <v>44737</v>
      </c>
      <c r="Q264" s="137" t="s">
        <v>634</v>
      </c>
      <c r="R264" s="132" t="s">
        <v>658</v>
      </c>
    </row>
    <row r="265" spans="1:18" x14ac:dyDescent="0.25">
      <c r="A265" t="s">
        <v>275</v>
      </c>
      <c r="B265" s="1">
        <v>44723</v>
      </c>
      <c r="C265" s="44" t="s">
        <v>322</v>
      </c>
      <c r="D265" s="29">
        <v>4</v>
      </c>
      <c r="E265">
        <v>45</v>
      </c>
      <c r="F265">
        <v>45</v>
      </c>
      <c r="G265" s="14">
        <v>45</v>
      </c>
      <c r="K265" s="79">
        <v>6</v>
      </c>
      <c r="L265" s="79">
        <v>6</v>
      </c>
      <c r="M265" s="14">
        <v>6</v>
      </c>
      <c r="N265" s="18">
        <f t="shared" si="16"/>
        <v>6</v>
      </c>
      <c r="O265" s="21">
        <f t="shared" si="20"/>
        <v>44718</v>
      </c>
      <c r="P265" s="19">
        <f t="shared" si="17"/>
        <v>44743</v>
      </c>
      <c r="Q265" s="137" t="s">
        <v>631</v>
      </c>
      <c r="R265" s="132" t="s">
        <v>632</v>
      </c>
    </row>
    <row r="266" spans="1:18" x14ac:dyDescent="0.25">
      <c r="A266" t="s">
        <v>276</v>
      </c>
      <c r="B266" s="1">
        <v>44723</v>
      </c>
      <c r="C266" s="44" t="s">
        <v>322</v>
      </c>
      <c r="D266" s="29">
        <v>3</v>
      </c>
      <c r="E266">
        <v>90</v>
      </c>
      <c r="F266">
        <v>90</v>
      </c>
      <c r="H266" t="s">
        <v>193</v>
      </c>
      <c r="K266" s="79">
        <v>10</v>
      </c>
      <c r="L266" s="79">
        <v>10</v>
      </c>
      <c r="M266" s="14">
        <v>11</v>
      </c>
      <c r="N266" s="18">
        <f t="shared" si="16"/>
        <v>10</v>
      </c>
      <c r="O266" s="21">
        <f t="shared" si="20"/>
        <v>44714</v>
      </c>
      <c r="P266" s="19">
        <f t="shared" si="17"/>
        <v>44739</v>
      </c>
      <c r="Q266" s="137" t="s">
        <v>631</v>
      </c>
      <c r="R266" s="132" t="s">
        <v>632</v>
      </c>
    </row>
    <row r="267" spans="1:18" x14ac:dyDescent="0.25">
      <c r="A267" t="s">
        <v>277</v>
      </c>
      <c r="B267" s="1">
        <v>44723</v>
      </c>
      <c r="C267" s="44" t="s">
        <v>322</v>
      </c>
      <c r="D267" s="29">
        <v>3</v>
      </c>
      <c r="E267">
        <v>0</v>
      </c>
      <c r="F267">
        <v>0</v>
      </c>
      <c r="G267" s="14">
        <v>0</v>
      </c>
      <c r="K267" s="79">
        <v>0</v>
      </c>
      <c r="L267" s="79">
        <v>0</v>
      </c>
      <c r="M267" s="14">
        <v>0</v>
      </c>
      <c r="N267" s="18">
        <f t="shared" si="16"/>
        <v>0</v>
      </c>
      <c r="O267" s="21">
        <f t="shared" si="20"/>
        <v>44724</v>
      </c>
      <c r="P267" s="19">
        <f t="shared" si="17"/>
        <v>44749</v>
      </c>
      <c r="Q267" s="137" t="s">
        <v>631</v>
      </c>
      <c r="R267" s="132" t="s">
        <v>658</v>
      </c>
    </row>
    <row r="268" spans="1:18" x14ac:dyDescent="0.25">
      <c r="A268" t="s">
        <v>278</v>
      </c>
      <c r="B268" s="1">
        <v>44723</v>
      </c>
      <c r="C268" s="44" t="s">
        <v>322</v>
      </c>
      <c r="D268" s="29">
        <v>3</v>
      </c>
      <c r="E268">
        <v>90</v>
      </c>
      <c r="F268">
        <v>90</v>
      </c>
      <c r="G268" s="14">
        <v>75</v>
      </c>
      <c r="K268" s="79">
        <v>10</v>
      </c>
      <c r="L268" s="79">
        <v>10</v>
      </c>
      <c r="M268" s="14">
        <v>8</v>
      </c>
      <c r="N268" s="18">
        <f t="shared" si="16"/>
        <v>9</v>
      </c>
      <c r="O268" s="21">
        <f t="shared" si="20"/>
        <v>44715</v>
      </c>
      <c r="P268" s="19">
        <f t="shared" si="17"/>
        <v>44740</v>
      </c>
      <c r="Q268" s="137" t="s">
        <v>636</v>
      </c>
      <c r="R268" s="132" t="s">
        <v>659</v>
      </c>
    </row>
    <row r="269" spans="1:18" x14ac:dyDescent="0.25">
      <c r="A269" t="s">
        <v>279</v>
      </c>
      <c r="B269" s="1">
        <v>44723</v>
      </c>
      <c r="C269" s="44" t="s">
        <v>322</v>
      </c>
      <c r="D269" s="29">
        <v>3</v>
      </c>
      <c r="H269">
        <v>34</v>
      </c>
      <c r="I269">
        <v>35</v>
      </c>
      <c r="J269" s="14">
        <v>36</v>
      </c>
      <c r="K269" s="79">
        <v>20</v>
      </c>
      <c r="L269" s="79">
        <v>21</v>
      </c>
      <c r="M269" s="14">
        <v>21</v>
      </c>
      <c r="N269" s="18">
        <f t="shared" si="16"/>
        <v>21</v>
      </c>
      <c r="O269" s="21">
        <f t="shared" si="20"/>
        <v>44703</v>
      </c>
      <c r="P269" s="19">
        <f t="shared" si="17"/>
        <v>44728</v>
      </c>
      <c r="Q269" s="137" t="s">
        <v>637</v>
      </c>
      <c r="R269" s="132" t="s">
        <v>659</v>
      </c>
    </row>
    <row r="270" spans="1:18" x14ac:dyDescent="0.25">
      <c r="A270" t="s">
        <v>280</v>
      </c>
      <c r="B270" s="1">
        <v>44723</v>
      </c>
      <c r="C270" s="44" t="s">
        <v>322</v>
      </c>
      <c r="D270" s="29">
        <v>3</v>
      </c>
      <c r="E270">
        <v>45</v>
      </c>
      <c r="F270">
        <v>45</v>
      </c>
      <c r="G270" s="14">
        <v>60</v>
      </c>
      <c r="K270" s="79">
        <v>6</v>
      </c>
      <c r="L270" s="79">
        <v>6</v>
      </c>
      <c r="M270" s="14">
        <v>7</v>
      </c>
      <c r="N270" s="18">
        <f t="shared" si="16"/>
        <v>6</v>
      </c>
      <c r="O270" s="21">
        <f t="shared" si="20"/>
        <v>44718</v>
      </c>
      <c r="P270" s="19">
        <f t="shared" si="17"/>
        <v>44743</v>
      </c>
      <c r="Q270" s="137" t="s">
        <v>638</v>
      </c>
      <c r="R270" s="132" t="s">
        <v>659</v>
      </c>
    </row>
    <row r="271" spans="1:18" x14ac:dyDescent="0.25">
      <c r="A271" t="s">
        <v>281</v>
      </c>
      <c r="B271" s="1">
        <v>44723</v>
      </c>
      <c r="C271" s="44" t="s">
        <v>322</v>
      </c>
      <c r="D271" s="29">
        <v>3</v>
      </c>
      <c r="E271">
        <v>90</v>
      </c>
      <c r="F271">
        <v>90</v>
      </c>
      <c r="G271" s="14">
        <v>90</v>
      </c>
      <c r="K271" s="79">
        <v>10</v>
      </c>
      <c r="L271" s="79">
        <v>10</v>
      </c>
      <c r="M271" s="14">
        <v>10</v>
      </c>
      <c r="N271" s="18">
        <f t="shared" si="16"/>
        <v>10</v>
      </c>
      <c r="O271" s="21">
        <f t="shared" si="20"/>
        <v>44714</v>
      </c>
      <c r="P271" s="19">
        <f t="shared" si="17"/>
        <v>44739</v>
      </c>
      <c r="Q271" s="137" t="s">
        <v>676</v>
      </c>
      <c r="R271" s="132" t="s">
        <v>659</v>
      </c>
    </row>
    <row r="272" spans="1:18" x14ac:dyDescent="0.25">
      <c r="A272" t="s">
        <v>282</v>
      </c>
      <c r="B272" s="1">
        <v>44723</v>
      </c>
      <c r="C272" s="44" t="s">
        <v>322</v>
      </c>
      <c r="D272" s="29">
        <v>4</v>
      </c>
      <c r="E272">
        <v>75</v>
      </c>
      <c r="F272">
        <v>75</v>
      </c>
      <c r="G272" s="14">
        <v>60</v>
      </c>
      <c r="K272" s="79">
        <v>8</v>
      </c>
      <c r="L272" s="79">
        <v>8</v>
      </c>
      <c r="M272" s="14">
        <v>7</v>
      </c>
      <c r="N272" s="18">
        <f t="shared" si="16"/>
        <v>8</v>
      </c>
      <c r="O272" s="21">
        <f t="shared" si="20"/>
        <v>44716</v>
      </c>
      <c r="P272" s="19">
        <f t="shared" si="17"/>
        <v>44741</v>
      </c>
      <c r="Q272" s="137" t="s">
        <v>676</v>
      </c>
      <c r="R272" s="132" t="s">
        <v>659</v>
      </c>
    </row>
    <row r="273" spans="1:18" x14ac:dyDescent="0.25">
      <c r="A273" t="s">
        <v>283</v>
      </c>
      <c r="B273" s="1">
        <v>44723</v>
      </c>
      <c r="C273" s="44" t="s">
        <v>322</v>
      </c>
      <c r="D273" s="29">
        <v>3</v>
      </c>
      <c r="E273">
        <v>90</v>
      </c>
      <c r="F273">
        <v>90</v>
      </c>
      <c r="G273" s="14">
        <v>90</v>
      </c>
      <c r="K273" s="79">
        <v>10</v>
      </c>
      <c r="L273" s="79">
        <v>10</v>
      </c>
      <c r="M273" s="14">
        <v>10</v>
      </c>
      <c r="N273" s="18">
        <f t="shared" si="16"/>
        <v>10</v>
      </c>
      <c r="O273" s="21">
        <f t="shared" si="20"/>
        <v>44714</v>
      </c>
      <c r="P273" s="19">
        <f t="shared" si="17"/>
        <v>44739</v>
      </c>
      <c r="Q273" s="137" t="s">
        <v>639</v>
      </c>
      <c r="R273" s="132" t="s">
        <v>659</v>
      </c>
    </row>
    <row r="274" spans="1:18" x14ac:dyDescent="0.25">
      <c r="A274" t="s">
        <v>284</v>
      </c>
      <c r="B274" s="1">
        <v>44723</v>
      </c>
      <c r="C274" s="44" t="s">
        <v>322</v>
      </c>
      <c r="D274" s="29">
        <v>4</v>
      </c>
      <c r="E274">
        <v>45</v>
      </c>
      <c r="F274">
        <v>30</v>
      </c>
      <c r="G274" s="14">
        <v>30</v>
      </c>
      <c r="K274" s="79">
        <v>6</v>
      </c>
      <c r="L274" s="79">
        <v>4</v>
      </c>
      <c r="M274" s="14">
        <v>4</v>
      </c>
      <c r="N274" s="18">
        <f t="shared" si="16"/>
        <v>5</v>
      </c>
      <c r="O274" s="21">
        <f t="shared" si="20"/>
        <v>44719</v>
      </c>
      <c r="P274" s="19">
        <f t="shared" si="17"/>
        <v>44744</v>
      </c>
      <c r="Q274" s="137" t="s">
        <v>636</v>
      </c>
      <c r="R274" s="132" t="s">
        <v>658</v>
      </c>
    </row>
    <row r="275" spans="1:18" x14ac:dyDescent="0.25">
      <c r="A275" t="s">
        <v>285</v>
      </c>
      <c r="B275" s="1">
        <v>44723</v>
      </c>
      <c r="C275" s="44" t="s">
        <v>322</v>
      </c>
      <c r="D275" s="29">
        <v>3</v>
      </c>
      <c r="E275">
        <v>90</v>
      </c>
      <c r="F275">
        <v>90</v>
      </c>
      <c r="G275" s="14">
        <v>75</v>
      </c>
      <c r="K275" s="79">
        <v>10</v>
      </c>
      <c r="L275" s="79">
        <v>10</v>
      </c>
      <c r="M275" s="14">
        <v>8</v>
      </c>
      <c r="N275" s="18">
        <f t="shared" si="16"/>
        <v>9</v>
      </c>
      <c r="O275" s="21">
        <f t="shared" si="20"/>
        <v>44715</v>
      </c>
      <c r="P275" s="19">
        <f t="shared" si="17"/>
        <v>44740</v>
      </c>
      <c r="Q275" s="137" t="s">
        <v>639</v>
      </c>
      <c r="R275" s="132" t="s">
        <v>658</v>
      </c>
    </row>
    <row r="276" spans="1:18" x14ac:dyDescent="0.25">
      <c r="A276" t="s">
        <v>286</v>
      </c>
      <c r="B276" s="1">
        <v>44723</v>
      </c>
      <c r="C276" s="44" t="s">
        <v>322</v>
      </c>
      <c r="D276" s="29">
        <v>3</v>
      </c>
      <c r="H276">
        <v>20</v>
      </c>
      <c r="I276" t="s">
        <v>193</v>
      </c>
      <c r="J276" s="14">
        <v>20</v>
      </c>
      <c r="K276" s="79">
        <v>14</v>
      </c>
      <c r="L276" s="79">
        <v>14</v>
      </c>
      <c r="M276" s="14">
        <v>11</v>
      </c>
      <c r="N276" s="18">
        <f t="shared" si="16"/>
        <v>13</v>
      </c>
      <c r="O276" s="21">
        <f t="shared" si="20"/>
        <v>44711</v>
      </c>
      <c r="P276" s="19">
        <f t="shared" si="17"/>
        <v>44736</v>
      </c>
      <c r="Q276" s="137" t="s">
        <v>640</v>
      </c>
      <c r="R276" s="132" t="s">
        <v>659</v>
      </c>
    </row>
    <row r="277" spans="1:18" x14ac:dyDescent="0.25">
      <c r="A277" t="s">
        <v>287</v>
      </c>
      <c r="B277" s="1">
        <v>44723</v>
      </c>
      <c r="C277" s="44" t="s">
        <v>322</v>
      </c>
      <c r="D277" s="29">
        <v>5</v>
      </c>
      <c r="E277">
        <v>30</v>
      </c>
      <c r="F277">
        <v>30</v>
      </c>
      <c r="G277" s="14">
        <v>45</v>
      </c>
      <c r="K277" s="79">
        <v>4</v>
      </c>
      <c r="L277" s="79">
        <v>4</v>
      </c>
      <c r="M277" s="14">
        <v>6</v>
      </c>
      <c r="N277" s="18">
        <f t="shared" si="16"/>
        <v>5</v>
      </c>
      <c r="O277" s="21">
        <f t="shared" si="20"/>
        <v>44719</v>
      </c>
      <c r="P277" s="19">
        <f t="shared" si="17"/>
        <v>44744</v>
      </c>
      <c r="Q277" s="137" t="s">
        <v>641</v>
      </c>
      <c r="R277" s="132" t="s">
        <v>659</v>
      </c>
    </row>
    <row r="278" spans="1:18" x14ac:dyDescent="0.25">
      <c r="A278" t="s">
        <v>288</v>
      </c>
      <c r="B278" s="1">
        <v>44723</v>
      </c>
      <c r="C278" s="44" t="s">
        <v>322</v>
      </c>
      <c r="D278" s="29">
        <v>2</v>
      </c>
      <c r="E278">
        <v>15</v>
      </c>
      <c r="G278" s="14">
        <v>0</v>
      </c>
      <c r="K278" s="79">
        <v>1</v>
      </c>
      <c r="L278" s="79">
        <v>0</v>
      </c>
      <c r="N278" s="18">
        <f>ROUND((K278+L278)/2,0)</f>
        <v>1</v>
      </c>
      <c r="O278" s="21">
        <f t="shared" si="20"/>
        <v>44723</v>
      </c>
      <c r="P278" s="19">
        <f t="shared" si="17"/>
        <v>44748</v>
      </c>
      <c r="Q278" s="137" t="s">
        <v>652</v>
      </c>
      <c r="R278" s="132" t="s">
        <v>658</v>
      </c>
    </row>
    <row r="279" spans="1:18" x14ac:dyDescent="0.25">
      <c r="A279" t="s">
        <v>289</v>
      </c>
      <c r="B279" s="1">
        <v>44723</v>
      </c>
      <c r="C279" s="44" t="s">
        <v>322</v>
      </c>
      <c r="D279" s="29">
        <v>3</v>
      </c>
      <c r="H279">
        <v>31</v>
      </c>
      <c r="I279">
        <v>31</v>
      </c>
      <c r="J279" s="14">
        <v>31</v>
      </c>
      <c r="K279" s="79">
        <v>19</v>
      </c>
      <c r="L279" s="79">
        <v>19</v>
      </c>
      <c r="M279" s="14">
        <v>19</v>
      </c>
      <c r="N279" s="18">
        <f t="shared" si="16"/>
        <v>19</v>
      </c>
      <c r="O279" s="21">
        <f t="shared" si="20"/>
        <v>44705</v>
      </c>
      <c r="P279" s="19">
        <f t="shared" si="17"/>
        <v>44730</v>
      </c>
      <c r="Q279" s="137" t="s">
        <v>642</v>
      </c>
      <c r="R279" s="132" t="s">
        <v>632</v>
      </c>
    </row>
    <row r="280" spans="1:18" x14ac:dyDescent="0.25">
      <c r="A280" t="s">
        <v>290</v>
      </c>
      <c r="B280" s="1">
        <v>44723</v>
      </c>
      <c r="C280" s="44" t="s">
        <v>322</v>
      </c>
      <c r="D280" s="29">
        <v>3</v>
      </c>
      <c r="E280">
        <v>20</v>
      </c>
      <c r="F280">
        <v>15</v>
      </c>
      <c r="G280" s="14">
        <v>30</v>
      </c>
      <c r="K280" s="79">
        <v>2</v>
      </c>
      <c r="L280" s="79">
        <v>1</v>
      </c>
      <c r="M280" s="14">
        <v>4</v>
      </c>
      <c r="N280" s="18">
        <f t="shared" si="16"/>
        <v>2</v>
      </c>
      <c r="O280" s="21">
        <f t="shared" si="20"/>
        <v>44722</v>
      </c>
      <c r="P280" s="19">
        <f t="shared" si="17"/>
        <v>44747</v>
      </c>
      <c r="Q280" s="137" t="s">
        <v>642</v>
      </c>
      <c r="R280" s="132" t="s">
        <v>658</v>
      </c>
    </row>
    <row r="281" spans="1:18" x14ac:dyDescent="0.25">
      <c r="A281" t="s">
        <v>291</v>
      </c>
      <c r="B281" s="1">
        <v>44723</v>
      </c>
      <c r="C281" s="44" t="s">
        <v>322</v>
      </c>
      <c r="D281" s="29">
        <v>4</v>
      </c>
      <c r="H281">
        <v>45</v>
      </c>
      <c r="I281">
        <v>36</v>
      </c>
      <c r="J281" s="14">
        <v>42</v>
      </c>
      <c r="K281" s="79">
        <v>23</v>
      </c>
      <c r="L281" s="79">
        <v>21</v>
      </c>
      <c r="M281" s="14">
        <v>23</v>
      </c>
      <c r="N281" s="18">
        <f t="shared" si="16"/>
        <v>22</v>
      </c>
      <c r="O281" s="21">
        <f t="shared" si="20"/>
        <v>44702</v>
      </c>
      <c r="P281" s="19">
        <f t="shared" si="17"/>
        <v>44727</v>
      </c>
      <c r="Q281" s="137" t="s">
        <v>643</v>
      </c>
      <c r="R281" s="132" t="s">
        <v>658</v>
      </c>
    </row>
    <row r="282" spans="1:18" x14ac:dyDescent="0.25">
      <c r="A282" t="s">
        <v>292</v>
      </c>
      <c r="B282" s="1">
        <v>44723</v>
      </c>
      <c r="C282" s="44" t="s">
        <v>322</v>
      </c>
      <c r="D282" s="29">
        <v>4</v>
      </c>
      <c r="E282">
        <v>75</v>
      </c>
      <c r="F282">
        <v>75</v>
      </c>
      <c r="G282" s="14">
        <v>75</v>
      </c>
      <c r="K282" s="79">
        <v>8</v>
      </c>
      <c r="L282" s="79">
        <v>8</v>
      </c>
      <c r="M282" s="14">
        <v>8</v>
      </c>
      <c r="N282" s="18">
        <f t="shared" ref="N282:N346" si="21">ROUND((K282+L282+M282)/3,0)</f>
        <v>8</v>
      </c>
      <c r="O282" s="21">
        <f t="shared" si="20"/>
        <v>44716</v>
      </c>
      <c r="P282" s="19">
        <f t="shared" si="17"/>
        <v>44741</v>
      </c>
      <c r="Q282" s="137" t="s">
        <v>644</v>
      </c>
      <c r="R282" s="132" t="s">
        <v>659</v>
      </c>
    </row>
    <row r="283" spans="1:18" x14ac:dyDescent="0.25">
      <c r="A283" t="s">
        <v>293</v>
      </c>
      <c r="B283" s="1">
        <v>44723</v>
      </c>
      <c r="C283" s="44" t="s">
        <v>322</v>
      </c>
      <c r="D283" s="29">
        <v>4</v>
      </c>
      <c r="H283">
        <v>35</v>
      </c>
      <c r="I283">
        <v>37</v>
      </c>
      <c r="J283" s="14">
        <v>37</v>
      </c>
      <c r="K283" s="79">
        <v>21</v>
      </c>
      <c r="L283" s="79">
        <v>22</v>
      </c>
      <c r="M283" s="14">
        <v>22</v>
      </c>
      <c r="N283" s="18">
        <f t="shared" si="21"/>
        <v>22</v>
      </c>
      <c r="O283" s="21">
        <f t="shared" si="20"/>
        <v>44702</v>
      </c>
      <c r="P283" s="19">
        <f t="shared" si="17"/>
        <v>44727</v>
      </c>
      <c r="Q283" s="137" t="s">
        <v>645</v>
      </c>
      <c r="R283" s="132" t="s">
        <v>659</v>
      </c>
    </row>
    <row r="284" spans="1:18" x14ac:dyDescent="0.25">
      <c r="A284" t="s">
        <v>294</v>
      </c>
      <c r="B284" s="1">
        <v>44723</v>
      </c>
      <c r="C284" s="44" t="s">
        <v>322</v>
      </c>
      <c r="D284" s="29">
        <v>5</v>
      </c>
      <c r="H284">
        <v>30</v>
      </c>
      <c r="I284">
        <v>34</v>
      </c>
      <c r="J284" s="14">
        <v>37</v>
      </c>
      <c r="K284" s="79">
        <v>19</v>
      </c>
      <c r="L284" s="79">
        <v>20</v>
      </c>
      <c r="M284" s="14">
        <v>22</v>
      </c>
      <c r="N284" s="18">
        <f t="shared" si="21"/>
        <v>20</v>
      </c>
      <c r="O284" s="21">
        <f t="shared" si="20"/>
        <v>44704</v>
      </c>
      <c r="P284" s="19">
        <f t="shared" si="17"/>
        <v>44729</v>
      </c>
      <c r="Q284" s="137" t="s">
        <v>631</v>
      </c>
      <c r="R284" s="132" t="s">
        <v>632</v>
      </c>
    </row>
    <row r="285" spans="1:18" x14ac:dyDescent="0.25">
      <c r="A285" t="s">
        <v>295</v>
      </c>
      <c r="B285" s="1">
        <v>44723</v>
      </c>
      <c r="C285" s="44" t="s">
        <v>322</v>
      </c>
      <c r="D285" s="29">
        <v>4</v>
      </c>
      <c r="H285">
        <v>33</v>
      </c>
      <c r="I285">
        <v>35</v>
      </c>
      <c r="J285" s="14">
        <v>36</v>
      </c>
      <c r="K285" s="79">
        <v>20</v>
      </c>
      <c r="L285" s="79">
        <v>21</v>
      </c>
      <c r="M285" s="14">
        <v>21</v>
      </c>
      <c r="N285" s="18">
        <f t="shared" si="21"/>
        <v>21</v>
      </c>
      <c r="O285" s="21">
        <f t="shared" si="20"/>
        <v>44703</v>
      </c>
      <c r="P285" s="19">
        <f t="shared" si="17"/>
        <v>44728</v>
      </c>
      <c r="Q285" s="137" t="s">
        <v>646</v>
      </c>
      <c r="R285" s="132" t="s">
        <v>658</v>
      </c>
    </row>
    <row r="286" spans="1:18" x14ac:dyDescent="0.25">
      <c r="A286" t="s">
        <v>296</v>
      </c>
      <c r="B286" s="1">
        <v>44723</v>
      </c>
      <c r="C286" s="44" t="s">
        <v>322</v>
      </c>
      <c r="D286" s="29">
        <v>4</v>
      </c>
      <c r="H286">
        <v>32</v>
      </c>
      <c r="I286">
        <v>28</v>
      </c>
      <c r="J286" s="14">
        <v>26</v>
      </c>
      <c r="K286" s="79">
        <v>19</v>
      </c>
      <c r="L286" s="79">
        <v>18</v>
      </c>
      <c r="M286" s="14">
        <v>17</v>
      </c>
      <c r="N286" s="18">
        <f t="shared" si="21"/>
        <v>18</v>
      </c>
      <c r="O286" s="21">
        <f t="shared" si="20"/>
        <v>44706</v>
      </c>
      <c r="P286" s="19">
        <f t="shared" si="17"/>
        <v>44731</v>
      </c>
      <c r="Q286" s="137" t="s">
        <v>647</v>
      </c>
      <c r="R286" s="132" t="s">
        <v>658</v>
      </c>
    </row>
    <row r="287" spans="1:18" x14ac:dyDescent="0.25">
      <c r="A287" t="s">
        <v>297</v>
      </c>
      <c r="B287" s="1">
        <v>44723</v>
      </c>
      <c r="C287" s="44" t="s">
        <v>322</v>
      </c>
      <c r="D287" s="29">
        <v>6</v>
      </c>
      <c r="H287">
        <v>32</v>
      </c>
      <c r="I287">
        <v>36</v>
      </c>
      <c r="J287" s="14">
        <v>34</v>
      </c>
      <c r="K287" s="79">
        <v>19</v>
      </c>
      <c r="L287" s="79">
        <v>21</v>
      </c>
      <c r="M287" s="14">
        <v>21</v>
      </c>
      <c r="N287" s="18">
        <f t="shared" si="21"/>
        <v>20</v>
      </c>
      <c r="O287" s="21">
        <f t="shared" si="20"/>
        <v>44704</v>
      </c>
      <c r="P287" s="19">
        <f t="shared" si="17"/>
        <v>44729</v>
      </c>
      <c r="Q287" s="137" t="s">
        <v>648</v>
      </c>
      <c r="R287" s="132" t="s">
        <v>632</v>
      </c>
    </row>
    <row r="288" spans="1:18" x14ac:dyDescent="0.25">
      <c r="A288" t="s">
        <v>298</v>
      </c>
      <c r="B288" s="1">
        <v>44723</v>
      </c>
      <c r="C288" s="44" t="s">
        <v>322</v>
      </c>
      <c r="D288" s="29">
        <v>4</v>
      </c>
      <c r="E288">
        <v>60</v>
      </c>
      <c r="F288">
        <v>75</v>
      </c>
      <c r="G288" s="14">
        <v>60</v>
      </c>
      <c r="K288" s="79">
        <v>7</v>
      </c>
      <c r="L288" s="79">
        <v>8</v>
      </c>
      <c r="M288" s="14">
        <v>7</v>
      </c>
      <c r="N288" s="18">
        <f t="shared" si="21"/>
        <v>7</v>
      </c>
      <c r="O288" s="21">
        <f t="shared" si="20"/>
        <v>44717</v>
      </c>
      <c r="P288" s="19">
        <f t="shared" si="17"/>
        <v>44742</v>
      </c>
      <c r="Q288" s="137" t="s">
        <v>649</v>
      </c>
      <c r="R288" s="132" t="s">
        <v>658</v>
      </c>
    </row>
    <row r="289" spans="1:18" x14ac:dyDescent="0.25">
      <c r="A289" t="s">
        <v>299</v>
      </c>
      <c r="B289" s="1">
        <v>44723</v>
      </c>
      <c r="C289" s="44" t="s">
        <v>322</v>
      </c>
      <c r="D289" s="29">
        <v>3</v>
      </c>
      <c r="H289">
        <v>31</v>
      </c>
      <c r="I289">
        <v>30</v>
      </c>
      <c r="J289" s="14">
        <v>33</v>
      </c>
      <c r="K289" s="79">
        <v>19</v>
      </c>
      <c r="L289" s="79">
        <v>19</v>
      </c>
      <c r="M289" s="14">
        <v>20</v>
      </c>
      <c r="N289" s="18">
        <f t="shared" si="21"/>
        <v>19</v>
      </c>
      <c r="O289" s="21">
        <f t="shared" si="20"/>
        <v>44705</v>
      </c>
      <c r="P289" s="19">
        <f t="shared" si="17"/>
        <v>44730</v>
      </c>
      <c r="Q289" s="137" t="s">
        <v>650</v>
      </c>
      <c r="R289" s="132" t="s">
        <v>658</v>
      </c>
    </row>
    <row r="290" spans="1:18" x14ac:dyDescent="0.25">
      <c r="A290" t="s">
        <v>300</v>
      </c>
      <c r="B290" s="1">
        <v>44723</v>
      </c>
      <c r="C290" s="44" t="s">
        <v>322</v>
      </c>
      <c r="D290" s="29">
        <v>4</v>
      </c>
      <c r="H290">
        <v>28</v>
      </c>
      <c r="I290">
        <v>30</v>
      </c>
      <c r="J290" s="14">
        <v>30</v>
      </c>
      <c r="K290" s="79">
        <v>18</v>
      </c>
      <c r="L290" s="79">
        <v>19</v>
      </c>
      <c r="M290" s="14">
        <v>19</v>
      </c>
      <c r="N290" s="18">
        <f t="shared" si="21"/>
        <v>19</v>
      </c>
      <c r="O290" s="21">
        <f t="shared" si="20"/>
        <v>44705</v>
      </c>
      <c r="P290" s="19">
        <f t="shared" si="17"/>
        <v>44730</v>
      </c>
      <c r="Q290" s="137" t="s">
        <v>651</v>
      </c>
      <c r="R290" s="132" t="s">
        <v>659</v>
      </c>
    </row>
    <row r="291" spans="1:18" x14ac:dyDescent="0.25">
      <c r="A291" t="s">
        <v>301</v>
      </c>
      <c r="B291" s="1">
        <v>44723</v>
      </c>
      <c r="C291" s="44" t="s">
        <v>322</v>
      </c>
      <c r="D291" s="29">
        <v>2</v>
      </c>
      <c r="E291">
        <v>30</v>
      </c>
      <c r="F291">
        <v>0</v>
      </c>
      <c r="K291" s="79">
        <v>4</v>
      </c>
      <c r="L291" s="79">
        <v>0</v>
      </c>
      <c r="N291" s="18">
        <f>ROUND((K291+L291)/2,0)</f>
        <v>2</v>
      </c>
      <c r="O291" s="21">
        <f t="shared" si="20"/>
        <v>44722</v>
      </c>
      <c r="P291" s="19">
        <f t="shared" si="17"/>
        <v>44747</v>
      </c>
      <c r="Q291" s="137" t="s">
        <v>652</v>
      </c>
      <c r="R291" s="132" t="s">
        <v>659</v>
      </c>
    </row>
    <row r="292" spans="1:18" x14ac:dyDescent="0.25">
      <c r="A292" t="s">
        <v>302</v>
      </c>
      <c r="B292" s="1">
        <v>44723</v>
      </c>
      <c r="C292" s="44" t="s">
        <v>322</v>
      </c>
      <c r="D292" s="29">
        <v>2</v>
      </c>
      <c r="H292">
        <v>27</v>
      </c>
      <c r="I292">
        <v>36</v>
      </c>
      <c r="K292" s="79">
        <v>17</v>
      </c>
      <c r="L292" s="79">
        <v>21</v>
      </c>
      <c r="N292" s="18">
        <f>ROUND((K292+L292)/2,0)</f>
        <v>19</v>
      </c>
      <c r="O292" s="21">
        <f t="shared" si="20"/>
        <v>44705</v>
      </c>
      <c r="P292" s="19">
        <f t="shared" si="17"/>
        <v>44730</v>
      </c>
      <c r="Q292" s="137" t="s">
        <v>634</v>
      </c>
      <c r="R292" s="132" t="s">
        <v>632</v>
      </c>
    </row>
    <row r="293" spans="1:18" x14ac:dyDescent="0.25">
      <c r="A293" t="s">
        <v>303</v>
      </c>
      <c r="B293" s="1">
        <v>44723</v>
      </c>
      <c r="C293" s="44" t="s">
        <v>322</v>
      </c>
      <c r="D293" s="29">
        <v>2</v>
      </c>
      <c r="E293">
        <v>15</v>
      </c>
      <c r="F293">
        <v>15</v>
      </c>
      <c r="K293" s="79">
        <v>1</v>
      </c>
      <c r="L293" s="79">
        <v>1</v>
      </c>
      <c r="N293" s="18">
        <v>1</v>
      </c>
      <c r="O293" s="21">
        <f t="shared" si="20"/>
        <v>44723</v>
      </c>
      <c r="P293" s="19">
        <f t="shared" si="17"/>
        <v>44748</v>
      </c>
      <c r="Q293" s="137" t="s">
        <v>653</v>
      </c>
      <c r="R293" s="132" t="s">
        <v>658</v>
      </c>
    </row>
    <row r="294" spans="1:18" x14ac:dyDescent="0.25">
      <c r="A294" t="s">
        <v>304</v>
      </c>
      <c r="B294" s="1">
        <v>44723</v>
      </c>
      <c r="C294" s="44" t="s">
        <v>322</v>
      </c>
      <c r="D294" s="29">
        <v>5</v>
      </c>
      <c r="H294">
        <v>27</v>
      </c>
      <c r="I294">
        <v>26</v>
      </c>
      <c r="J294" s="77" t="s">
        <v>193</v>
      </c>
      <c r="K294" s="79">
        <v>17</v>
      </c>
      <c r="L294" s="79">
        <v>17</v>
      </c>
      <c r="M294" s="14">
        <v>11</v>
      </c>
      <c r="N294" s="18">
        <f t="shared" si="21"/>
        <v>15</v>
      </c>
      <c r="O294" s="21">
        <f t="shared" si="20"/>
        <v>44709</v>
      </c>
      <c r="P294" s="19">
        <f t="shared" si="17"/>
        <v>44734</v>
      </c>
      <c r="Q294" s="137" t="s">
        <v>634</v>
      </c>
      <c r="R294" s="132" t="s">
        <v>632</v>
      </c>
    </row>
    <row r="295" spans="1:18" x14ac:dyDescent="0.25">
      <c r="A295" t="s">
        <v>305</v>
      </c>
      <c r="B295" s="1">
        <v>44723</v>
      </c>
      <c r="C295" s="44" t="s">
        <v>322</v>
      </c>
      <c r="D295" s="29">
        <v>5</v>
      </c>
      <c r="E295">
        <v>90</v>
      </c>
      <c r="F295">
        <v>90</v>
      </c>
      <c r="G295" s="14">
        <v>75</v>
      </c>
      <c r="K295" s="79">
        <v>10</v>
      </c>
      <c r="L295" s="79">
        <v>10</v>
      </c>
      <c r="M295" s="14">
        <v>8</v>
      </c>
      <c r="N295" s="18">
        <f t="shared" si="21"/>
        <v>9</v>
      </c>
      <c r="O295" s="21">
        <f t="shared" si="20"/>
        <v>44715</v>
      </c>
      <c r="P295" s="19">
        <f t="shared" si="17"/>
        <v>44740</v>
      </c>
      <c r="Q295" s="137" t="s">
        <v>677</v>
      </c>
      <c r="R295" s="132" t="s">
        <v>659</v>
      </c>
    </row>
    <row r="296" spans="1:18" x14ac:dyDescent="0.25">
      <c r="A296" t="s">
        <v>306</v>
      </c>
      <c r="B296" s="1">
        <v>44723</v>
      </c>
      <c r="C296" s="44" t="s">
        <v>322</v>
      </c>
      <c r="D296" s="29">
        <v>3</v>
      </c>
      <c r="E296">
        <v>75</v>
      </c>
      <c r="F296">
        <v>75</v>
      </c>
      <c r="G296" s="14">
        <v>75</v>
      </c>
      <c r="K296" s="79">
        <v>8</v>
      </c>
      <c r="L296" s="79">
        <v>8</v>
      </c>
      <c r="M296" s="14">
        <v>8</v>
      </c>
      <c r="N296" s="18">
        <f t="shared" si="21"/>
        <v>8</v>
      </c>
      <c r="O296" s="21">
        <f t="shared" si="20"/>
        <v>44716</v>
      </c>
      <c r="P296" s="19">
        <f t="shared" si="17"/>
        <v>44741</v>
      </c>
      <c r="Q296" s="137" t="s">
        <v>647</v>
      </c>
      <c r="R296" s="132" t="s">
        <v>658</v>
      </c>
    </row>
    <row r="297" spans="1:18" x14ac:dyDescent="0.25">
      <c r="A297" t="s">
        <v>307</v>
      </c>
      <c r="B297" s="1">
        <v>44723</v>
      </c>
      <c r="C297" s="44" t="s">
        <v>322</v>
      </c>
      <c r="D297" s="29">
        <v>3</v>
      </c>
      <c r="H297">
        <v>21</v>
      </c>
      <c r="I297">
        <v>30</v>
      </c>
      <c r="J297" s="14">
        <v>30</v>
      </c>
      <c r="K297" s="79">
        <v>15</v>
      </c>
      <c r="L297" s="79">
        <v>19</v>
      </c>
      <c r="M297" s="14">
        <v>19</v>
      </c>
      <c r="N297" s="18">
        <f t="shared" si="21"/>
        <v>18</v>
      </c>
      <c r="O297" s="21">
        <f t="shared" si="20"/>
        <v>44706</v>
      </c>
      <c r="P297" s="19">
        <f t="shared" si="17"/>
        <v>44731</v>
      </c>
      <c r="Q297" s="137" t="s">
        <v>654</v>
      </c>
      <c r="R297" s="132" t="s">
        <v>658</v>
      </c>
    </row>
    <row r="298" spans="1:18" x14ac:dyDescent="0.25">
      <c r="A298" t="s">
        <v>308</v>
      </c>
      <c r="B298" s="1">
        <v>44723</v>
      </c>
      <c r="C298" s="44" t="s">
        <v>322</v>
      </c>
      <c r="D298" s="29">
        <v>2</v>
      </c>
      <c r="E298">
        <v>90</v>
      </c>
      <c r="F298">
        <v>90</v>
      </c>
      <c r="K298" s="79">
        <v>10</v>
      </c>
      <c r="L298" s="79">
        <v>10</v>
      </c>
      <c r="N298" s="18">
        <v>10</v>
      </c>
      <c r="O298" s="21">
        <f t="shared" si="20"/>
        <v>44714</v>
      </c>
      <c r="P298" s="19">
        <f t="shared" si="17"/>
        <v>44739</v>
      </c>
      <c r="Q298" s="137" t="s">
        <v>649</v>
      </c>
      <c r="R298" s="132" t="s">
        <v>658</v>
      </c>
    </row>
    <row r="299" spans="1:18" x14ac:dyDescent="0.25">
      <c r="A299" t="s">
        <v>309</v>
      </c>
      <c r="B299" s="1">
        <v>44723</v>
      </c>
      <c r="C299" s="44" t="s">
        <v>322</v>
      </c>
      <c r="D299" s="29">
        <v>5</v>
      </c>
      <c r="E299">
        <v>60</v>
      </c>
      <c r="F299">
        <v>90</v>
      </c>
      <c r="G299" s="14">
        <v>60</v>
      </c>
      <c r="K299" s="79">
        <v>7</v>
      </c>
      <c r="L299" s="79">
        <v>10</v>
      </c>
      <c r="M299" s="14">
        <v>7</v>
      </c>
      <c r="N299" s="18">
        <f t="shared" si="21"/>
        <v>8</v>
      </c>
      <c r="O299" s="21">
        <f t="shared" si="20"/>
        <v>44716</v>
      </c>
      <c r="P299" s="19">
        <f t="shared" si="17"/>
        <v>44741</v>
      </c>
      <c r="Q299" s="137" t="s">
        <v>655</v>
      </c>
      <c r="R299" s="132" t="s">
        <v>658</v>
      </c>
    </row>
    <row r="300" spans="1:18" x14ac:dyDescent="0.25">
      <c r="A300" t="s">
        <v>310</v>
      </c>
      <c r="B300" s="1">
        <v>44723</v>
      </c>
      <c r="C300" s="44" t="s">
        <v>322</v>
      </c>
      <c r="D300" s="29">
        <v>3</v>
      </c>
      <c r="E300">
        <v>0</v>
      </c>
      <c r="F300">
        <v>0</v>
      </c>
      <c r="G300" s="14">
        <v>15</v>
      </c>
      <c r="K300" s="79">
        <v>0</v>
      </c>
      <c r="L300" s="79">
        <v>0</v>
      </c>
      <c r="M300" s="14">
        <v>1</v>
      </c>
      <c r="N300" s="18">
        <f t="shared" si="21"/>
        <v>0</v>
      </c>
      <c r="O300" s="21">
        <f t="shared" si="20"/>
        <v>44724</v>
      </c>
      <c r="P300" s="19">
        <f t="shared" si="17"/>
        <v>44749</v>
      </c>
      <c r="Q300" s="137" t="s">
        <v>655</v>
      </c>
      <c r="R300" s="132" t="s">
        <v>658</v>
      </c>
    </row>
    <row r="301" spans="1:18" x14ac:dyDescent="0.25">
      <c r="A301" t="s">
        <v>311</v>
      </c>
      <c r="B301" s="1">
        <v>44723</v>
      </c>
      <c r="C301" s="44" t="s">
        <v>322</v>
      </c>
      <c r="D301" s="29">
        <v>4</v>
      </c>
      <c r="H301" t="s">
        <v>193</v>
      </c>
      <c r="I301">
        <v>25</v>
      </c>
      <c r="J301" s="14">
        <v>20</v>
      </c>
      <c r="K301" s="79">
        <v>11</v>
      </c>
      <c r="L301" s="79">
        <v>16</v>
      </c>
      <c r="M301" s="14">
        <v>14</v>
      </c>
      <c r="N301" s="18">
        <f t="shared" si="21"/>
        <v>14</v>
      </c>
      <c r="O301" s="21">
        <f t="shared" si="20"/>
        <v>44710</v>
      </c>
      <c r="P301" s="19">
        <f t="shared" si="17"/>
        <v>44735</v>
      </c>
      <c r="Q301" s="137" t="s">
        <v>674</v>
      </c>
      <c r="R301" s="132" t="s">
        <v>659</v>
      </c>
    </row>
    <row r="302" spans="1:18" x14ac:dyDescent="0.25">
      <c r="A302" t="s">
        <v>312</v>
      </c>
      <c r="B302" s="1">
        <v>44723</v>
      </c>
      <c r="C302" s="44" t="s">
        <v>322</v>
      </c>
      <c r="D302" s="29">
        <v>5</v>
      </c>
      <c r="H302">
        <v>36</v>
      </c>
      <c r="I302">
        <v>35</v>
      </c>
      <c r="J302" s="14">
        <v>37</v>
      </c>
      <c r="K302" s="79">
        <v>21</v>
      </c>
      <c r="L302" s="79">
        <v>21</v>
      </c>
      <c r="M302" s="14">
        <v>22</v>
      </c>
      <c r="N302" s="18">
        <f t="shared" si="21"/>
        <v>21</v>
      </c>
      <c r="O302" s="21">
        <f t="shared" si="20"/>
        <v>44703</v>
      </c>
      <c r="P302" s="19">
        <f t="shared" si="17"/>
        <v>44728</v>
      </c>
      <c r="Q302" s="137" t="s">
        <v>656</v>
      </c>
      <c r="R302" s="132" t="s">
        <v>632</v>
      </c>
    </row>
    <row r="303" spans="1:18" x14ac:dyDescent="0.25">
      <c r="A303" t="s">
        <v>313</v>
      </c>
      <c r="B303" s="1">
        <v>44723</v>
      </c>
      <c r="C303" s="44" t="s">
        <v>322</v>
      </c>
      <c r="D303" s="29">
        <v>4</v>
      </c>
      <c r="E303">
        <v>90</v>
      </c>
      <c r="F303">
        <v>90</v>
      </c>
      <c r="G303" s="14">
        <v>90</v>
      </c>
      <c r="K303" s="79">
        <v>10</v>
      </c>
      <c r="L303" s="79">
        <v>10</v>
      </c>
      <c r="M303" s="14">
        <v>10</v>
      </c>
      <c r="N303" s="18">
        <f t="shared" si="21"/>
        <v>10</v>
      </c>
      <c r="O303" s="21">
        <f t="shared" si="20"/>
        <v>44714</v>
      </c>
      <c r="P303" s="19">
        <f t="shared" si="17"/>
        <v>44739</v>
      </c>
      <c r="Q303" s="137" t="s">
        <v>652</v>
      </c>
      <c r="R303" s="132" t="s">
        <v>632</v>
      </c>
    </row>
    <row r="304" spans="1:18" x14ac:dyDescent="0.25">
      <c r="A304" t="s">
        <v>314</v>
      </c>
      <c r="B304" s="1">
        <v>44723</v>
      </c>
      <c r="C304" s="44" t="s">
        <v>322</v>
      </c>
      <c r="D304" s="29">
        <v>2</v>
      </c>
      <c r="H304">
        <v>25</v>
      </c>
      <c r="I304">
        <v>32</v>
      </c>
      <c r="K304" s="79">
        <v>16</v>
      </c>
      <c r="L304" s="79">
        <v>19</v>
      </c>
      <c r="N304" s="18">
        <f>ROUND((K304+L304)/2,0)</f>
        <v>18</v>
      </c>
      <c r="O304" s="21">
        <f t="shared" si="20"/>
        <v>44706</v>
      </c>
      <c r="P304" s="19">
        <f t="shared" si="17"/>
        <v>44731</v>
      </c>
      <c r="Q304" s="137" t="s">
        <v>634</v>
      </c>
      <c r="R304" s="132" t="s">
        <v>632</v>
      </c>
    </row>
    <row r="305" spans="1:18" x14ac:dyDescent="0.25">
      <c r="A305" t="s">
        <v>315</v>
      </c>
      <c r="B305" s="1">
        <v>44723</v>
      </c>
      <c r="C305" s="44" t="s">
        <v>322</v>
      </c>
      <c r="D305" s="29">
        <v>3</v>
      </c>
      <c r="E305">
        <v>60</v>
      </c>
      <c r="F305">
        <v>60</v>
      </c>
      <c r="G305" s="14">
        <v>60</v>
      </c>
      <c r="K305" s="79">
        <v>7</v>
      </c>
      <c r="L305" s="79">
        <v>7</v>
      </c>
      <c r="M305" s="14">
        <v>7</v>
      </c>
      <c r="N305" s="18">
        <f t="shared" si="21"/>
        <v>7</v>
      </c>
      <c r="O305" s="21">
        <f t="shared" si="20"/>
        <v>44717</v>
      </c>
      <c r="P305" s="19">
        <f t="shared" si="17"/>
        <v>44742</v>
      </c>
      <c r="Q305" s="137" t="s">
        <v>674</v>
      </c>
      <c r="R305" s="132" t="s">
        <v>632</v>
      </c>
    </row>
    <row r="306" spans="1:18" x14ac:dyDescent="0.25">
      <c r="A306" t="s">
        <v>316</v>
      </c>
      <c r="B306" s="1">
        <v>44723</v>
      </c>
      <c r="C306" s="44" t="s">
        <v>322</v>
      </c>
      <c r="D306" s="29">
        <v>3</v>
      </c>
      <c r="E306">
        <v>30</v>
      </c>
      <c r="F306">
        <v>15</v>
      </c>
      <c r="G306" s="14">
        <v>15</v>
      </c>
      <c r="K306" s="79">
        <v>4</v>
      </c>
      <c r="L306" s="79">
        <v>1</v>
      </c>
      <c r="M306" s="14">
        <v>1</v>
      </c>
      <c r="N306" s="18">
        <f t="shared" si="21"/>
        <v>2</v>
      </c>
      <c r="O306" s="21">
        <f t="shared" si="20"/>
        <v>44722</v>
      </c>
      <c r="P306" s="19">
        <f t="shared" si="17"/>
        <v>44747</v>
      </c>
      <c r="Q306" s="137" t="s">
        <v>674</v>
      </c>
      <c r="R306" s="132" t="s">
        <v>659</v>
      </c>
    </row>
    <row r="307" spans="1:18" x14ac:dyDescent="0.25">
      <c r="A307" t="s">
        <v>317</v>
      </c>
      <c r="B307" s="1">
        <v>44723</v>
      </c>
      <c r="C307" s="44" t="s">
        <v>322</v>
      </c>
      <c r="D307" s="29">
        <v>3</v>
      </c>
      <c r="H307">
        <v>26</v>
      </c>
      <c r="I307">
        <v>32</v>
      </c>
      <c r="J307" s="14">
        <v>32</v>
      </c>
      <c r="K307" s="79">
        <v>17</v>
      </c>
      <c r="L307" s="79">
        <v>19</v>
      </c>
      <c r="M307" s="14">
        <v>19</v>
      </c>
      <c r="N307" s="18">
        <f t="shared" si="21"/>
        <v>18</v>
      </c>
      <c r="O307" s="21">
        <f t="shared" si="20"/>
        <v>44706</v>
      </c>
      <c r="P307" s="19">
        <f t="shared" si="17"/>
        <v>44731</v>
      </c>
      <c r="Q307" s="137" t="s">
        <v>657</v>
      </c>
      <c r="R307" s="132" t="s">
        <v>658</v>
      </c>
    </row>
    <row r="308" spans="1:18" ht="30" x14ac:dyDescent="0.25">
      <c r="A308" t="s">
        <v>324</v>
      </c>
      <c r="B308" s="1">
        <v>44723</v>
      </c>
      <c r="C308" s="45" t="s">
        <v>323</v>
      </c>
      <c r="D308" s="29">
        <v>4</v>
      </c>
      <c r="E308">
        <v>30</v>
      </c>
      <c r="F308">
        <v>60</v>
      </c>
      <c r="G308" s="14">
        <v>45</v>
      </c>
      <c r="K308" s="79">
        <v>4</v>
      </c>
      <c r="L308" s="79">
        <v>7</v>
      </c>
      <c r="M308" s="14">
        <v>6</v>
      </c>
      <c r="N308" s="18">
        <f t="shared" si="21"/>
        <v>6</v>
      </c>
      <c r="O308" s="21">
        <f t="shared" si="20"/>
        <v>44718</v>
      </c>
      <c r="P308" s="19">
        <f t="shared" si="17"/>
        <v>44743</v>
      </c>
      <c r="Q308" s="137" t="s">
        <v>634</v>
      </c>
      <c r="R308" s="132" t="s">
        <v>632</v>
      </c>
    </row>
    <row r="309" spans="1:18" ht="30" x14ac:dyDescent="0.25">
      <c r="A309" t="s">
        <v>325</v>
      </c>
      <c r="B309" s="1">
        <v>44723</v>
      </c>
      <c r="C309" s="45" t="s">
        <v>323</v>
      </c>
      <c r="D309" s="29">
        <v>5</v>
      </c>
      <c r="E309">
        <v>30</v>
      </c>
      <c r="F309">
        <v>30</v>
      </c>
      <c r="G309" s="14">
        <v>45</v>
      </c>
      <c r="K309" s="79">
        <v>4</v>
      </c>
      <c r="L309" s="79">
        <v>4</v>
      </c>
      <c r="M309" s="14">
        <v>6</v>
      </c>
      <c r="N309" s="18">
        <f t="shared" si="21"/>
        <v>5</v>
      </c>
      <c r="O309" s="21">
        <f t="shared" si="20"/>
        <v>44719</v>
      </c>
      <c r="P309" s="19">
        <f t="shared" si="17"/>
        <v>44744</v>
      </c>
      <c r="Q309" s="137" t="s">
        <v>689</v>
      </c>
      <c r="R309" s="132" t="s">
        <v>658</v>
      </c>
    </row>
    <row r="310" spans="1:18" ht="30" x14ac:dyDescent="0.25">
      <c r="A310" t="s">
        <v>326</v>
      </c>
      <c r="B310" s="1">
        <v>44723</v>
      </c>
      <c r="C310" s="45" t="s">
        <v>323</v>
      </c>
      <c r="D310" s="75">
        <v>4</v>
      </c>
      <c r="E310" t="s">
        <v>193</v>
      </c>
      <c r="F310">
        <v>90</v>
      </c>
      <c r="G310" s="14">
        <v>90</v>
      </c>
      <c r="K310" s="79">
        <v>11</v>
      </c>
      <c r="L310" s="79">
        <v>10</v>
      </c>
      <c r="M310" s="14">
        <v>10</v>
      </c>
      <c r="N310" s="18">
        <f t="shared" si="21"/>
        <v>10</v>
      </c>
      <c r="O310" s="21">
        <f t="shared" si="20"/>
        <v>44714</v>
      </c>
      <c r="P310" s="19">
        <f t="shared" si="17"/>
        <v>44739</v>
      </c>
      <c r="Q310" s="137" t="s">
        <v>649</v>
      </c>
      <c r="R310" s="132" t="s">
        <v>658</v>
      </c>
    </row>
    <row r="311" spans="1:18" ht="30" x14ac:dyDescent="0.25">
      <c r="A311" t="s">
        <v>327</v>
      </c>
      <c r="B311" s="1">
        <v>44723</v>
      </c>
      <c r="C311" s="45" t="s">
        <v>323</v>
      </c>
      <c r="D311" s="29">
        <v>5</v>
      </c>
      <c r="E311">
        <v>45</v>
      </c>
      <c r="F311">
        <v>60</v>
      </c>
      <c r="G311" s="14">
        <v>50</v>
      </c>
      <c r="K311" s="79">
        <v>6</v>
      </c>
      <c r="L311" s="79">
        <v>7</v>
      </c>
      <c r="M311" s="14">
        <v>6</v>
      </c>
      <c r="N311" s="18">
        <f t="shared" si="21"/>
        <v>6</v>
      </c>
      <c r="O311" s="21">
        <f t="shared" si="20"/>
        <v>44718</v>
      </c>
      <c r="P311" s="19">
        <f t="shared" si="17"/>
        <v>44743</v>
      </c>
      <c r="Q311" s="137" t="s">
        <v>634</v>
      </c>
      <c r="R311" s="132" t="s">
        <v>632</v>
      </c>
    </row>
    <row r="312" spans="1:18" ht="30" x14ac:dyDescent="0.25">
      <c r="A312" t="s">
        <v>328</v>
      </c>
      <c r="B312" s="1">
        <v>44723</v>
      </c>
      <c r="C312" s="45" t="s">
        <v>323</v>
      </c>
      <c r="D312" s="29">
        <v>3</v>
      </c>
      <c r="E312">
        <v>0</v>
      </c>
      <c r="F312">
        <v>0</v>
      </c>
      <c r="G312" s="14">
        <v>0</v>
      </c>
      <c r="K312" s="79">
        <v>0</v>
      </c>
      <c r="L312" s="79">
        <v>0</v>
      </c>
      <c r="M312" s="14">
        <v>0</v>
      </c>
      <c r="N312" s="18">
        <f t="shared" si="21"/>
        <v>0</v>
      </c>
      <c r="O312" s="21">
        <f t="shared" si="20"/>
        <v>44724</v>
      </c>
      <c r="P312" s="19">
        <f t="shared" si="17"/>
        <v>44749</v>
      </c>
      <c r="Q312" s="137" t="s">
        <v>639</v>
      </c>
      <c r="R312" s="132" t="s">
        <v>632</v>
      </c>
    </row>
    <row r="313" spans="1:18" ht="30" x14ac:dyDescent="0.25">
      <c r="A313" t="s">
        <v>329</v>
      </c>
      <c r="B313" s="1">
        <v>44723</v>
      </c>
      <c r="C313" s="45" t="s">
        <v>323</v>
      </c>
      <c r="D313" s="29">
        <v>3</v>
      </c>
      <c r="E313">
        <v>0</v>
      </c>
      <c r="F313">
        <v>0</v>
      </c>
      <c r="G313" s="14">
        <v>0</v>
      </c>
      <c r="K313" s="79">
        <v>0</v>
      </c>
      <c r="L313" s="79">
        <v>0</v>
      </c>
      <c r="M313" s="14">
        <v>0</v>
      </c>
      <c r="N313" s="18">
        <f t="shared" si="21"/>
        <v>0</v>
      </c>
      <c r="O313" s="21">
        <f t="shared" si="20"/>
        <v>44724</v>
      </c>
      <c r="P313" s="19">
        <f t="shared" si="17"/>
        <v>44749</v>
      </c>
      <c r="Q313" s="137" t="s">
        <v>639</v>
      </c>
      <c r="R313" s="132" t="s">
        <v>632</v>
      </c>
    </row>
    <row r="314" spans="1:18" ht="30" x14ac:dyDescent="0.25">
      <c r="A314" t="s">
        <v>330</v>
      </c>
      <c r="B314" s="1">
        <v>44723</v>
      </c>
      <c r="C314" s="45" t="s">
        <v>323</v>
      </c>
      <c r="D314" s="29">
        <v>5</v>
      </c>
      <c r="E314">
        <v>45</v>
      </c>
      <c r="F314">
        <v>45</v>
      </c>
      <c r="G314" s="14">
        <v>60</v>
      </c>
      <c r="K314" s="79">
        <v>6</v>
      </c>
      <c r="L314" s="79">
        <v>6</v>
      </c>
      <c r="M314" s="14">
        <v>7</v>
      </c>
      <c r="N314" s="18">
        <f t="shared" si="21"/>
        <v>6</v>
      </c>
      <c r="O314" s="21">
        <f t="shared" si="20"/>
        <v>44718</v>
      </c>
      <c r="P314" s="19">
        <f t="shared" si="17"/>
        <v>44743</v>
      </c>
      <c r="Q314" s="137" t="s">
        <v>655</v>
      </c>
      <c r="R314" s="132" t="s">
        <v>632</v>
      </c>
    </row>
    <row r="315" spans="1:18" ht="30" x14ac:dyDescent="0.25">
      <c r="A315" t="s">
        <v>331</v>
      </c>
      <c r="B315" s="1">
        <v>44723</v>
      </c>
      <c r="C315" s="45" t="s">
        <v>323</v>
      </c>
      <c r="D315" s="29">
        <v>8</v>
      </c>
      <c r="H315">
        <v>32</v>
      </c>
      <c r="I315">
        <v>34</v>
      </c>
      <c r="J315" s="14">
        <v>35</v>
      </c>
      <c r="K315" s="79">
        <v>19</v>
      </c>
      <c r="L315" s="79">
        <v>20</v>
      </c>
      <c r="M315" s="14">
        <v>21</v>
      </c>
      <c r="N315" s="18">
        <f t="shared" si="21"/>
        <v>20</v>
      </c>
      <c r="O315" s="21">
        <f t="shared" si="20"/>
        <v>44704</v>
      </c>
      <c r="P315" s="19">
        <f t="shared" si="17"/>
        <v>44729</v>
      </c>
      <c r="Q315" s="137" t="s">
        <v>639</v>
      </c>
      <c r="R315" s="132" t="s">
        <v>632</v>
      </c>
    </row>
    <row r="316" spans="1:18" ht="30" x14ac:dyDescent="0.25">
      <c r="A316" t="s">
        <v>332</v>
      </c>
      <c r="B316" s="1">
        <v>44723</v>
      </c>
      <c r="C316" s="45" t="s">
        <v>323</v>
      </c>
      <c r="D316" s="29">
        <v>6</v>
      </c>
      <c r="H316">
        <v>26</v>
      </c>
      <c r="I316">
        <v>22</v>
      </c>
      <c r="J316" s="14">
        <v>20</v>
      </c>
      <c r="K316" s="79">
        <v>17</v>
      </c>
      <c r="L316" s="79">
        <v>15</v>
      </c>
      <c r="M316" s="14">
        <v>14</v>
      </c>
      <c r="N316" s="18">
        <f t="shared" si="21"/>
        <v>15</v>
      </c>
      <c r="O316" s="21">
        <f t="shared" si="20"/>
        <v>44709</v>
      </c>
      <c r="P316" s="19">
        <f t="shared" si="17"/>
        <v>44734</v>
      </c>
      <c r="Q316" s="137" t="s">
        <v>639</v>
      </c>
      <c r="R316" s="132" t="s">
        <v>632</v>
      </c>
    </row>
    <row r="317" spans="1:18" ht="30" x14ac:dyDescent="0.25">
      <c r="A317" t="s">
        <v>333</v>
      </c>
      <c r="B317" s="1">
        <v>44723</v>
      </c>
      <c r="C317" s="45" t="s">
        <v>323</v>
      </c>
      <c r="D317" s="29">
        <v>4</v>
      </c>
      <c r="E317">
        <v>30</v>
      </c>
      <c r="F317">
        <v>30</v>
      </c>
      <c r="G317" s="14">
        <v>45</v>
      </c>
      <c r="K317" s="79">
        <v>4</v>
      </c>
      <c r="L317" s="79">
        <v>4</v>
      </c>
      <c r="M317" s="14">
        <v>6</v>
      </c>
      <c r="N317" s="18">
        <f t="shared" si="21"/>
        <v>5</v>
      </c>
      <c r="O317" s="21">
        <f t="shared" si="20"/>
        <v>44719</v>
      </c>
      <c r="P317" s="19">
        <f t="shared" si="17"/>
        <v>44744</v>
      </c>
      <c r="Q317" s="137" t="s">
        <v>657</v>
      </c>
      <c r="R317" s="132" t="s">
        <v>658</v>
      </c>
    </row>
    <row r="318" spans="1:18" ht="30" x14ac:dyDescent="0.25">
      <c r="A318" t="s">
        <v>334</v>
      </c>
      <c r="B318" s="1">
        <v>44723</v>
      </c>
      <c r="C318" s="45" t="s">
        <v>323</v>
      </c>
      <c r="D318" s="29">
        <v>4</v>
      </c>
      <c r="E318">
        <v>90</v>
      </c>
      <c r="F318" t="s">
        <v>193</v>
      </c>
      <c r="G318" s="77" t="s">
        <v>193</v>
      </c>
      <c r="K318" s="79">
        <v>10</v>
      </c>
      <c r="L318" s="79">
        <v>11</v>
      </c>
      <c r="M318" s="14">
        <v>11</v>
      </c>
      <c r="N318" s="18">
        <f t="shared" si="21"/>
        <v>11</v>
      </c>
      <c r="O318" s="21">
        <f t="shared" si="20"/>
        <v>44713</v>
      </c>
      <c r="P318" s="19">
        <f t="shared" ref="P318:P387" si="22">O318+25</f>
        <v>44738</v>
      </c>
      <c r="Q318" s="137" t="s">
        <v>657</v>
      </c>
      <c r="R318" s="132" t="s">
        <v>659</v>
      </c>
    </row>
    <row r="319" spans="1:18" ht="30" x14ac:dyDescent="0.25">
      <c r="A319" t="s">
        <v>335</v>
      </c>
      <c r="B319" s="1">
        <v>44723</v>
      </c>
      <c r="C319" s="45" t="s">
        <v>323</v>
      </c>
      <c r="D319" s="29">
        <v>5</v>
      </c>
      <c r="E319">
        <v>90</v>
      </c>
      <c r="F319">
        <v>75</v>
      </c>
      <c r="G319" s="14">
        <v>75</v>
      </c>
      <c r="K319" s="79">
        <v>10</v>
      </c>
      <c r="L319" s="79">
        <v>8</v>
      </c>
      <c r="M319" s="14">
        <v>8</v>
      </c>
      <c r="N319" s="18">
        <f t="shared" si="21"/>
        <v>9</v>
      </c>
      <c r="O319" s="21">
        <f t="shared" ref="O319:O388" si="23">B319-N319+1</f>
        <v>44715</v>
      </c>
      <c r="P319" s="19">
        <f t="shared" si="22"/>
        <v>44740</v>
      </c>
      <c r="Q319" s="137" t="s">
        <v>678</v>
      </c>
      <c r="R319" s="132" t="s">
        <v>659</v>
      </c>
    </row>
    <row r="320" spans="1:18" ht="30" x14ac:dyDescent="0.25">
      <c r="A320" t="s">
        <v>336</v>
      </c>
      <c r="B320" s="1">
        <v>44723</v>
      </c>
      <c r="C320" s="45" t="s">
        <v>323</v>
      </c>
      <c r="D320" s="29">
        <v>7</v>
      </c>
      <c r="E320">
        <v>90</v>
      </c>
      <c r="F320">
        <v>90</v>
      </c>
      <c r="G320" s="14">
        <v>90</v>
      </c>
      <c r="K320" s="79">
        <v>10</v>
      </c>
      <c r="L320" s="79">
        <v>10</v>
      </c>
      <c r="M320" s="14">
        <v>10</v>
      </c>
      <c r="N320" s="18">
        <f t="shared" si="21"/>
        <v>10</v>
      </c>
      <c r="O320" s="21">
        <f t="shared" si="23"/>
        <v>44714</v>
      </c>
      <c r="P320" s="19">
        <f t="shared" si="22"/>
        <v>44739</v>
      </c>
      <c r="Q320" s="137" t="s">
        <v>631</v>
      </c>
      <c r="R320" s="132" t="s">
        <v>658</v>
      </c>
    </row>
    <row r="321" spans="1:18" ht="30" x14ac:dyDescent="0.25">
      <c r="A321" t="s">
        <v>337</v>
      </c>
      <c r="B321" s="1">
        <v>44723</v>
      </c>
      <c r="C321" s="45" t="s">
        <v>323</v>
      </c>
      <c r="D321" s="29">
        <v>5</v>
      </c>
      <c r="H321">
        <v>30</v>
      </c>
      <c r="I321">
        <v>33</v>
      </c>
      <c r="J321" s="14">
        <v>34</v>
      </c>
      <c r="K321" s="79">
        <v>19</v>
      </c>
      <c r="L321" s="79">
        <v>20</v>
      </c>
      <c r="M321" s="77">
        <v>20</v>
      </c>
      <c r="N321" s="18">
        <f t="shared" si="21"/>
        <v>20</v>
      </c>
      <c r="O321" s="21">
        <f t="shared" si="23"/>
        <v>44704</v>
      </c>
      <c r="P321" s="19">
        <f t="shared" si="22"/>
        <v>44729</v>
      </c>
      <c r="Q321" s="137" t="s">
        <v>690</v>
      </c>
      <c r="R321" s="132" t="s">
        <v>659</v>
      </c>
    </row>
    <row r="322" spans="1:18" ht="30" x14ac:dyDescent="0.25">
      <c r="A322" t="s">
        <v>685</v>
      </c>
      <c r="B322" s="1">
        <v>44723</v>
      </c>
      <c r="C322" s="45" t="s">
        <v>323</v>
      </c>
      <c r="D322" s="75">
        <v>4</v>
      </c>
      <c r="E322">
        <v>45</v>
      </c>
      <c r="F322">
        <v>60</v>
      </c>
      <c r="G322" s="77">
        <v>60</v>
      </c>
      <c r="J322" s="77"/>
      <c r="K322" s="79">
        <v>6</v>
      </c>
      <c r="L322" s="79">
        <v>7</v>
      </c>
      <c r="M322" s="77">
        <v>7</v>
      </c>
      <c r="N322" s="18">
        <f t="shared" si="21"/>
        <v>7</v>
      </c>
      <c r="O322" s="21">
        <f t="shared" si="23"/>
        <v>44717</v>
      </c>
      <c r="P322" s="19">
        <f t="shared" si="22"/>
        <v>44742</v>
      </c>
      <c r="Q322" s="137" t="s">
        <v>634</v>
      </c>
      <c r="R322" s="132" t="s">
        <v>632</v>
      </c>
    </row>
    <row r="323" spans="1:18" ht="30" x14ac:dyDescent="0.25">
      <c r="A323" t="s">
        <v>686</v>
      </c>
      <c r="B323" s="1">
        <v>44723</v>
      </c>
      <c r="C323" s="45" t="s">
        <v>323</v>
      </c>
      <c r="D323" s="75">
        <v>3</v>
      </c>
      <c r="G323" s="77"/>
      <c r="H323">
        <v>13</v>
      </c>
      <c r="I323" t="s">
        <v>193</v>
      </c>
      <c r="J323" s="77">
        <v>8</v>
      </c>
      <c r="K323" s="79">
        <v>12</v>
      </c>
      <c r="L323" s="79">
        <v>11</v>
      </c>
      <c r="M323" s="77">
        <v>11</v>
      </c>
      <c r="N323" s="18">
        <f t="shared" si="21"/>
        <v>11</v>
      </c>
      <c r="O323" s="21">
        <f t="shared" si="23"/>
        <v>44713</v>
      </c>
      <c r="P323" s="19">
        <f t="shared" si="22"/>
        <v>44738</v>
      </c>
      <c r="Q323" s="137" t="s">
        <v>634</v>
      </c>
      <c r="R323" s="132" t="s">
        <v>658</v>
      </c>
    </row>
    <row r="324" spans="1:18" ht="30" x14ac:dyDescent="0.25">
      <c r="A324" t="s">
        <v>687</v>
      </c>
      <c r="B324" s="1">
        <v>44723</v>
      </c>
      <c r="C324" s="45" t="s">
        <v>323</v>
      </c>
      <c r="D324" s="75">
        <v>3</v>
      </c>
      <c r="G324" s="77"/>
      <c r="H324">
        <v>36</v>
      </c>
      <c r="I324">
        <v>38</v>
      </c>
      <c r="J324" s="77">
        <v>40</v>
      </c>
      <c r="K324" s="79">
        <v>21</v>
      </c>
      <c r="L324" s="79">
        <v>22</v>
      </c>
      <c r="M324" s="77">
        <v>22</v>
      </c>
      <c r="N324" s="18">
        <f t="shared" si="21"/>
        <v>22</v>
      </c>
      <c r="O324" s="21">
        <f t="shared" si="23"/>
        <v>44702</v>
      </c>
      <c r="P324" s="19">
        <f t="shared" si="22"/>
        <v>44727</v>
      </c>
      <c r="Q324" s="137" t="s">
        <v>637</v>
      </c>
      <c r="R324" s="132" t="s">
        <v>659</v>
      </c>
    </row>
    <row r="325" spans="1:18" ht="30" x14ac:dyDescent="0.25">
      <c r="A325" t="s">
        <v>688</v>
      </c>
      <c r="B325" s="1">
        <v>44723</v>
      </c>
      <c r="C325" s="45" t="s">
        <v>323</v>
      </c>
      <c r="D325" s="29">
        <v>5</v>
      </c>
      <c r="E325">
        <v>90</v>
      </c>
      <c r="F325">
        <v>90</v>
      </c>
      <c r="G325" s="14">
        <v>90</v>
      </c>
      <c r="K325" s="79">
        <v>10</v>
      </c>
      <c r="L325" s="79">
        <v>10</v>
      </c>
      <c r="M325" s="14">
        <v>10</v>
      </c>
      <c r="N325" s="18">
        <f t="shared" si="21"/>
        <v>10</v>
      </c>
      <c r="O325" s="21">
        <f>B321-N325+1</f>
        <v>44714</v>
      </c>
      <c r="P325" s="19">
        <f t="shared" si="22"/>
        <v>44739</v>
      </c>
      <c r="Q325" s="137" t="s">
        <v>637</v>
      </c>
      <c r="R325" s="132" t="s">
        <v>658</v>
      </c>
    </row>
    <row r="326" spans="1:18" ht="30" x14ac:dyDescent="0.25">
      <c r="A326" t="s">
        <v>339</v>
      </c>
      <c r="B326" s="1">
        <v>44725</v>
      </c>
      <c r="C326" s="45" t="s">
        <v>338</v>
      </c>
      <c r="D326" s="29">
        <v>6</v>
      </c>
      <c r="E326">
        <v>80</v>
      </c>
      <c r="F326">
        <v>60</v>
      </c>
      <c r="G326" s="14">
        <v>80</v>
      </c>
      <c r="K326" s="79">
        <v>9</v>
      </c>
      <c r="L326" s="79">
        <v>7</v>
      </c>
      <c r="M326" s="14">
        <v>9</v>
      </c>
      <c r="N326" s="18">
        <f t="shared" si="21"/>
        <v>8</v>
      </c>
      <c r="O326" s="21">
        <f t="shared" si="23"/>
        <v>44718</v>
      </c>
      <c r="P326" s="19">
        <f t="shared" si="22"/>
        <v>44743</v>
      </c>
      <c r="Q326" s="137" t="s">
        <v>669</v>
      </c>
      <c r="R326" s="132" t="s">
        <v>632</v>
      </c>
    </row>
    <row r="327" spans="1:18" ht="30" x14ac:dyDescent="0.25">
      <c r="A327" t="s">
        <v>340</v>
      </c>
      <c r="B327" s="1">
        <v>44725</v>
      </c>
      <c r="C327" s="45" t="s">
        <v>338</v>
      </c>
      <c r="D327" s="29">
        <v>4</v>
      </c>
      <c r="E327">
        <v>90</v>
      </c>
      <c r="F327" t="s">
        <v>193</v>
      </c>
      <c r="G327" s="14">
        <v>90</v>
      </c>
      <c r="K327" s="79">
        <v>10</v>
      </c>
      <c r="L327" s="79">
        <v>11</v>
      </c>
      <c r="M327" s="14">
        <v>10</v>
      </c>
      <c r="N327" s="18">
        <f t="shared" si="21"/>
        <v>10</v>
      </c>
      <c r="O327" s="21">
        <f t="shared" si="23"/>
        <v>44716</v>
      </c>
      <c r="P327" s="19">
        <f t="shared" si="22"/>
        <v>44741</v>
      </c>
      <c r="Q327" s="137" t="s">
        <v>636</v>
      </c>
      <c r="R327" s="132" t="s">
        <v>632</v>
      </c>
    </row>
    <row r="328" spans="1:18" ht="30" x14ac:dyDescent="0.25">
      <c r="A328" t="s">
        <v>341</v>
      </c>
      <c r="B328" s="1">
        <v>44725</v>
      </c>
      <c r="C328" s="45" t="s">
        <v>338</v>
      </c>
      <c r="D328" s="29">
        <v>4</v>
      </c>
      <c r="E328">
        <v>90</v>
      </c>
      <c r="F328">
        <v>90</v>
      </c>
      <c r="G328" s="14">
        <v>90</v>
      </c>
      <c r="K328" s="79">
        <v>10</v>
      </c>
      <c r="L328" s="79">
        <v>10</v>
      </c>
      <c r="M328" s="14">
        <v>10</v>
      </c>
      <c r="N328" s="18">
        <f t="shared" si="21"/>
        <v>10</v>
      </c>
      <c r="O328" s="21">
        <f t="shared" si="23"/>
        <v>44716</v>
      </c>
      <c r="P328" s="19">
        <f t="shared" si="22"/>
        <v>44741</v>
      </c>
      <c r="Q328" s="137" t="s">
        <v>649</v>
      </c>
      <c r="R328" s="132" t="s">
        <v>658</v>
      </c>
    </row>
    <row r="329" spans="1:18" ht="30" x14ac:dyDescent="0.25">
      <c r="A329" t="s">
        <v>342</v>
      </c>
      <c r="B329" s="1">
        <v>44725</v>
      </c>
      <c r="C329" s="45" t="s">
        <v>338</v>
      </c>
      <c r="D329" s="29">
        <v>4</v>
      </c>
      <c r="E329">
        <v>90</v>
      </c>
      <c r="F329">
        <v>45</v>
      </c>
      <c r="G329" s="14">
        <v>60</v>
      </c>
      <c r="K329" s="79">
        <v>10</v>
      </c>
      <c r="L329" s="79">
        <v>6</v>
      </c>
      <c r="M329" s="14">
        <v>7</v>
      </c>
      <c r="N329" s="18">
        <f t="shared" si="21"/>
        <v>8</v>
      </c>
      <c r="O329" s="21">
        <f t="shared" si="23"/>
        <v>44718</v>
      </c>
      <c r="P329" s="19">
        <f t="shared" si="22"/>
        <v>44743</v>
      </c>
      <c r="Q329" s="137" t="s">
        <v>634</v>
      </c>
      <c r="R329" s="132" t="s">
        <v>632</v>
      </c>
    </row>
    <row r="330" spans="1:18" ht="30" x14ac:dyDescent="0.25">
      <c r="A330" t="s">
        <v>343</v>
      </c>
      <c r="B330" s="1">
        <v>44725</v>
      </c>
      <c r="C330" s="45" t="s">
        <v>338</v>
      </c>
      <c r="D330" s="29">
        <v>5</v>
      </c>
      <c r="H330">
        <v>30</v>
      </c>
      <c r="I330">
        <v>35</v>
      </c>
      <c r="J330" s="14">
        <v>32</v>
      </c>
      <c r="K330" s="79">
        <v>19</v>
      </c>
      <c r="L330" s="79">
        <v>21</v>
      </c>
      <c r="M330" s="14">
        <v>19</v>
      </c>
      <c r="N330" s="18">
        <f t="shared" si="21"/>
        <v>20</v>
      </c>
      <c r="O330" s="21">
        <f t="shared" si="23"/>
        <v>44706</v>
      </c>
      <c r="P330" s="19">
        <f t="shared" si="22"/>
        <v>44731</v>
      </c>
      <c r="Q330" s="137" t="s">
        <v>637</v>
      </c>
      <c r="R330" s="132" t="s">
        <v>659</v>
      </c>
    </row>
    <row r="331" spans="1:18" ht="30" x14ac:dyDescent="0.25">
      <c r="A331" t="s">
        <v>344</v>
      </c>
      <c r="B331" s="1">
        <v>44725</v>
      </c>
      <c r="C331" s="45" t="s">
        <v>338</v>
      </c>
      <c r="D331" s="29">
        <v>4</v>
      </c>
      <c r="E331">
        <v>90</v>
      </c>
      <c r="F331">
        <v>90</v>
      </c>
      <c r="G331" s="14">
        <v>90</v>
      </c>
      <c r="K331" s="79">
        <v>10</v>
      </c>
      <c r="L331" s="79">
        <v>10</v>
      </c>
      <c r="M331" s="14">
        <v>10</v>
      </c>
      <c r="N331" s="18">
        <f t="shared" si="21"/>
        <v>10</v>
      </c>
      <c r="O331" s="21">
        <f t="shared" si="23"/>
        <v>44716</v>
      </c>
      <c r="P331" s="19">
        <f t="shared" si="22"/>
        <v>44741</v>
      </c>
      <c r="Q331" s="137" t="s">
        <v>739</v>
      </c>
      <c r="R331" s="132" t="s">
        <v>659</v>
      </c>
    </row>
    <row r="332" spans="1:18" ht="30" x14ac:dyDescent="0.25">
      <c r="A332" t="s">
        <v>345</v>
      </c>
      <c r="B332" s="1">
        <v>44725</v>
      </c>
      <c r="C332" s="45" t="s">
        <v>338</v>
      </c>
      <c r="D332" s="29">
        <v>4</v>
      </c>
      <c r="H332">
        <v>20</v>
      </c>
      <c r="I332">
        <v>17</v>
      </c>
      <c r="J332" s="77" t="s">
        <v>193</v>
      </c>
      <c r="K332" s="79">
        <v>14</v>
      </c>
      <c r="L332" s="79">
        <v>13</v>
      </c>
      <c r="M332" s="14">
        <v>11</v>
      </c>
      <c r="N332" s="18">
        <f t="shared" si="21"/>
        <v>13</v>
      </c>
      <c r="O332" s="21">
        <f t="shared" si="23"/>
        <v>44713</v>
      </c>
      <c r="P332" s="19">
        <f t="shared" si="22"/>
        <v>44738</v>
      </c>
      <c r="Q332" s="137" t="s">
        <v>739</v>
      </c>
      <c r="R332" s="132" t="s">
        <v>659</v>
      </c>
    </row>
    <row r="333" spans="1:18" ht="30" x14ac:dyDescent="0.25">
      <c r="A333" t="s">
        <v>346</v>
      </c>
      <c r="B333" s="1">
        <v>44725</v>
      </c>
      <c r="C333" s="45" t="s">
        <v>338</v>
      </c>
      <c r="D333" s="29">
        <v>5</v>
      </c>
      <c r="H333">
        <v>36</v>
      </c>
      <c r="I333">
        <v>34</v>
      </c>
      <c r="J333" s="14">
        <v>32</v>
      </c>
      <c r="K333" s="79">
        <v>21</v>
      </c>
      <c r="L333" s="79">
        <v>20</v>
      </c>
      <c r="M333" s="14">
        <v>19</v>
      </c>
      <c r="N333" s="18">
        <f t="shared" si="21"/>
        <v>20</v>
      </c>
      <c r="O333" s="21">
        <f t="shared" si="23"/>
        <v>44706</v>
      </c>
      <c r="P333" s="19">
        <f t="shared" si="22"/>
        <v>44731</v>
      </c>
      <c r="Q333" s="137" t="s">
        <v>739</v>
      </c>
      <c r="R333" s="132" t="s">
        <v>659</v>
      </c>
    </row>
    <row r="334" spans="1:18" ht="30" x14ac:dyDescent="0.25">
      <c r="A334" t="s">
        <v>347</v>
      </c>
      <c r="B334" s="1">
        <v>44725</v>
      </c>
      <c r="C334" s="45" t="s">
        <v>338</v>
      </c>
      <c r="D334" s="29">
        <v>5</v>
      </c>
      <c r="H334">
        <v>30</v>
      </c>
      <c r="I334">
        <v>33</v>
      </c>
      <c r="J334" s="14">
        <v>32</v>
      </c>
      <c r="K334" s="79">
        <v>19</v>
      </c>
      <c r="L334" s="79">
        <v>20</v>
      </c>
      <c r="M334" s="14">
        <v>19</v>
      </c>
      <c r="N334" s="18">
        <f t="shared" si="21"/>
        <v>19</v>
      </c>
      <c r="O334" s="21">
        <f t="shared" si="23"/>
        <v>44707</v>
      </c>
      <c r="P334" s="19">
        <f t="shared" si="22"/>
        <v>44732</v>
      </c>
      <c r="Q334" s="137" t="s">
        <v>636</v>
      </c>
      <c r="R334" s="132" t="s">
        <v>659</v>
      </c>
    </row>
    <row r="335" spans="1:18" ht="30" x14ac:dyDescent="0.25">
      <c r="A335" t="s">
        <v>348</v>
      </c>
      <c r="B335" s="1">
        <v>44725</v>
      </c>
      <c r="C335" s="45" t="s">
        <v>338</v>
      </c>
      <c r="D335" s="29">
        <v>3</v>
      </c>
      <c r="E335">
        <v>90</v>
      </c>
      <c r="F335">
        <v>90</v>
      </c>
      <c r="G335" s="14">
        <v>90</v>
      </c>
      <c r="K335" s="79">
        <v>10</v>
      </c>
      <c r="L335" s="79">
        <v>10</v>
      </c>
      <c r="M335" s="14">
        <v>10</v>
      </c>
      <c r="N335" s="18">
        <f t="shared" si="21"/>
        <v>10</v>
      </c>
      <c r="O335" s="21">
        <f t="shared" si="23"/>
        <v>44716</v>
      </c>
      <c r="P335" s="19">
        <f t="shared" si="22"/>
        <v>44741</v>
      </c>
      <c r="Q335" s="137" t="s">
        <v>679</v>
      </c>
      <c r="R335" s="132" t="s">
        <v>659</v>
      </c>
    </row>
    <row r="336" spans="1:18" ht="30" x14ac:dyDescent="0.25">
      <c r="A336" t="s">
        <v>349</v>
      </c>
      <c r="B336" s="1">
        <v>44725</v>
      </c>
      <c r="C336" s="45" t="s">
        <v>338</v>
      </c>
      <c r="D336" s="29">
        <v>4</v>
      </c>
      <c r="H336">
        <v>30</v>
      </c>
      <c r="I336">
        <v>27</v>
      </c>
      <c r="J336" s="14">
        <v>29</v>
      </c>
      <c r="K336" s="79">
        <v>19</v>
      </c>
      <c r="L336" s="79">
        <v>17</v>
      </c>
      <c r="M336" s="14">
        <v>18</v>
      </c>
      <c r="N336" s="18">
        <f t="shared" si="21"/>
        <v>18</v>
      </c>
      <c r="O336" s="21">
        <f t="shared" si="23"/>
        <v>44708</v>
      </c>
      <c r="P336" s="19">
        <f t="shared" si="22"/>
        <v>44733</v>
      </c>
      <c r="Q336" s="137" t="s">
        <v>787</v>
      </c>
      <c r="R336" s="132" t="s">
        <v>659</v>
      </c>
    </row>
    <row r="337" spans="1:18" ht="30" x14ac:dyDescent="0.25">
      <c r="A337" t="s">
        <v>350</v>
      </c>
      <c r="B337" s="1">
        <v>44725</v>
      </c>
      <c r="C337" s="45" t="s">
        <v>338</v>
      </c>
      <c r="D337" s="29">
        <v>6</v>
      </c>
      <c r="E337" t="s">
        <v>4</v>
      </c>
      <c r="K337" s="79">
        <v>24</v>
      </c>
      <c r="N337" s="18">
        <v>24</v>
      </c>
      <c r="O337" s="21">
        <f t="shared" si="23"/>
        <v>44702</v>
      </c>
      <c r="P337" s="19">
        <f t="shared" si="22"/>
        <v>44727</v>
      </c>
      <c r="Q337" s="137" t="s">
        <v>649</v>
      </c>
      <c r="R337" s="132" t="s">
        <v>659</v>
      </c>
    </row>
    <row r="338" spans="1:18" ht="30" x14ac:dyDescent="0.25">
      <c r="A338" t="s">
        <v>351</v>
      </c>
      <c r="B338" s="1">
        <v>44725</v>
      </c>
      <c r="C338" s="45" t="s">
        <v>338</v>
      </c>
      <c r="D338" s="29">
        <v>5</v>
      </c>
      <c r="E338">
        <v>75</v>
      </c>
      <c r="F338">
        <v>75</v>
      </c>
      <c r="G338" s="14">
        <v>75</v>
      </c>
      <c r="K338" s="79">
        <v>8</v>
      </c>
      <c r="L338">
        <v>8</v>
      </c>
      <c r="M338" s="14">
        <v>8</v>
      </c>
      <c r="N338" s="18">
        <f t="shared" si="21"/>
        <v>8</v>
      </c>
      <c r="O338" s="21">
        <f t="shared" si="23"/>
        <v>44718</v>
      </c>
      <c r="P338" s="19">
        <f t="shared" si="22"/>
        <v>44743</v>
      </c>
      <c r="Q338" s="137" t="s">
        <v>645</v>
      </c>
      <c r="R338" s="132" t="s">
        <v>658</v>
      </c>
    </row>
    <row r="339" spans="1:18" ht="30" x14ac:dyDescent="0.25">
      <c r="A339" t="s">
        <v>352</v>
      </c>
      <c r="B339" s="1">
        <v>44725</v>
      </c>
      <c r="C339" s="45" t="s">
        <v>338</v>
      </c>
      <c r="D339" s="29">
        <v>4</v>
      </c>
      <c r="E339">
        <v>90</v>
      </c>
      <c r="F339">
        <v>80</v>
      </c>
      <c r="G339" s="14">
        <v>90</v>
      </c>
      <c r="K339" s="79">
        <v>10</v>
      </c>
      <c r="L339">
        <v>9</v>
      </c>
      <c r="M339" s="14">
        <v>10</v>
      </c>
      <c r="N339" s="18">
        <f t="shared" si="21"/>
        <v>10</v>
      </c>
      <c r="O339" s="21">
        <f t="shared" si="23"/>
        <v>44716</v>
      </c>
      <c r="P339" s="19">
        <f t="shared" si="22"/>
        <v>44741</v>
      </c>
      <c r="Q339" s="137" t="s">
        <v>711</v>
      </c>
      <c r="R339" s="132" t="s">
        <v>659</v>
      </c>
    </row>
    <row r="340" spans="1:18" ht="30" x14ac:dyDescent="0.25">
      <c r="A340" t="s">
        <v>353</v>
      </c>
      <c r="B340" s="1">
        <v>44725</v>
      </c>
      <c r="C340" s="45" t="s">
        <v>338</v>
      </c>
      <c r="D340" s="29">
        <v>3</v>
      </c>
      <c r="H340">
        <v>32</v>
      </c>
      <c r="I340">
        <v>34</v>
      </c>
      <c r="J340" s="14">
        <v>33</v>
      </c>
      <c r="K340" s="79">
        <v>19</v>
      </c>
      <c r="L340" s="79">
        <v>20</v>
      </c>
      <c r="M340" s="14">
        <v>20</v>
      </c>
      <c r="N340" s="18">
        <f t="shared" si="21"/>
        <v>20</v>
      </c>
      <c r="O340" s="21">
        <f t="shared" si="23"/>
        <v>44706</v>
      </c>
      <c r="P340" s="19">
        <f t="shared" si="22"/>
        <v>44731</v>
      </c>
      <c r="Q340" s="137" t="s">
        <v>738</v>
      </c>
      <c r="R340" s="132" t="s">
        <v>659</v>
      </c>
    </row>
    <row r="341" spans="1:18" ht="30" x14ac:dyDescent="0.25">
      <c r="A341" t="s">
        <v>354</v>
      </c>
      <c r="B341" s="1">
        <v>44725</v>
      </c>
      <c r="C341" s="45" t="s">
        <v>338</v>
      </c>
      <c r="D341" s="75">
        <v>5</v>
      </c>
      <c r="E341">
        <v>80</v>
      </c>
      <c r="F341">
        <v>60</v>
      </c>
      <c r="G341" s="77">
        <v>60</v>
      </c>
      <c r="J341" s="77"/>
      <c r="K341" s="79">
        <v>9</v>
      </c>
      <c r="L341" s="79">
        <v>7</v>
      </c>
      <c r="M341" s="77">
        <v>7</v>
      </c>
      <c r="N341" s="18">
        <f t="shared" si="21"/>
        <v>8</v>
      </c>
      <c r="O341" s="21">
        <f t="shared" si="23"/>
        <v>44718</v>
      </c>
      <c r="P341" s="19">
        <f t="shared" si="22"/>
        <v>44743</v>
      </c>
      <c r="Q341" s="137" t="s">
        <v>639</v>
      </c>
      <c r="R341" s="132" t="s">
        <v>632</v>
      </c>
    </row>
    <row r="342" spans="1:18" ht="30" x14ac:dyDescent="0.25">
      <c r="A342" t="s">
        <v>784</v>
      </c>
      <c r="B342" s="1">
        <v>44725</v>
      </c>
      <c r="C342" s="45" t="s">
        <v>338</v>
      </c>
      <c r="D342" s="75">
        <v>5</v>
      </c>
      <c r="G342" s="77"/>
      <c r="H342">
        <v>40</v>
      </c>
      <c r="I342" t="s">
        <v>786</v>
      </c>
      <c r="J342" s="77"/>
      <c r="K342" s="79">
        <v>22</v>
      </c>
      <c r="L342" s="79">
        <v>22</v>
      </c>
      <c r="M342" s="77">
        <v>24</v>
      </c>
      <c r="N342" s="18">
        <f t="shared" si="21"/>
        <v>23</v>
      </c>
      <c r="O342" s="21">
        <f t="shared" si="23"/>
        <v>44703</v>
      </c>
      <c r="P342" s="19">
        <f t="shared" si="22"/>
        <v>44728</v>
      </c>
      <c r="Q342" s="137" t="s">
        <v>678</v>
      </c>
      <c r="R342" s="132" t="s">
        <v>658</v>
      </c>
    </row>
    <row r="343" spans="1:18" ht="30" x14ac:dyDescent="0.25">
      <c r="A343" t="s">
        <v>785</v>
      </c>
      <c r="B343" s="1">
        <v>44725</v>
      </c>
      <c r="C343" s="45" t="s">
        <v>338</v>
      </c>
      <c r="D343" s="29">
        <v>4</v>
      </c>
      <c r="E343">
        <v>10</v>
      </c>
      <c r="F343">
        <v>0</v>
      </c>
      <c r="G343" s="14">
        <v>0</v>
      </c>
      <c r="K343" s="79">
        <v>1</v>
      </c>
      <c r="L343" s="79">
        <v>0</v>
      </c>
      <c r="M343" s="14">
        <v>0</v>
      </c>
      <c r="N343" s="18">
        <f t="shared" si="21"/>
        <v>0</v>
      </c>
      <c r="O343" s="21">
        <f t="shared" si="23"/>
        <v>44726</v>
      </c>
      <c r="P343" s="19">
        <f t="shared" si="22"/>
        <v>44751</v>
      </c>
      <c r="Q343" s="137" t="s">
        <v>641</v>
      </c>
      <c r="R343" s="132" t="s">
        <v>659</v>
      </c>
    </row>
    <row r="344" spans="1:18" ht="30" x14ac:dyDescent="0.25">
      <c r="A344" t="s">
        <v>355</v>
      </c>
      <c r="B344" s="1">
        <v>44726</v>
      </c>
      <c r="C344" s="44" t="s">
        <v>375</v>
      </c>
      <c r="D344" s="29">
        <v>2</v>
      </c>
      <c r="H344">
        <v>29</v>
      </c>
      <c r="I344">
        <v>30</v>
      </c>
      <c r="K344" s="79">
        <v>18</v>
      </c>
      <c r="L344" s="79">
        <v>19</v>
      </c>
      <c r="N344" s="18">
        <f>ROUND((K344+L344)/2,0)</f>
        <v>19</v>
      </c>
      <c r="O344" s="21">
        <f t="shared" si="23"/>
        <v>44708</v>
      </c>
      <c r="P344" s="19">
        <f t="shared" si="22"/>
        <v>44733</v>
      </c>
      <c r="Q344" s="137" t="s">
        <v>649</v>
      </c>
      <c r="R344" s="132" t="s">
        <v>659</v>
      </c>
    </row>
    <row r="345" spans="1:18" ht="30" x14ac:dyDescent="0.25">
      <c r="A345" t="s">
        <v>356</v>
      </c>
      <c r="B345" s="1">
        <v>44726</v>
      </c>
      <c r="C345" s="44" t="s">
        <v>375</v>
      </c>
      <c r="D345" s="29">
        <v>4</v>
      </c>
      <c r="E345" t="s">
        <v>193</v>
      </c>
      <c r="F345" t="s">
        <v>193</v>
      </c>
      <c r="G345" s="77" t="s">
        <v>193</v>
      </c>
      <c r="K345" s="79">
        <v>11</v>
      </c>
      <c r="L345" s="79">
        <v>11</v>
      </c>
      <c r="M345" s="14">
        <v>11</v>
      </c>
      <c r="N345" s="18">
        <f t="shared" si="21"/>
        <v>11</v>
      </c>
      <c r="O345" s="21">
        <f t="shared" si="23"/>
        <v>44716</v>
      </c>
      <c r="P345" s="19">
        <f t="shared" si="22"/>
        <v>44741</v>
      </c>
      <c r="Q345" s="137" t="s">
        <v>792</v>
      </c>
      <c r="R345" s="132" t="s">
        <v>658</v>
      </c>
    </row>
    <row r="346" spans="1:18" ht="30" x14ac:dyDescent="0.25">
      <c r="A346" t="s">
        <v>357</v>
      </c>
      <c r="B346" s="1">
        <v>44726</v>
      </c>
      <c r="C346" s="44" t="s">
        <v>375</v>
      </c>
      <c r="D346" s="29">
        <v>3</v>
      </c>
      <c r="H346">
        <v>35</v>
      </c>
      <c r="I346">
        <v>33</v>
      </c>
      <c r="J346" s="14">
        <v>34</v>
      </c>
      <c r="K346" s="79">
        <v>21</v>
      </c>
      <c r="L346" s="79">
        <v>20</v>
      </c>
      <c r="M346" s="14">
        <v>20</v>
      </c>
      <c r="N346" s="18">
        <f t="shared" si="21"/>
        <v>20</v>
      </c>
      <c r="O346" s="21">
        <f t="shared" si="23"/>
        <v>44707</v>
      </c>
      <c r="P346" s="19">
        <f t="shared" si="22"/>
        <v>44732</v>
      </c>
      <c r="Q346" s="137" t="s">
        <v>793</v>
      </c>
      <c r="R346" s="132" t="s">
        <v>658</v>
      </c>
    </row>
    <row r="347" spans="1:18" ht="30" x14ac:dyDescent="0.25">
      <c r="A347" t="s">
        <v>358</v>
      </c>
      <c r="B347" s="1">
        <v>44726</v>
      </c>
      <c r="C347" s="44" t="s">
        <v>375</v>
      </c>
      <c r="D347" s="29">
        <v>4</v>
      </c>
      <c r="H347" t="s">
        <v>72</v>
      </c>
      <c r="K347" s="79">
        <v>25</v>
      </c>
      <c r="L347" s="6"/>
      <c r="N347" s="18">
        <v>25</v>
      </c>
      <c r="O347" s="21">
        <f t="shared" si="23"/>
        <v>44702</v>
      </c>
      <c r="P347" s="19">
        <f t="shared" si="22"/>
        <v>44727</v>
      </c>
      <c r="Q347" s="137" t="s">
        <v>637</v>
      </c>
      <c r="R347" s="132" t="s">
        <v>659</v>
      </c>
    </row>
    <row r="348" spans="1:18" ht="30" x14ac:dyDescent="0.25">
      <c r="A348" t="s">
        <v>359</v>
      </c>
      <c r="B348" s="1">
        <v>44726</v>
      </c>
      <c r="C348" s="44" t="s">
        <v>375</v>
      </c>
      <c r="D348" s="29">
        <v>2</v>
      </c>
      <c r="F348">
        <v>15</v>
      </c>
      <c r="G348" s="14">
        <v>15</v>
      </c>
      <c r="K348" s="79">
        <v>1</v>
      </c>
      <c r="L348" s="79">
        <v>1</v>
      </c>
      <c r="N348" s="18">
        <f>ROUND((K348+L348)/2,0)</f>
        <v>1</v>
      </c>
      <c r="O348" s="21">
        <f t="shared" si="23"/>
        <v>44726</v>
      </c>
      <c r="P348" s="19">
        <f t="shared" si="22"/>
        <v>44751</v>
      </c>
      <c r="Q348" s="137" t="s">
        <v>792</v>
      </c>
      <c r="R348" s="132" t="s">
        <v>659</v>
      </c>
    </row>
    <row r="349" spans="1:18" ht="30" x14ac:dyDescent="0.25">
      <c r="A349" t="s">
        <v>360</v>
      </c>
      <c r="B349" s="1">
        <v>44726</v>
      </c>
      <c r="C349" s="44" t="s">
        <v>375</v>
      </c>
      <c r="D349" s="29">
        <v>6</v>
      </c>
      <c r="E349" t="s">
        <v>4</v>
      </c>
      <c r="K349" s="79">
        <v>24</v>
      </c>
      <c r="N349" s="18">
        <v>24</v>
      </c>
      <c r="O349" s="21">
        <f t="shared" si="23"/>
        <v>44703</v>
      </c>
      <c r="P349" s="19">
        <f t="shared" si="22"/>
        <v>44728</v>
      </c>
      <c r="Q349" s="137" t="s">
        <v>739</v>
      </c>
      <c r="R349" s="132" t="s">
        <v>659</v>
      </c>
    </row>
    <row r="350" spans="1:18" ht="30" x14ac:dyDescent="0.25">
      <c r="A350" t="s">
        <v>361</v>
      </c>
      <c r="B350" s="1">
        <v>44726</v>
      </c>
      <c r="C350" s="44" t="s">
        <v>375</v>
      </c>
      <c r="D350" s="29">
        <v>4</v>
      </c>
      <c r="E350" t="s">
        <v>193</v>
      </c>
      <c r="H350">
        <v>20</v>
      </c>
      <c r="I350">
        <v>20</v>
      </c>
      <c r="K350" s="79">
        <v>11</v>
      </c>
      <c r="L350" s="79">
        <v>14</v>
      </c>
      <c r="M350" s="14">
        <v>14</v>
      </c>
      <c r="N350" s="18">
        <f t="shared" ref="N350:N399" si="24">ROUND((K350+L350+M350)/3,0)</f>
        <v>13</v>
      </c>
      <c r="O350" s="21">
        <f t="shared" si="23"/>
        <v>44714</v>
      </c>
      <c r="P350" s="19">
        <f t="shared" si="22"/>
        <v>44739</v>
      </c>
      <c r="Q350" s="137" t="s">
        <v>736</v>
      </c>
      <c r="R350" s="132" t="s">
        <v>659</v>
      </c>
    </row>
    <row r="351" spans="1:18" ht="30" x14ac:dyDescent="0.25">
      <c r="A351" t="s">
        <v>362</v>
      </c>
      <c r="B351" s="1">
        <v>44726</v>
      </c>
      <c r="C351" s="44" t="s">
        <v>375</v>
      </c>
      <c r="D351" s="29">
        <v>4</v>
      </c>
      <c r="E351">
        <v>75</v>
      </c>
      <c r="F351">
        <v>75</v>
      </c>
      <c r="G351" s="14">
        <v>75</v>
      </c>
      <c r="K351" s="79">
        <v>8</v>
      </c>
      <c r="L351" s="79">
        <v>8</v>
      </c>
      <c r="M351" s="14">
        <v>8</v>
      </c>
      <c r="N351" s="18">
        <f t="shared" si="24"/>
        <v>8</v>
      </c>
      <c r="O351" s="21">
        <f t="shared" si="23"/>
        <v>44719</v>
      </c>
      <c r="P351" s="19">
        <f t="shared" si="22"/>
        <v>44744</v>
      </c>
      <c r="Q351" s="137" t="s">
        <v>669</v>
      </c>
      <c r="R351" s="132" t="s">
        <v>658</v>
      </c>
    </row>
    <row r="352" spans="1:18" ht="30" x14ac:dyDescent="0.25">
      <c r="A352" t="s">
        <v>363</v>
      </c>
      <c r="B352" s="1">
        <v>44726</v>
      </c>
      <c r="C352" s="44" t="s">
        <v>375</v>
      </c>
      <c r="D352" s="29">
        <v>4</v>
      </c>
      <c r="H352">
        <v>28</v>
      </c>
      <c r="I352">
        <v>30</v>
      </c>
      <c r="J352" s="14">
        <v>27</v>
      </c>
      <c r="K352" s="79">
        <v>18</v>
      </c>
      <c r="L352" s="79">
        <v>19</v>
      </c>
      <c r="M352" s="14">
        <v>17</v>
      </c>
      <c r="N352" s="18">
        <f t="shared" si="24"/>
        <v>18</v>
      </c>
      <c r="O352" s="21">
        <f t="shared" si="23"/>
        <v>44709</v>
      </c>
      <c r="P352" s="19">
        <f t="shared" si="22"/>
        <v>44734</v>
      </c>
      <c r="Q352" s="137" t="s">
        <v>736</v>
      </c>
      <c r="R352" s="132" t="s">
        <v>658</v>
      </c>
    </row>
    <row r="353" spans="1:18" ht="30" x14ac:dyDescent="0.25">
      <c r="A353" t="s">
        <v>364</v>
      </c>
      <c r="B353" s="1">
        <v>44726</v>
      </c>
      <c r="C353" s="44" t="s">
        <v>375</v>
      </c>
      <c r="D353" s="29">
        <v>5</v>
      </c>
      <c r="H353">
        <v>20</v>
      </c>
      <c r="I353">
        <v>18</v>
      </c>
      <c r="J353" s="14">
        <v>18</v>
      </c>
      <c r="K353" s="79">
        <v>14</v>
      </c>
      <c r="L353" s="79">
        <v>14</v>
      </c>
      <c r="M353" s="14">
        <v>14</v>
      </c>
      <c r="N353" s="18">
        <f t="shared" si="24"/>
        <v>14</v>
      </c>
      <c r="O353" s="21">
        <f t="shared" si="23"/>
        <v>44713</v>
      </c>
      <c r="P353" s="19">
        <f t="shared" si="22"/>
        <v>44738</v>
      </c>
      <c r="Q353" s="137" t="s">
        <v>637</v>
      </c>
      <c r="R353" s="132" t="s">
        <v>658</v>
      </c>
    </row>
    <row r="354" spans="1:18" ht="30" x14ac:dyDescent="0.25">
      <c r="A354" t="s">
        <v>365</v>
      </c>
      <c r="B354" s="1">
        <v>44726</v>
      </c>
      <c r="C354" s="44" t="s">
        <v>375</v>
      </c>
      <c r="D354" s="29">
        <v>6</v>
      </c>
      <c r="H354">
        <v>38</v>
      </c>
      <c r="I354">
        <v>35</v>
      </c>
      <c r="J354" s="14">
        <v>37</v>
      </c>
      <c r="K354" s="79">
        <v>22</v>
      </c>
      <c r="L354" s="79">
        <v>21</v>
      </c>
      <c r="M354" s="14">
        <v>22</v>
      </c>
      <c r="N354" s="18">
        <f t="shared" si="24"/>
        <v>22</v>
      </c>
      <c r="O354" s="21">
        <f t="shared" si="23"/>
        <v>44705</v>
      </c>
      <c r="P354" s="19">
        <f t="shared" si="22"/>
        <v>44730</v>
      </c>
      <c r="Q354" s="137" t="s">
        <v>736</v>
      </c>
      <c r="R354" s="132" t="s">
        <v>658</v>
      </c>
    </row>
    <row r="355" spans="1:18" ht="30" x14ac:dyDescent="0.25">
      <c r="A355" t="s">
        <v>366</v>
      </c>
      <c r="B355" s="1">
        <v>44726</v>
      </c>
      <c r="C355" s="44" t="s">
        <v>375</v>
      </c>
      <c r="D355" s="29">
        <v>4</v>
      </c>
      <c r="H355">
        <v>40</v>
      </c>
      <c r="I355">
        <v>32</v>
      </c>
      <c r="J355" s="14">
        <v>35</v>
      </c>
      <c r="K355" s="79">
        <v>22</v>
      </c>
      <c r="L355" s="79">
        <v>19</v>
      </c>
      <c r="M355" s="14">
        <v>21</v>
      </c>
      <c r="N355" s="18">
        <f t="shared" si="24"/>
        <v>21</v>
      </c>
      <c r="O355" s="21">
        <f t="shared" si="23"/>
        <v>44706</v>
      </c>
      <c r="P355" s="19">
        <f t="shared" si="22"/>
        <v>44731</v>
      </c>
      <c r="Q355" s="137" t="s">
        <v>736</v>
      </c>
      <c r="R355" s="132" t="s">
        <v>658</v>
      </c>
    </row>
    <row r="356" spans="1:18" ht="30" x14ac:dyDescent="0.25">
      <c r="A356" t="s">
        <v>367</v>
      </c>
      <c r="B356" s="1">
        <v>44726</v>
      </c>
      <c r="C356" s="44" t="s">
        <v>375</v>
      </c>
      <c r="D356" s="29">
        <v>5</v>
      </c>
      <c r="E356" t="s">
        <v>4</v>
      </c>
      <c r="K356" s="79">
        <v>24</v>
      </c>
      <c r="L356" s="6"/>
      <c r="N356" s="18">
        <v>24</v>
      </c>
      <c r="O356" s="21">
        <f t="shared" si="23"/>
        <v>44703</v>
      </c>
      <c r="P356" s="19">
        <f t="shared" si="22"/>
        <v>44728</v>
      </c>
      <c r="Q356" s="137" t="s">
        <v>670</v>
      </c>
      <c r="R356" s="132" t="s">
        <v>659</v>
      </c>
    </row>
    <row r="357" spans="1:18" ht="30" x14ac:dyDescent="0.25">
      <c r="A357" t="s">
        <v>368</v>
      </c>
      <c r="B357" s="1">
        <v>44726</v>
      </c>
      <c r="C357" s="44" t="s">
        <v>375</v>
      </c>
      <c r="D357" s="29">
        <v>4</v>
      </c>
      <c r="H357">
        <v>27</v>
      </c>
      <c r="I357">
        <v>28</v>
      </c>
      <c r="J357" s="14">
        <v>32</v>
      </c>
      <c r="K357" s="79">
        <v>17</v>
      </c>
      <c r="L357" s="79">
        <v>18</v>
      </c>
      <c r="M357" s="14">
        <v>19</v>
      </c>
      <c r="N357" s="18">
        <f t="shared" si="24"/>
        <v>18</v>
      </c>
      <c r="O357" s="21">
        <f t="shared" si="23"/>
        <v>44709</v>
      </c>
      <c r="P357" s="19">
        <f t="shared" si="22"/>
        <v>44734</v>
      </c>
      <c r="Q357" s="137" t="s">
        <v>736</v>
      </c>
      <c r="R357" s="132" t="s">
        <v>658</v>
      </c>
    </row>
    <row r="358" spans="1:18" ht="30" x14ac:dyDescent="0.25">
      <c r="A358" t="s">
        <v>369</v>
      </c>
      <c r="B358" s="1">
        <v>44726</v>
      </c>
      <c r="C358" s="44" t="s">
        <v>375</v>
      </c>
      <c r="D358" s="29">
        <v>5</v>
      </c>
      <c r="H358">
        <v>38</v>
      </c>
      <c r="I358">
        <v>40</v>
      </c>
      <c r="J358" s="14">
        <v>35</v>
      </c>
      <c r="K358" s="79">
        <v>22</v>
      </c>
      <c r="L358" s="79">
        <v>22</v>
      </c>
      <c r="M358" s="14">
        <v>21</v>
      </c>
      <c r="N358" s="18">
        <f t="shared" si="24"/>
        <v>22</v>
      </c>
      <c r="O358" s="21">
        <f t="shared" si="23"/>
        <v>44705</v>
      </c>
      <c r="P358" s="19">
        <f t="shared" si="22"/>
        <v>44730</v>
      </c>
      <c r="Q358" s="137" t="s">
        <v>792</v>
      </c>
      <c r="R358" s="132" t="s">
        <v>658</v>
      </c>
    </row>
    <row r="359" spans="1:18" ht="30" x14ac:dyDescent="0.25">
      <c r="A359" t="s">
        <v>370</v>
      </c>
      <c r="B359" s="1">
        <v>44726</v>
      </c>
      <c r="C359" s="44" t="s">
        <v>375</v>
      </c>
      <c r="D359" s="29">
        <v>5</v>
      </c>
      <c r="E359">
        <v>30</v>
      </c>
      <c r="F359">
        <v>30</v>
      </c>
      <c r="G359" s="14">
        <v>45</v>
      </c>
      <c r="K359" s="79">
        <v>4</v>
      </c>
      <c r="L359" s="79">
        <v>4</v>
      </c>
      <c r="M359" s="14">
        <v>6</v>
      </c>
      <c r="N359" s="18">
        <f t="shared" si="24"/>
        <v>5</v>
      </c>
      <c r="O359" s="21">
        <f t="shared" si="23"/>
        <v>44722</v>
      </c>
      <c r="P359" s="19">
        <f t="shared" si="22"/>
        <v>44747</v>
      </c>
      <c r="Q359" s="137" t="s">
        <v>669</v>
      </c>
      <c r="R359" s="132" t="s">
        <v>658</v>
      </c>
    </row>
    <row r="360" spans="1:18" ht="30" x14ac:dyDescent="0.25">
      <c r="A360" t="s">
        <v>371</v>
      </c>
      <c r="B360" s="1">
        <v>44726</v>
      </c>
      <c r="C360" s="44" t="s">
        <v>375</v>
      </c>
      <c r="D360" s="29">
        <v>3</v>
      </c>
      <c r="E360">
        <v>90</v>
      </c>
      <c r="F360">
        <v>90</v>
      </c>
      <c r="G360" s="14">
        <v>90</v>
      </c>
      <c r="K360" s="79">
        <v>10</v>
      </c>
      <c r="L360" s="79">
        <v>10</v>
      </c>
      <c r="M360" s="14">
        <v>10</v>
      </c>
      <c r="N360" s="18">
        <f t="shared" si="24"/>
        <v>10</v>
      </c>
      <c r="O360" s="21">
        <f t="shared" si="23"/>
        <v>44717</v>
      </c>
      <c r="P360" s="19">
        <f t="shared" si="22"/>
        <v>44742</v>
      </c>
      <c r="Q360" s="137" t="s">
        <v>794</v>
      </c>
      <c r="R360" s="132" t="s">
        <v>659</v>
      </c>
    </row>
    <row r="361" spans="1:18" ht="30" x14ac:dyDescent="0.25">
      <c r="A361" t="s">
        <v>372</v>
      </c>
      <c r="B361" s="1">
        <v>44726</v>
      </c>
      <c r="C361" s="44" t="s">
        <v>375</v>
      </c>
      <c r="D361" s="29">
        <v>4</v>
      </c>
      <c r="E361" t="s">
        <v>4</v>
      </c>
      <c r="K361" s="79">
        <v>24</v>
      </c>
      <c r="L361" s="6"/>
      <c r="N361" s="18">
        <v>24</v>
      </c>
      <c r="O361" s="21">
        <f t="shared" si="23"/>
        <v>44703</v>
      </c>
      <c r="P361" s="19">
        <f t="shared" si="22"/>
        <v>44728</v>
      </c>
      <c r="Q361" s="137" t="s">
        <v>794</v>
      </c>
      <c r="R361" s="132" t="s">
        <v>658</v>
      </c>
    </row>
    <row r="362" spans="1:18" ht="30" x14ac:dyDescent="0.25">
      <c r="A362" t="s">
        <v>373</v>
      </c>
      <c r="B362" s="1">
        <v>44726</v>
      </c>
      <c r="C362" s="44" t="s">
        <v>375</v>
      </c>
      <c r="D362" s="29">
        <v>5</v>
      </c>
      <c r="H362">
        <v>35</v>
      </c>
      <c r="I362">
        <v>37</v>
      </c>
      <c r="J362" s="14">
        <v>34</v>
      </c>
      <c r="K362" s="79">
        <v>21</v>
      </c>
      <c r="L362" s="79">
        <v>22</v>
      </c>
      <c r="M362" s="14">
        <v>20</v>
      </c>
      <c r="N362" s="18">
        <f t="shared" si="24"/>
        <v>21</v>
      </c>
      <c r="O362" s="21">
        <f t="shared" si="23"/>
        <v>44706</v>
      </c>
      <c r="P362" s="19">
        <f t="shared" si="22"/>
        <v>44731</v>
      </c>
      <c r="Q362" s="137" t="s">
        <v>739</v>
      </c>
      <c r="R362" s="132" t="s">
        <v>659</v>
      </c>
    </row>
    <row r="363" spans="1:18" ht="30" x14ac:dyDescent="0.25">
      <c r="A363" t="s">
        <v>374</v>
      </c>
      <c r="B363" s="1">
        <v>44726</v>
      </c>
      <c r="C363" s="44" t="s">
        <v>375</v>
      </c>
      <c r="D363" s="75">
        <v>5</v>
      </c>
      <c r="G363" s="77"/>
      <c r="H363">
        <v>34</v>
      </c>
      <c r="I363">
        <v>36</v>
      </c>
      <c r="J363" s="77">
        <v>30</v>
      </c>
      <c r="K363" s="79">
        <v>20</v>
      </c>
      <c r="L363" s="79">
        <v>21</v>
      </c>
      <c r="M363" s="77">
        <v>19</v>
      </c>
      <c r="N363" s="18">
        <f t="shared" si="24"/>
        <v>20</v>
      </c>
      <c r="O363" s="21">
        <f t="shared" si="23"/>
        <v>44707</v>
      </c>
      <c r="P363" s="19">
        <f t="shared" si="22"/>
        <v>44732</v>
      </c>
      <c r="Q363" s="137" t="s">
        <v>669</v>
      </c>
      <c r="R363" s="132" t="s">
        <v>632</v>
      </c>
    </row>
    <row r="364" spans="1:18" ht="30" x14ac:dyDescent="0.25">
      <c r="A364" t="s">
        <v>788</v>
      </c>
      <c r="B364" s="1">
        <v>44726</v>
      </c>
      <c r="C364" s="44" t="s">
        <v>375</v>
      </c>
      <c r="D364" s="75">
        <v>4</v>
      </c>
      <c r="G364" s="77"/>
      <c r="H364">
        <v>36</v>
      </c>
      <c r="I364">
        <v>36</v>
      </c>
      <c r="J364" s="77">
        <v>35</v>
      </c>
      <c r="K364" s="79">
        <v>21</v>
      </c>
      <c r="L364" s="79">
        <v>21</v>
      </c>
      <c r="M364" s="77">
        <v>21</v>
      </c>
      <c r="N364" s="18">
        <f t="shared" si="24"/>
        <v>21</v>
      </c>
      <c r="O364" s="21">
        <f t="shared" si="23"/>
        <v>44706</v>
      </c>
      <c r="P364" s="19">
        <f t="shared" si="22"/>
        <v>44731</v>
      </c>
      <c r="Q364" s="137" t="s">
        <v>795</v>
      </c>
      <c r="R364" s="132" t="s">
        <v>632</v>
      </c>
    </row>
    <row r="365" spans="1:18" ht="30" x14ac:dyDescent="0.25">
      <c r="A365" t="s">
        <v>789</v>
      </c>
      <c r="B365" s="1">
        <v>44726</v>
      </c>
      <c r="C365" s="44" t="s">
        <v>375</v>
      </c>
      <c r="D365" s="75">
        <v>4</v>
      </c>
      <c r="G365" s="77"/>
      <c r="H365">
        <v>30</v>
      </c>
      <c r="I365">
        <v>32</v>
      </c>
      <c r="J365" s="77">
        <v>32</v>
      </c>
      <c r="K365" s="79">
        <v>19</v>
      </c>
      <c r="L365" s="79">
        <v>19</v>
      </c>
      <c r="M365" s="77">
        <v>19</v>
      </c>
      <c r="N365" s="18">
        <f t="shared" si="24"/>
        <v>19</v>
      </c>
      <c r="O365" s="21">
        <f t="shared" si="23"/>
        <v>44708</v>
      </c>
      <c r="P365" s="19">
        <f t="shared" si="22"/>
        <v>44733</v>
      </c>
      <c r="Q365" s="137" t="s">
        <v>649</v>
      </c>
      <c r="R365" s="132" t="s">
        <v>659</v>
      </c>
    </row>
    <row r="366" spans="1:18" ht="30" x14ac:dyDescent="0.25">
      <c r="A366" t="s">
        <v>790</v>
      </c>
      <c r="B366" s="1">
        <v>44726</v>
      </c>
      <c r="C366" s="44" t="s">
        <v>375</v>
      </c>
      <c r="D366" s="75">
        <v>5</v>
      </c>
      <c r="E366">
        <v>15</v>
      </c>
      <c r="F366">
        <v>15</v>
      </c>
      <c r="G366" s="77">
        <v>15</v>
      </c>
      <c r="J366" s="77"/>
      <c r="K366" s="79">
        <v>1</v>
      </c>
      <c r="L366" s="79">
        <v>1</v>
      </c>
      <c r="M366" s="77">
        <v>1</v>
      </c>
      <c r="N366" s="18">
        <f t="shared" si="24"/>
        <v>1</v>
      </c>
      <c r="O366" s="21">
        <f t="shared" si="23"/>
        <v>44726</v>
      </c>
      <c r="P366" s="19">
        <f t="shared" si="22"/>
        <v>44751</v>
      </c>
      <c r="Q366" s="137" t="s">
        <v>736</v>
      </c>
      <c r="R366" s="132" t="s">
        <v>659</v>
      </c>
    </row>
    <row r="367" spans="1:18" ht="30" x14ac:dyDescent="0.25">
      <c r="A367" t="s">
        <v>791</v>
      </c>
      <c r="B367" s="1">
        <v>44726</v>
      </c>
      <c r="C367" s="44" t="s">
        <v>375</v>
      </c>
      <c r="D367" s="29">
        <v>3</v>
      </c>
      <c r="E367">
        <v>15</v>
      </c>
      <c r="F367">
        <v>15</v>
      </c>
      <c r="G367" s="14">
        <v>15</v>
      </c>
      <c r="K367" s="79">
        <v>1</v>
      </c>
      <c r="L367" s="79">
        <v>1</v>
      </c>
      <c r="M367" s="14">
        <v>1</v>
      </c>
      <c r="N367" s="18">
        <f t="shared" si="24"/>
        <v>1</v>
      </c>
      <c r="O367" s="21">
        <f t="shared" si="23"/>
        <v>44726</v>
      </c>
      <c r="P367" s="19">
        <f t="shared" si="22"/>
        <v>44751</v>
      </c>
      <c r="Q367" s="137" t="s">
        <v>792</v>
      </c>
      <c r="R367" s="132" t="s">
        <v>659</v>
      </c>
    </row>
    <row r="368" spans="1:18" ht="30" x14ac:dyDescent="0.25">
      <c r="A368" t="s">
        <v>377</v>
      </c>
      <c r="B368" s="1">
        <v>44726</v>
      </c>
      <c r="C368" s="45" t="s">
        <v>376</v>
      </c>
      <c r="D368" s="29">
        <v>4</v>
      </c>
      <c r="E368">
        <v>90</v>
      </c>
      <c r="F368" t="s">
        <v>193</v>
      </c>
      <c r="G368" s="77" t="s">
        <v>193</v>
      </c>
      <c r="K368" s="79">
        <v>10</v>
      </c>
      <c r="L368" s="79">
        <v>11</v>
      </c>
      <c r="M368" s="14">
        <v>11</v>
      </c>
      <c r="N368" s="18">
        <f t="shared" si="24"/>
        <v>11</v>
      </c>
      <c r="O368" s="21">
        <f t="shared" si="23"/>
        <v>44716</v>
      </c>
      <c r="P368" s="19">
        <f t="shared" si="22"/>
        <v>44741</v>
      </c>
      <c r="Q368" s="137" t="s">
        <v>799</v>
      </c>
      <c r="R368" s="132" t="s">
        <v>658</v>
      </c>
    </row>
    <row r="369" spans="1:18" ht="30" x14ac:dyDescent="0.25">
      <c r="A369" t="s">
        <v>378</v>
      </c>
      <c r="B369" s="1">
        <v>44726</v>
      </c>
      <c r="C369" s="45" t="s">
        <v>376</v>
      </c>
      <c r="D369" s="29">
        <v>5</v>
      </c>
      <c r="H369">
        <v>40</v>
      </c>
      <c r="I369">
        <v>38</v>
      </c>
      <c r="J369" s="14">
        <v>36</v>
      </c>
      <c r="K369" s="79">
        <v>22</v>
      </c>
      <c r="L369" s="79">
        <v>22</v>
      </c>
      <c r="M369" s="14">
        <v>21</v>
      </c>
      <c r="N369" s="18">
        <f t="shared" si="24"/>
        <v>22</v>
      </c>
      <c r="O369" s="21">
        <f t="shared" si="23"/>
        <v>44705</v>
      </c>
      <c r="P369" s="19">
        <f t="shared" si="22"/>
        <v>44730</v>
      </c>
      <c r="Q369" s="137" t="s">
        <v>669</v>
      </c>
      <c r="R369" s="132" t="s">
        <v>658</v>
      </c>
    </row>
    <row r="370" spans="1:18" ht="30" x14ac:dyDescent="0.25">
      <c r="A370" t="s">
        <v>379</v>
      </c>
      <c r="B370" s="1">
        <v>44726</v>
      </c>
      <c r="C370" s="45" t="s">
        <v>376</v>
      </c>
      <c r="D370" s="29">
        <v>5</v>
      </c>
      <c r="E370">
        <v>30</v>
      </c>
      <c r="F370">
        <v>45</v>
      </c>
      <c r="G370" s="14">
        <v>45</v>
      </c>
      <c r="K370" s="79">
        <v>4</v>
      </c>
      <c r="L370" s="79">
        <v>6</v>
      </c>
      <c r="M370" s="14">
        <v>6</v>
      </c>
      <c r="N370" s="18">
        <f t="shared" si="24"/>
        <v>5</v>
      </c>
      <c r="O370" s="21">
        <f t="shared" si="23"/>
        <v>44722</v>
      </c>
      <c r="P370" s="19">
        <f t="shared" si="22"/>
        <v>44747</v>
      </c>
      <c r="Q370" s="137" t="s">
        <v>736</v>
      </c>
      <c r="R370" s="132" t="s">
        <v>632</v>
      </c>
    </row>
    <row r="371" spans="1:18" ht="30" x14ac:dyDescent="0.25">
      <c r="A371" t="s">
        <v>380</v>
      </c>
      <c r="B371" s="1">
        <v>44726</v>
      </c>
      <c r="C371" s="45" t="s">
        <v>376</v>
      </c>
      <c r="D371" s="29">
        <v>4</v>
      </c>
      <c r="E371">
        <v>90</v>
      </c>
      <c r="F371">
        <v>90</v>
      </c>
      <c r="G371" s="14">
        <v>90</v>
      </c>
      <c r="K371" s="79">
        <v>10</v>
      </c>
      <c r="L371" s="79">
        <v>10</v>
      </c>
      <c r="M371" s="14">
        <v>10</v>
      </c>
      <c r="N371" s="18">
        <f t="shared" si="24"/>
        <v>10</v>
      </c>
      <c r="O371" s="21">
        <f t="shared" si="23"/>
        <v>44717</v>
      </c>
      <c r="P371" s="19">
        <f t="shared" si="22"/>
        <v>44742</v>
      </c>
      <c r="Q371" s="137" t="s">
        <v>645</v>
      </c>
      <c r="R371" s="132" t="s">
        <v>658</v>
      </c>
    </row>
    <row r="372" spans="1:18" ht="30" x14ac:dyDescent="0.25">
      <c r="A372" t="s">
        <v>381</v>
      </c>
      <c r="B372" s="1">
        <v>44726</v>
      </c>
      <c r="C372" s="45" t="s">
        <v>376</v>
      </c>
      <c r="D372" s="29">
        <v>2</v>
      </c>
      <c r="E372">
        <v>90</v>
      </c>
      <c r="H372">
        <v>20</v>
      </c>
      <c r="K372" s="79">
        <v>10</v>
      </c>
      <c r="L372" s="79">
        <v>14</v>
      </c>
      <c r="N372" s="18">
        <f>ROUND((K372+L372)/2,0)</f>
        <v>12</v>
      </c>
      <c r="O372" s="21">
        <f t="shared" si="23"/>
        <v>44715</v>
      </c>
      <c r="P372" s="19">
        <f t="shared" si="22"/>
        <v>44740</v>
      </c>
      <c r="Q372" s="137" t="s">
        <v>631</v>
      </c>
      <c r="R372" s="132" t="s">
        <v>658</v>
      </c>
    </row>
    <row r="373" spans="1:18" ht="30" x14ac:dyDescent="0.25">
      <c r="A373" t="s">
        <v>382</v>
      </c>
      <c r="B373" s="1">
        <v>44726</v>
      </c>
      <c r="C373" s="45" t="s">
        <v>376</v>
      </c>
      <c r="D373" s="29">
        <v>4</v>
      </c>
      <c r="E373">
        <v>0</v>
      </c>
      <c r="F373">
        <v>0</v>
      </c>
      <c r="G373" s="14">
        <v>0</v>
      </c>
      <c r="K373" s="79">
        <v>0</v>
      </c>
      <c r="L373" s="79">
        <v>0</v>
      </c>
      <c r="M373" s="14">
        <v>0</v>
      </c>
      <c r="N373" s="18">
        <f t="shared" si="24"/>
        <v>0</v>
      </c>
      <c r="O373" s="21">
        <f t="shared" si="23"/>
        <v>44727</v>
      </c>
      <c r="P373" s="19">
        <f t="shared" si="22"/>
        <v>44752</v>
      </c>
      <c r="Q373" s="137" t="s">
        <v>636</v>
      </c>
      <c r="R373" s="132" t="s">
        <v>632</v>
      </c>
    </row>
    <row r="374" spans="1:18" ht="30" x14ac:dyDescent="0.25">
      <c r="A374" t="s">
        <v>383</v>
      </c>
      <c r="B374" s="1">
        <v>44726</v>
      </c>
      <c r="C374" s="45" t="s">
        <v>376</v>
      </c>
      <c r="D374" s="29">
        <v>5</v>
      </c>
      <c r="E374" t="s">
        <v>797</v>
      </c>
      <c r="G374" s="77" t="s">
        <v>798</v>
      </c>
      <c r="K374" s="79">
        <v>24</v>
      </c>
      <c r="L374" s="79">
        <v>25</v>
      </c>
      <c r="M374" s="14">
        <v>25</v>
      </c>
      <c r="N374" s="18">
        <f>ROUND((24*3+26*2)/5,0)</f>
        <v>25</v>
      </c>
      <c r="O374" s="21">
        <f t="shared" si="23"/>
        <v>44702</v>
      </c>
      <c r="P374" s="19">
        <f t="shared" si="22"/>
        <v>44727</v>
      </c>
      <c r="Q374" s="137" t="s">
        <v>642</v>
      </c>
      <c r="R374" s="132" t="s">
        <v>632</v>
      </c>
    </row>
    <row r="375" spans="1:18" ht="30" x14ac:dyDescent="0.25">
      <c r="A375" t="s">
        <v>384</v>
      </c>
      <c r="B375" s="1">
        <v>44726</v>
      </c>
      <c r="C375" s="45" t="s">
        <v>376</v>
      </c>
      <c r="D375" s="29">
        <v>5</v>
      </c>
      <c r="E375">
        <v>90</v>
      </c>
      <c r="F375">
        <v>90</v>
      </c>
      <c r="G375" s="14">
        <v>90</v>
      </c>
      <c r="K375" s="79">
        <v>10</v>
      </c>
      <c r="L375" s="79">
        <v>10</v>
      </c>
      <c r="M375" s="14">
        <v>10</v>
      </c>
      <c r="N375" s="18">
        <f t="shared" si="24"/>
        <v>10</v>
      </c>
      <c r="O375" s="21">
        <f t="shared" si="23"/>
        <v>44717</v>
      </c>
      <c r="P375" s="19">
        <f t="shared" si="22"/>
        <v>44742</v>
      </c>
      <c r="Q375" s="137" t="s">
        <v>634</v>
      </c>
      <c r="R375" s="132" t="s">
        <v>658</v>
      </c>
    </row>
    <row r="376" spans="1:18" ht="30" x14ac:dyDescent="0.25">
      <c r="A376" t="s">
        <v>385</v>
      </c>
      <c r="B376" s="1">
        <v>44726</v>
      </c>
      <c r="C376" s="45" t="s">
        <v>376</v>
      </c>
      <c r="D376" s="29">
        <v>7</v>
      </c>
      <c r="H376">
        <v>26</v>
      </c>
      <c r="I376">
        <v>27</v>
      </c>
      <c r="J376" s="14">
        <v>30</v>
      </c>
      <c r="K376" s="79">
        <v>17</v>
      </c>
      <c r="L376" s="79">
        <v>17</v>
      </c>
      <c r="M376" s="14">
        <v>19</v>
      </c>
      <c r="N376" s="18">
        <f t="shared" si="24"/>
        <v>18</v>
      </c>
      <c r="O376" s="21">
        <f t="shared" si="23"/>
        <v>44709</v>
      </c>
      <c r="P376" s="19">
        <f t="shared" si="22"/>
        <v>44734</v>
      </c>
      <c r="Q376" s="137" t="s">
        <v>634</v>
      </c>
      <c r="R376" s="132" t="s">
        <v>632</v>
      </c>
    </row>
    <row r="377" spans="1:18" ht="30" x14ac:dyDescent="0.25">
      <c r="A377" t="s">
        <v>386</v>
      </c>
      <c r="B377" s="1">
        <v>44726</v>
      </c>
      <c r="C377" s="45" t="s">
        <v>376</v>
      </c>
      <c r="D377" s="29">
        <v>4</v>
      </c>
      <c r="E377">
        <v>60</v>
      </c>
      <c r="F377">
        <v>60</v>
      </c>
      <c r="G377" s="14">
        <v>45</v>
      </c>
      <c r="K377" s="79">
        <v>7</v>
      </c>
      <c r="L377" s="79">
        <v>7</v>
      </c>
      <c r="M377" s="14">
        <v>6</v>
      </c>
      <c r="N377" s="18">
        <f t="shared" si="24"/>
        <v>7</v>
      </c>
      <c r="O377" s="21">
        <f t="shared" si="23"/>
        <v>44720</v>
      </c>
      <c r="P377" s="19">
        <f t="shared" si="22"/>
        <v>44745</v>
      </c>
      <c r="Q377" s="137" t="s">
        <v>634</v>
      </c>
      <c r="R377" s="132" t="s">
        <v>632</v>
      </c>
    </row>
    <row r="378" spans="1:18" ht="30" x14ac:dyDescent="0.25">
      <c r="A378" t="s">
        <v>387</v>
      </c>
      <c r="B378" s="1">
        <v>44726</v>
      </c>
      <c r="C378" s="45" t="s">
        <v>376</v>
      </c>
      <c r="D378" s="29">
        <v>5</v>
      </c>
      <c r="E378">
        <v>90</v>
      </c>
      <c r="F378" t="s">
        <v>193</v>
      </c>
      <c r="G378" s="77" t="s">
        <v>193</v>
      </c>
      <c r="K378" s="79">
        <v>10</v>
      </c>
      <c r="L378" s="79">
        <v>11</v>
      </c>
      <c r="M378" s="14">
        <v>11</v>
      </c>
      <c r="N378" s="18">
        <f t="shared" si="24"/>
        <v>11</v>
      </c>
      <c r="O378" s="21">
        <f t="shared" si="23"/>
        <v>44716</v>
      </c>
      <c r="P378" s="19">
        <f t="shared" si="22"/>
        <v>44741</v>
      </c>
      <c r="Q378" s="137" t="s">
        <v>674</v>
      </c>
      <c r="R378" s="132" t="s">
        <v>658</v>
      </c>
    </row>
    <row r="379" spans="1:18" ht="30" x14ac:dyDescent="0.25">
      <c r="A379" t="s">
        <v>388</v>
      </c>
      <c r="B379" s="1">
        <v>44727</v>
      </c>
      <c r="C379" s="45" t="s">
        <v>376</v>
      </c>
      <c r="D379" s="75">
        <v>4</v>
      </c>
      <c r="E379">
        <v>0</v>
      </c>
      <c r="F379">
        <v>0</v>
      </c>
      <c r="G379" s="77">
        <v>0</v>
      </c>
      <c r="J379" s="77"/>
      <c r="K379" s="79">
        <v>0</v>
      </c>
      <c r="L379" s="79">
        <v>0</v>
      </c>
      <c r="M379" s="77">
        <v>0</v>
      </c>
      <c r="N379" s="18">
        <f t="shared" si="24"/>
        <v>0</v>
      </c>
      <c r="O379" s="21">
        <f t="shared" si="23"/>
        <v>44728</v>
      </c>
      <c r="P379" s="19">
        <f t="shared" si="22"/>
        <v>44753</v>
      </c>
      <c r="Q379" s="137" t="s">
        <v>652</v>
      </c>
      <c r="R379" s="132" t="s">
        <v>658</v>
      </c>
    </row>
    <row r="380" spans="1:18" ht="30" x14ac:dyDescent="0.25">
      <c r="A380" t="s">
        <v>796</v>
      </c>
      <c r="B380" s="1">
        <v>44726</v>
      </c>
      <c r="C380" s="45" t="s">
        <v>376</v>
      </c>
      <c r="D380" s="29">
        <v>5</v>
      </c>
      <c r="E380" t="s">
        <v>4</v>
      </c>
      <c r="K380" s="79">
        <v>24</v>
      </c>
      <c r="L380" s="6"/>
      <c r="N380" s="18">
        <v>24</v>
      </c>
      <c r="O380" s="21">
        <f t="shared" si="23"/>
        <v>44703</v>
      </c>
      <c r="P380" s="19">
        <f t="shared" si="22"/>
        <v>44728</v>
      </c>
      <c r="Q380" s="137" t="s">
        <v>676</v>
      </c>
      <c r="R380" s="132" t="s">
        <v>659</v>
      </c>
    </row>
    <row r="381" spans="1:18" x14ac:dyDescent="0.25">
      <c r="A381" t="s">
        <v>759</v>
      </c>
      <c r="B381" s="1">
        <v>44725</v>
      </c>
      <c r="C381" s="44" t="s">
        <v>758</v>
      </c>
      <c r="D381" s="29">
        <v>4</v>
      </c>
      <c r="E381">
        <v>90</v>
      </c>
      <c r="F381">
        <v>90</v>
      </c>
      <c r="H381" s="79">
        <v>20</v>
      </c>
      <c r="K381">
        <v>10</v>
      </c>
      <c r="L381">
        <v>10</v>
      </c>
      <c r="M381" s="14">
        <v>14</v>
      </c>
      <c r="N381" s="18">
        <f t="shared" si="24"/>
        <v>11</v>
      </c>
      <c r="O381" s="21">
        <f t="shared" si="23"/>
        <v>44715</v>
      </c>
      <c r="P381" s="19">
        <f t="shared" si="22"/>
        <v>44740</v>
      </c>
      <c r="Q381" s="137" t="s">
        <v>670</v>
      </c>
      <c r="R381" s="132" t="s">
        <v>659</v>
      </c>
    </row>
    <row r="382" spans="1:18" x14ac:dyDescent="0.25">
      <c r="A382" t="s">
        <v>760</v>
      </c>
      <c r="B382" s="1">
        <v>44725</v>
      </c>
      <c r="C382" s="44" t="s">
        <v>758</v>
      </c>
      <c r="D382" s="29">
        <v>3</v>
      </c>
      <c r="E382" t="s">
        <v>4</v>
      </c>
      <c r="K382">
        <v>24</v>
      </c>
      <c r="N382" s="18">
        <v>24</v>
      </c>
      <c r="O382" s="21">
        <f t="shared" si="23"/>
        <v>44702</v>
      </c>
      <c r="P382" s="19">
        <f t="shared" si="22"/>
        <v>44727</v>
      </c>
      <c r="Q382" s="137" t="s">
        <v>739</v>
      </c>
      <c r="R382" s="132" t="s">
        <v>659</v>
      </c>
    </row>
    <row r="383" spans="1:18" x14ac:dyDescent="0.25">
      <c r="A383" t="s">
        <v>761</v>
      </c>
      <c r="B383" s="1">
        <v>44725</v>
      </c>
      <c r="C383" s="44" t="s">
        <v>758</v>
      </c>
      <c r="D383" s="29">
        <v>7</v>
      </c>
      <c r="H383">
        <v>30</v>
      </c>
      <c r="I383">
        <v>34</v>
      </c>
      <c r="J383" s="14">
        <v>29</v>
      </c>
      <c r="K383" s="79">
        <v>19</v>
      </c>
      <c r="L383" s="79">
        <v>20</v>
      </c>
      <c r="M383" s="14">
        <v>18</v>
      </c>
      <c r="N383" s="18">
        <f t="shared" si="24"/>
        <v>19</v>
      </c>
      <c r="O383" s="21">
        <f t="shared" si="23"/>
        <v>44707</v>
      </c>
      <c r="P383" s="19">
        <f t="shared" si="22"/>
        <v>44732</v>
      </c>
      <c r="Q383" s="137" t="s">
        <v>739</v>
      </c>
      <c r="R383" s="132" t="s">
        <v>659</v>
      </c>
    </row>
    <row r="384" spans="1:18" x14ac:dyDescent="0.25">
      <c r="A384" t="s">
        <v>762</v>
      </c>
      <c r="B384" s="1">
        <v>44725</v>
      </c>
      <c r="C384" s="44" t="s">
        <v>758</v>
      </c>
      <c r="D384" s="29">
        <v>5</v>
      </c>
      <c r="H384">
        <v>13</v>
      </c>
      <c r="I384">
        <v>22</v>
      </c>
      <c r="J384" s="14">
        <v>25</v>
      </c>
      <c r="K384" s="79">
        <v>12</v>
      </c>
      <c r="L384" s="79">
        <v>15</v>
      </c>
      <c r="M384" s="14">
        <v>16</v>
      </c>
      <c r="N384" s="18">
        <f t="shared" si="24"/>
        <v>14</v>
      </c>
      <c r="O384" s="21">
        <f t="shared" si="23"/>
        <v>44712</v>
      </c>
      <c r="P384" s="19">
        <f t="shared" si="22"/>
        <v>44737</v>
      </c>
      <c r="Q384" s="137" t="s">
        <v>739</v>
      </c>
      <c r="R384" s="132" t="s">
        <v>659</v>
      </c>
    </row>
    <row r="385" spans="1:19" x14ac:dyDescent="0.25">
      <c r="A385" t="s">
        <v>763</v>
      </c>
      <c r="B385" s="1">
        <v>44725</v>
      </c>
      <c r="C385" s="44" t="s">
        <v>758</v>
      </c>
      <c r="D385" s="29">
        <v>3</v>
      </c>
      <c r="H385">
        <v>30</v>
      </c>
      <c r="I385">
        <v>30</v>
      </c>
      <c r="J385" s="14">
        <v>32</v>
      </c>
      <c r="K385" s="79">
        <v>19</v>
      </c>
      <c r="L385" s="79">
        <v>19</v>
      </c>
      <c r="M385" s="14">
        <v>19</v>
      </c>
      <c r="N385" s="18">
        <f t="shared" si="24"/>
        <v>19</v>
      </c>
      <c r="O385" s="21">
        <f t="shared" si="23"/>
        <v>44707</v>
      </c>
      <c r="P385" s="19">
        <f t="shared" si="22"/>
        <v>44732</v>
      </c>
      <c r="Q385" s="137" t="s">
        <v>649</v>
      </c>
      <c r="R385" s="132" t="s">
        <v>659</v>
      </c>
    </row>
    <row r="386" spans="1:19" x14ac:dyDescent="0.25">
      <c r="A386" t="s">
        <v>764</v>
      </c>
      <c r="B386" s="1">
        <v>44725</v>
      </c>
      <c r="C386" s="44" t="s">
        <v>758</v>
      </c>
      <c r="D386" s="29">
        <v>3</v>
      </c>
      <c r="H386">
        <v>30</v>
      </c>
      <c r="I386">
        <v>24</v>
      </c>
      <c r="J386" s="14">
        <v>23</v>
      </c>
      <c r="K386" s="79">
        <v>19</v>
      </c>
      <c r="L386" s="79">
        <v>16</v>
      </c>
      <c r="M386" s="14">
        <v>16</v>
      </c>
      <c r="N386" s="18">
        <f t="shared" si="24"/>
        <v>17</v>
      </c>
      <c r="O386" s="21">
        <f t="shared" si="23"/>
        <v>44709</v>
      </c>
      <c r="P386" s="19">
        <f t="shared" si="22"/>
        <v>44734</v>
      </c>
      <c r="Q386" s="137" t="s">
        <v>736</v>
      </c>
      <c r="R386" s="132" t="s">
        <v>659</v>
      </c>
    </row>
    <row r="387" spans="1:19" x14ac:dyDescent="0.25">
      <c r="A387" t="s">
        <v>765</v>
      </c>
      <c r="B387" s="1">
        <v>44725</v>
      </c>
      <c r="C387" s="44" t="s">
        <v>758</v>
      </c>
      <c r="D387" s="29">
        <v>3</v>
      </c>
      <c r="H387">
        <v>27</v>
      </c>
      <c r="I387">
        <v>28</v>
      </c>
      <c r="J387" s="14">
        <v>28</v>
      </c>
      <c r="K387" s="79">
        <v>17</v>
      </c>
      <c r="L387" s="79">
        <v>18</v>
      </c>
      <c r="M387" s="14">
        <v>18</v>
      </c>
      <c r="N387" s="18">
        <f t="shared" si="24"/>
        <v>18</v>
      </c>
      <c r="O387" s="21">
        <f t="shared" si="23"/>
        <v>44708</v>
      </c>
      <c r="P387" s="19">
        <f t="shared" si="22"/>
        <v>44733</v>
      </c>
      <c r="Q387" s="137" t="s">
        <v>736</v>
      </c>
      <c r="R387" s="132" t="s">
        <v>658</v>
      </c>
    </row>
    <row r="388" spans="1:19" x14ac:dyDescent="0.25">
      <c r="A388" t="s">
        <v>766</v>
      </c>
      <c r="B388" s="1">
        <v>44725</v>
      </c>
      <c r="C388" s="44" t="s">
        <v>758</v>
      </c>
      <c r="D388" s="29">
        <v>2</v>
      </c>
      <c r="H388">
        <v>26</v>
      </c>
      <c r="I388">
        <v>24</v>
      </c>
      <c r="K388" s="79">
        <v>17</v>
      </c>
      <c r="L388" s="79">
        <v>16</v>
      </c>
      <c r="N388" s="18">
        <f>ROUND((K388+L388)/2,0)</f>
        <v>17</v>
      </c>
      <c r="O388" s="21">
        <f t="shared" si="23"/>
        <v>44709</v>
      </c>
      <c r="P388" s="19">
        <f t="shared" ref="P388:P399" si="25">O388+25</f>
        <v>44734</v>
      </c>
      <c r="Q388" s="137" t="s">
        <v>637</v>
      </c>
      <c r="R388" s="132" t="s">
        <v>659</v>
      </c>
    </row>
    <row r="389" spans="1:19" x14ac:dyDescent="0.25">
      <c r="A389" t="s">
        <v>767</v>
      </c>
      <c r="B389" s="1">
        <v>44725</v>
      </c>
      <c r="C389" s="44" t="s">
        <v>758</v>
      </c>
      <c r="D389" s="29">
        <v>4</v>
      </c>
      <c r="E389" t="s">
        <v>776</v>
      </c>
      <c r="H389">
        <v>35</v>
      </c>
      <c r="K389" s="79">
        <v>21</v>
      </c>
      <c r="N389" s="18">
        <v>21</v>
      </c>
      <c r="O389" s="21">
        <f t="shared" ref="O389:O399" si="26">B389-N389+1</f>
        <v>44705</v>
      </c>
      <c r="P389" s="19">
        <f t="shared" si="25"/>
        <v>44730</v>
      </c>
      <c r="Q389" s="137" t="s">
        <v>778</v>
      </c>
      <c r="R389" s="132" t="s">
        <v>658</v>
      </c>
      <c r="S389" s="140" t="s">
        <v>777</v>
      </c>
    </row>
    <row r="390" spans="1:19" x14ac:dyDescent="0.25">
      <c r="A390" t="s">
        <v>768</v>
      </c>
      <c r="B390" s="1">
        <v>44725</v>
      </c>
      <c r="C390" s="44" t="s">
        <v>758</v>
      </c>
      <c r="D390" s="29">
        <v>4</v>
      </c>
      <c r="E390">
        <v>90</v>
      </c>
      <c r="F390" t="s">
        <v>193</v>
      </c>
      <c r="H390">
        <v>18</v>
      </c>
      <c r="K390" s="79">
        <v>10</v>
      </c>
      <c r="L390">
        <v>11</v>
      </c>
      <c r="M390" s="14">
        <v>14</v>
      </c>
      <c r="N390" s="18">
        <f t="shared" si="24"/>
        <v>12</v>
      </c>
      <c r="O390" s="21">
        <f t="shared" si="26"/>
        <v>44714</v>
      </c>
      <c r="P390" s="19">
        <f t="shared" si="25"/>
        <v>44739</v>
      </c>
      <c r="Q390" s="137" t="s">
        <v>779</v>
      </c>
      <c r="R390" s="132" t="s">
        <v>658</v>
      </c>
    </row>
    <row r="391" spans="1:19" x14ac:dyDescent="0.25">
      <c r="A391" t="s">
        <v>769</v>
      </c>
      <c r="B391" s="1">
        <v>44725</v>
      </c>
      <c r="C391" s="44" t="s">
        <v>758</v>
      </c>
      <c r="D391" s="29">
        <v>2</v>
      </c>
      <c r="E391">
        <v>90</v>
      </c>
      <c r="F391" t="s">
        <v>193</v>
      </c>
      <c r="K391" s="79">
        <v>10</v>
      </c>
      <c r="L391">
        <v>11</v>
      </c>
      <c r="N391" s="18">
        <f>ROUND((K391+L391)/2,0)</f>
        <v>11</v>
      </c>
      <c r="O391" s="21">
        <f t="shared" si="26"/>
        <v>44715</v>
      </c>
      <c r="P391" s="19">
        <f t="shared" si="25"/>
        <v>44740</v>
      </c>
      <c r="Q391" s="137" t="s">
        <v>736</v>
      </c>
      <c r="R391" s="132" t="s">
        <v>659</v>
      </c>
    </row>
    <row r="392" spans="1:19" x14ac:dyDescent="0.25">
      <c r="A392" t="s">
        <v>770</v>
      </c>
      <c r="B392" s="1">
        <v>44725</v>
      </c>
      <c r="C392" s="44" t="s">
        <v>758</v>
      </c>
      <c r="D392" s="29">
        <v>3</v>
      </c>
      <c r="H392">
        <v>28</v>
      </c>
      <c r="I392">
        <v>32</v>
      </c>
      <c r="J392" s="14">
        <v>31</v>
      </c>
      <c r="K392" s="79">
        <v>18</v>
      </c>
      <c r="L392" s="79">
        <v>19</v>
      </c>
      <c r="M392" s="14">
        <v>19</v>
      </c>
      <c r="N392" s="18">
        <f t="shared" si="24"/>
        <v>19</v>
      </c>
      <c r="O392" s="21">
        <f t="shared" si="26"/>
        <v>44707</v>
      </c>
      <c r="P392" s="19">
        <f t="shared" si="25"/>
        <v>44732</v>
      </c>
      <c r="Q392" s="137" t="s">
        <v>779</v>
      </c>
      <c r="R392" s="132" t="s">
        <v>658</v>
      </c>
    </row>
    <row r="393" spans="1:19" x14ac:dyDescent="0.25">
      <c r="A393" t="s">
        <v>771</v>
      </c>
      <c r="B393" s="1">
        <v>44725</v>
      </c>
      <c r="C393" s="44" t="s">
        <v>758</v>
      </c>
      <c r="D393" s="29">
        <v>3</v>
      </c>
      <c r="H393">
        <v>28</v>
      </c>
      <c r="I393">
        <v>31</v>
      </c>
      <c r="J393" s="14">
        <v>33</v>
      </c>
      <c r="K393" s="79">
        <v>18</v>
      </c>
      <c r="L393" s="79">
        <v>19</v>
      </c>
      <c r="M393" s="14">
        <v>20</v>
      </c>
      <c r="N393" s="18">
        <f t="shared" si="24"/>
        <v>19</v>
      </c>
      <c r="O393" s="21">
        <f t="shared" si="26"/>
        <v>44707</v>
      </c>
      <c r="P393" s="19">
        <f t="shared" si="25"/>
        <v>44732</v>
      </c>
      <c r="Q393" s="137" t="s">
        <v>660</v>
      </c>
      <c r="R393" s="132" t="s">
        <v>659</v>
      </c>
    </row>
    <row r="394" spans="1:19" x14ac:dyDescent="0.25">
      <c r="A394" t="s">
        <v>772</v>
      </c>
      <c r="B394" s="1">
        <v>44725</v>
      </c>
      <c r="C394" s="44" t="s">
        <v>758</v>
      </c>
      <c r="D394" s="29">
        <v>4</v>
      </c>
      <c r="E394">
        <v>60</v>
      </c>
      <c r="F394">
        <v>60</v>
      </c>
      <c r="G394" s="14">
        <v>75</v>
      </c>
      <c r="K394" s="79">
        <v>7</v>
      </c>
      <c r="L394" s="79">
        <v>7</v>
      </c>
      <c r="M394" s="14">
        <v>8</v>
      </c>
      <c r="N394" s="18">
        <f t="shared" si="24"/>
        <v>7</v>
      </c>
      <c r="O394" s="21">
        <f t="shared" si="26"/>
        <v>44719</v>
      </c>
      <c r="P394" s="19">
        <f t="shared" si="25"/>
        <v>44744</v>
      </c>
      <c r="Q394" s="137" t="s">
        <v>780</v>
      </c>
      <c r="R394" s="132" t="s">
        <v>659</v>
      </c>
    </row>
    <row r="395" spans="1:19" x14ac:dyDescent="0.25">
      <c r="A395" t="s">
        <v>773</v>
      </c>
      <c r="B395" s="1">
        <v>44725</v>
      </c>
      <c r="C395" s="44" t="s">
        <v>758</v>
      </c>
      <c r="D395" s="29">
        <v>2</v>
      </c>
      <c r="E395">
        <v>30</v>
      </c>
      <c r="F395">
        <v>30</v>
      </c>
      <c r="K395" s="79">
        <v>4</v>
      </c>
      <c r="L395" s="79">
        <v>4</v>
      </c>
      <c r="N395" s="18">
        <v>4</v>
      </c>
      <c r="O395" s="21">
        <f t="shared" si="26"/>
        <v>44722</v>
      </c>
      <c r="P395" s="19">
        <f t="shared" si="25"/>
        <v>44747</v>
      </c>
      <c r="Q395" s="137" t="s">
        <v>657</v>
      </c>
      <c r="R395" s="132" t="s">
        <v>659</v>
      </c>
    </row>
    <row r="396" spans="1:19" x14ac:dyDescent="0.25">
      <c r="A396" t="s">
        <v>774</v>
      </c>
      <c r="B396" s="1">
        <v>44725</v>
      </c>
      <c r="C396" s="44" t="s">
        <v>758</v>
      </c>
      <c r="D396" s="29">
        <v>2</v>
      </c>
      <c r="E396">
        <v>60</v>
      </c>
      <c r="F396">
        <v>80</v>
      </c>
      <c r="K396" s="79">
        <v>7</v>
      </c>
      <c r="L396" s="79">
        <v>9</v>
      </c>
      <c r="N396" s="18">
        <f>ROUND((K396+L396)/2,0)</f>
        <v>8</v>
      </c>
      <c r="O396" s="21">
        <f t="shared" si="26"/>
        <v>44718</v>
      </c>
      <c r="P396" s="19">
        <f t="shared" si="25"/>
        <v>44743</v>
      </c>
      <c r="Q396" s="137" t="s">
        <v>660</v>
      </c>
      <c r="R396" s="132" t="s">
        <v>659</v>
      </c>
    </row>
    <row r="397" spans="1:19" x14ac:dyDescent="0.25">
      <c r="A397" t="s">
        <v>775</v>
      </c>
      <c r="B397" s="1">
        <v>44725</v>
      </c>
      <c r="C397" s="44" t="s">
        <v>758</v>
      </c>
      <c r="D397" s="29">
        <v>3</v>
      </c>
      <c r="H397">
        <v>36</v>
      </c>
      <c r="I397">
        <v>38</v>
      </c>
      <c r="J397" s="14">
        <v>36</v>
      </c>
      <c r="K397" s="79">
        <v>21</v>
      </c>
      <c r="L397" s="79">
        <v>22</v>
      </c>
      <c r="M397" s="14">
        <v>21</v>
      </c>
      <c r="N397" s="18">
        <f t="shared" si="24"/>
        <v>21</v>
      </c>
      <c r="O397" s="21">
        <f t="shared" si="26"/>
        <v>44705</v>
      </c>
      <c r="P397" s="19">
        <f t="shared" si="25"/>
        <v>44730</v>
      </c>
      <c r="Q397" s="137" t="s">
        <v>670</v>
      </c>
      <c r="R397" s="132" t="s">
        <v>659</v>
      </c>
    </row>
    <row r="398" spans="1:19" x14ac:dyDescent="0.25">
      <c r="A398" t="s">
        <v>781</v>
      </c>
      <c r="B398" s="1">
        <v>44725</v>
      </c>
      <c r="C398" s="44" t="s">
        <v>783</v>
      </c>
      <c r="D398" s="29">
        <v>8</v>
      </c>
      <c r="H398">
        <v>30</v>
      </c>
      <c r="I398">
        <v>28</v>
      </c>
      <c r="J398" s="14">
        <v>29</v>
      </c>
      <c r="K398" s="79">
        <v>19</v>
      </c>
      <c r="L398" s="79">
        <v>18</v>
      </c>
      <c r="M398" s="14">
        <v>18</v>
      </c>
      <c r="N398" s="18">
        <f t="shared" si="24"/>
        <v>18</v>
      </c>
      <c r="O398" s="21">
        <f t="shared" si="26"/>
        <v>44708</v>
      </c>
      <c r="P398" s="19">
        <f t="shared" si="25"/>
        <v>44733</v>
      </c>
      <c r="Q398" s="137" t="s">
        <v>637</v>
      </c>
      <c r="R398" s="132" t="s">
        <v>659</v>
      </c>
    </row>
    <row r="399" spans="1:19" x14ac:dyDescent="0.25">
      <c r="A399" t="s">
        <v>782</v>
      </c>
      <c r="B399" s="1">
        <v>44725</v>
      </c>
      <c r="C399" s="44" t="s">
        <v>783</v>
      </c>
      <c r="D399" s="29">
        <v>6</v>
      </c>
      <c r="H399">
        <v>38</v>
      </c>
      <c r="I399">
        <v>42</v>
      </c>
      <c r="J399" s="14">
        <v>36</v>
      </c>
      <c r="K399" s="79">
        <v>22</v>
      </c>
      <c r="L399" s="79">
        <v>23</v>
      </c>
      <c r="M399" s="14">
        <v>21</v>
      </c>
      <c r="N399" s="18">
        <f t="shared" si="24"/>
        <v>22</v>
      </c>
      <c r="O399" s="21">
        <f t="shared" si="26"/>
        <v>44704</v>
      </c>
      <c r="P399" s="19">
        <f t="shared" si="25"/>
        <v>44729</v>
      </c>
      <c r="Q399" s="137" t="s">
        <v>738</v>
      </c>
      <c r="R399" s="132" t="s">
        <v>659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6"/>
  <sheetViews>
    <sheetView workbookViewId="0">
      <selection activeCell="Q415" sqref="Q415:Q416"/>
    </sheetView>
  </sheetViews>
  <sheetFormatPr defaultRowHeight="15" x14ac:dyDescent="0.25"/>
  <cols>
    <col min="2" max="2" width="10.140625" bestFit="1" customWidth="1"/>
    <col min="3" max="3" width="20" customWidth="1"/>
    <col min="4" max="4" width="4.5703125" style="75" customWidth="1"/>
    <col min="5" max="5" width="4.42578125" customWidth="1"/>
    <col min="6" max="6" width="4.5703125" customWidth="1"/>
    <col min="7" max="7" width="4.42578125" style="77" customWidth="1"/>
    <col min="8" max="8" width="4.5703125" customWidth="1"/>
    <col min="9" max="9" width="4.7109375" customWidth="1"/>
    <col min="10" max="10" width="4.5703125" style="77" customWidth="1"/>
    <col min="11" max="11" width="4.28515625" customWidth="1"/>
    <col min="12" max="12" width="4.5703125" customWidth="1"/>
    <col min="13" max="13" width="4.5703125" style="77" customWidth="1"/>
    <col min="14" max="14" width="8.7109375" style="30"/>
    <col min="15" max="15" width="11.140625" style="22" customWidth="1"/>
    <col min="16" max="16" width="10.42578125" style="8" customWidth="1"/>
    <col min="17" max="17" width="15.28515625" style="145" customWidth="1"/>
    <col min="18" max="19" width="8.7109375" style="56"/>
  </cols>
  <sheetData>
    <row r="1" spans="1:19" s="4" customFormat="1" ht="60.75" thickBot="1" x14ac:dyDescent="0.3">
      <c r="A1" s="5" t="s">
        <v>0</v>
      </c>
      <c r="B1" s="5" t="s">
        <v>1</v>
      </c>
      <c r="C1" s="5" t="s">
        <v>2</v>
      </c>
      <c r="D1" s="31" t="s">
        <v>3</v>
      </c>
      <c r="E1" s="25" t="s">
        <v>10</v>
      </c>
      <c r="F1" s="25" t="s">
        <v>11</v>
      </c>
      <c r="G1" s="26" t="s">
        <v>12</v>
      </c>
      <c r="H1" s="5" t="s">
        <v>7</v>
      </c>
      <c r="I1" s="5" t="s">
        <v>8</v>
      </c>
      <c r="J1" s="27" t="s">
        <v>9</v>
      </c>
      <c r="K1" s="5" t="s">
        <v>14</v>
      </c>
      <c r="L1" s="5" t="s">
        <v>15</v>
      </c>
      <c r="M1" s="27" t="s">
        <v>16</v>
      </c>
      <c r="N1" s="9" t="s">
        <v>13</v>
      </c>
      <c r="O1" s="20" t="s">
        <v>5</v>
      </c>
      <c r="P1" s="28" t="s">
        <v>6</v>
      </c>
      <c r="Q1" s="143" t="s">
        <v>391</v>
      </c>
      <c r="R1" s="5" t="s">
        <v>409</v>
      </c>
      <c r="S1" s="122" t="s">
        <v>619</v>
      </c>
    </row>
    <row r="2" spans="1:19" s="40" customFormat="1" ht="15.75" thickTop="1" x14ac:dyDescent="0.25">
      <c r="A2" s="32" t="s">
        <v>19</v>
      </c>
      <c r="B2" s="33"/>
      <c r="C2" s="33"/>
      <c r="D2" s="34"/>
      <c r="E2" s="35"/>
      <c r="F2" s="35"/>
      <c r="G2" s="36"/>
      <c r="H2" s="33"/>
      <c r="I2" s="33"/>
      <c r="J2" s="37"/>
      <c r="K2" s="33"/>
      <c r="L2" s="33"/>
      <c r="M2" s="37"/>
      <c r="N2" s="38"/>
      <c r="O2" s="39"/>
      <c r="P2" s="33"/>
      <c r="Q2" s="144"/>
      <c r="R2" s="79"/>
      <c r="S2" s="79"/>
    </row>
    <row r="3" spans="1:19" x14ac:dyDescent="0.25">
      <c r="A3" t="s">
        <v>29</v>
      </c>
      <c r="B3" s="1">
        <v>44733</v>
      </c>
      <c r="C3" s="41" t="s">
        <v>18</v>
      </c>
      <c r="D3" s="75">
        <v>4</v>
      </c>
      <c r="E3" s="2" t="s">
        <v>193</v>
      </c>
      <c r="F3" s="79">
        <v>20</v>
      </c>
      <c r="G3" s="77">
        <v>20</v>
      </c>
      <c r="K3">
        <v>11</v>
      </c>
      <c r="L3">
        <v>14</v>
      </c>
      <c r="M3" s="77">
        <v>14</v>
      </c>
      <c r="N3" s="18">
        <f>(K3+L3+M3)/3</f>
        <v>13</v>
      </c>
      <c r="O3" s="21">
        <f>B3-N3+1</f>
        <v>44721</v>
      </c>
      <c r="P3" s="19">
        <f t="shared" ref="P3:P67" si="0">O3+25</f>
        <v>44746</v>
      </c>
      <c r="S3" s="56">
        <v>11</v>
      </c>
    </row>
    <row r="4" spans="1:19" ht="15.75" thickBot="1" x14ac:dyDescent="0.3">
      <c r="A4" t="s">
        <v>20</v>
      </c>
      <c r="B4" s="1">
        <v>44733</v>
      </c>
      <c r="C4" s="42" t="s">
        <v>18</v>
      </c>
      <c r="K4" s="79"/>
      <c r="L4" s="79"/>
      <c r="N4" s="18"/>
      <c r="O4" s="21">
        <f t="shared" ref="O4:O69" si="1">B4-N4+1</f>
        <v>44734</v>
      </c>
      <c r="P4" s="19">
        <f t="shared" si="0"/>
        <v>44759</v>
      </c>
      <c r="Q4" s="150" t="s">
        <v>805</v>
      </c>
      <c r="S4" s="56">
        <v>5.5</v>
      </c>
    </row>
    <row r="5" spans="1:19" ht="15.75" thickTop="1" x14ac:dyDescent="0.25">
      <c r="A5" t="s">
        <v>21</v>
      </c>
      <c r="B5" s="1">
        <v>44733</v>
      </c>
      <c r="C5" s="41" t="s">
        <v>18</v>
      </c>
      <c r="K5" s="79"/>
      <c r="L5" s="79"/>
      <c r="N5" s="18"/>
      <c r="O5" s="21">
        <f t="shared" si="1"/>
        <v>44734</v>
      </c>
      <c r="P5" s="19">
        <f t="shared" si="0"/>
        <v>44759</v>
      </c>
      <c r="Q5" s="145" t="s">
        <v>393</v>
      </c>
      <c r="S5" s="56">
        <v>5.5</v>
      </c>
    </row>
    <row r="6" spans="1:19" x14ac:dyDescent="0.25">
      <c r="A6" t="s">
        <v>22</v>
      </c>
      <c r="B6" s="1">
        <v>44733</v>
      </c>
      <c r="C6" s="42" t="s">
        <v>18</v>
      </c>
      <c r="D6" s="75">
        <v>2</v>
      </c>
      <c r="H6">
        <v>28</v>
      </c>
      <c r="I6">
        <v>26</v>
      </c>
      <c r="K6" s="79">
        <v>18</v>
      </c>
      <c r="L6" s="79">
        <v>17</v>
      </c>
      <c r="N6" s="18">
        <f>(K6+L6)/2</f>
        <v>17.5</v>
      </c>
      <c r="O6" s="21">
        <f t="shared" si="1"/>
        <v>44716.5</v>
      </c>
      <c r="P6" s="19">
        <f t="shared" si="0"/>
        <v>44741.5</v>
      </c>
      <c r="S6" s="79">
        <v>11</v>
      </c>
    </row>
    <row r="7" spans="1:19" x14ac:dyDescent="0.25">
      <c r="A7" t="s">
        <v>23</v>
      </c>
      <c r="B7" s="1">
        <v>44733</v>
      </c>
      <c r="C7" s="41" t="s">
        <v>18</v>
      </c>
      <c r="D7" s="75">
        <v>3</v>
      </c>
      <c r="H7">
        <v>28</v>
      </c>
      <c r="I7">
        <v>32</v>
      </c>
      <c r="J7" s="77">
        <v>32</v>
      </c>
      <c r="K7" s="79">
        <v>18</v>
      </c>
      <c r="L7" s="79">
        <v>19</v>
      </c>
      <c r="M7" s="77">
        <v>19</v>
      </c>
      <c r="N7" s="18">
        <f>(K7+L7+M7)/3</f>
        <v>18.666666666666668</v>
      </c>
      <c r="O7" s="21">
        <f t="shared" si="1"/>
        <v>44715.333333333336</v>
      </c>
      <c r="P7" s="19">
        <f t="shared" si="0"/>
        <v>44740.333333333336</v>
      </c>
      <c r="S7" s="79">
        <v>11</v>
      </c>
    </row>
    <row r="8" spans="1:19" x14ac:dyDescent="0.25">
      <c r="A8" t="s">
        <v>24</v>
      </c>
      <c r="B8" s="1">
        <v>44733</v>
      </c>
      <c r="C8" s="42" t="s">
        <v>18</v>
      </c>
      <c r="K8" s="79"/>
      <c r="L8" s="79"/>
      <c r="N8" s="18"/>
      <c r="O8" s="21">
        <f t="shared" si="1"/>
        <v>44734</v>
      </c>
      <c r="P8" s="19">
        <f t="shared" si="0"/>
        <v>44759</v>
      </c>
      <c r="Q8" s="145" t="s">
        <v>440</v>
      </c>
      <c r="S8" s="79">
        <v>5.5</v>
      </c>
    </row>
    <row r="9" spans="1:19" x14ac:dyDescent="0.25">
      <c r="A9" t="s">
        <v>25</v>
      </c>
      <c r="B9" s="1">
        <v>44733</v>
      </c>
      <c r="C9" s="41" t="s">
        <v>18</v>
      </c>
      <c r="K9" s="79"/>
      <c r="L9" s="79"/>
      <c r="N9" s="18"/>
      <c r="O9" s="21">
        <f t="shared" si="1"/>
        <v>44734</v>
      </c>
      <c r="P9" s="19">
        <f t="shared" si="0"/>
        <v>44759</v>
      </c>
      <c r="Q9" s="145" t="s">
        <v>810</v>
      </c>
      <c r="S9" s="79">
        <v>5.5</v>
      </c>
    </row>
    <row r="10" spans="1:19" x14ac:dyDescent="0.25">
      <c r="A10" t="s">
        <v>26</v>
      </c>
      <c r="B10" s="1">
        <v>44733</v>
      </c>
      <c r="C10" s="42" t="s">
        <v>18</v>
      </c>
      <c r="D10" s="75">
        <v>2</v>
      </c>
      <c r="H10">
        <v>19</v>
      </c>
      <c r="I10" t="s">
        <v>193</v>
      </c>
      <c r="K10" s="79">
        <v>14</v>
      </c>
      <c r="L10" s="79">
        <v>11</v>
      </c>
      <c r="N10" s="18">
        <f>(K10+L10)/2</f>
        <v>12.5</v>
      </c>
      <c r="O10" s="21">
        <f t="shared" si="1"/>
        <v>44721.5</v>
      </c>
      <c r="P10" s="19">
        <f t="shared" si="0"/>
        <v>44746.5</v>
      </c>
      <c r="S10" s="79">
        <v>11</v>
      </c>
    </row>
    <row r="11" spans="1:19" x14ac:dyDescent="0.25">
      <c r="A11" t="s">
        <v>27</v>
      </c>
      <c r="B11" s="1">
        <v>44733</v>
      </c>
      <c r="C11" s="41" t="s">
        <v>18</v>
      </c>
      <c r="D11" s="75">
        <v>3</v>
      </c>
      <c r="K11" s="79"/>
      <c r="L11" s="79"/>
      <c r="N11" s="18"/>
      <c r="O11" s="21">
        <f t="shared" si="1"/>
        <v>44734</v>
      </c>
      <c r="P11" s="19">
        <f t="shared" si="0"/>
        <v>44759</v>
      </c>
      <c r="Q11" s="147" t="s">
        <v>805</v>
      </c>
      <c r="S11" s="79">
        <v>5.5</v>
      </c>
    </row>
    <row r="12" spans="1:19" x14ac:dyDescent="0.25">
      <c r="A12" t="s">
        <v>28</v>
      </c>
      <c r="B12" s="1">
        <v>44733</v>
      </c>
      <c r="C12" s="42" t="s">
        <v>18</v>
      </c>
      <c r="K12" s="79"/>
      <c r="L12" s="79"/>
      <c r="N12" s="18"/>
      <c r="O12" s="21">
        <f t="shared" si="1"/>
        <v>44734</v>
      </c>
      <c r="P12" s="19">
        <f t="shared" si="0"/>
        <v>44759</v>
      </c>
      <c r="Q12" s="145" t="s">
        <v>394</v>
      </c>
      <c r="S12" s="79">
        <v>5.5</v>
      </c>
    </row>
    <row r="13" spans="1:19" x14ac:dyDescent="0.25">
      <c r="A13" t="s">
        <v>30</v>
      </c>
      <c r="B13" s="1">
        <v>44733</v>
      </c>
      <c r="C13" s="41" t="s">
        <v>18</v>
      </c>
      <c r="K13" s="79"/>
      <c r="L13" s="79"/>
      <c r="N13" s="18"/>
      <c r="O13" s="21">
        <f t="shared" si="1"/>
        <v>44734</v>
      </c>
      <c r="P13" s="19">
        <f t="shared" si="0"/>
        <v>44759</v>
      </c>
      <c r="Q13" s="145" t="s">
        <v>393</v>
      </c>
      <c r="S13" s="79">
        <v>5.5</v>
      </c>
    </row>
    <row r="14" spans="1:19" x14ac:dyDescent="0.25">
      <c r="A14" t="s">
        <v>31</v>
      </c>
      <c r="B14" s="1">
        <v>44733</v>
      </c>
      <c r="C14" s="42" t="s">
        <v>18</v>
      </c>
      <c r="K14" s="79"/>
      <c r="L14" s="79"/>
      <c r="N14" s="18"/>
      <c r="O14" s="21">
        <f t="shared" si="1"/>
        <v>44734</v>
      </c>
      <c r="P14" s="19">
        <f t="shared" si="0"/>
        <v>44759</v>
      </c>
      <c r="Q14" s="147" t="s">
        <v>805</v>
      </c>
      <c r="S14" s="79">
        <v>5.5</v>
      </c>
    </row>
    <row r="15" spans="1:19" x14ac:dyDescent="0.25">
      <c r="A15" t="s">
        <v>32</v>
      </c>
      <c r="B15" s="1">
        <v>44733</v>
      </c>
      <c r="C15" s="41" t="s">
        <v>18</v>
      </c>
      <c r="D15" s="75">
        <v>2</v>
      </c>
      <c r="H15">
        <v>38</v>
      </c>
      <c r="I15">
        <v>40</v>
      </c>
      <c r="K15" s="79">
        <v>22</v>
      </c>
      <c r="L15" s="79">
        <v>22</v>
      </c>
      <c r="N15" s="18">
        <v>22</v>
      </c>
      <c r="O15" s="21">
        <f t="shared" si="1"/>
        <v>44712</v>
      </c>
      <c r="P15" s="19">
        <f t="shared" si="0"/>
        <v>44737</v>
      </c>
      <c r="S15" s="79">
        <v>11</v>
      </c>
    </row>
    <row r="16" spans="1:19" x14ac:dyDescent="0.25">
      <c r="A16" t="s">
        <v>33</v>
      </c>
      <c r="B16" s="1">
        <v>44733</v>
      </c>
      <c r="C16" s="42" t="s">
        <v>18</v>
      </c>
      <c r="K16" s="79"/>
      <c r="L16" s="79"/>
      <c r="N16" s="18"/>
      <c r="O16" s="21">
        <f t="shared" si="1"/>
        <v>44734</v>
      </c>
      <c r="P16" s="19">
        <f t="shared" si="0"/>
        <v>44759</v>
      </c>
      <c r="Q16" s="145" t="s">
        <v>393</v>
      </c>
      <c r="S16" s="79">
        <v>5.5</v>
      </c>
    </row>
    <row r="17" spans="1:19" x14ac:dyDescent="0.25">
      <c r="A17" t="s">
        <v>34</v>
      </c>
      <c r="B17" s="1">
        <v>44733</v>
      </c>
      <c r="C17" s="41" t="s">
        <v>18</v>
      </c>
      <c r="K17" s="79"/>
      <c r="L17" s="79"/>
      <c r="N17" s="18"/>
      <c r="O17" s="21">
        <f t="shared" si="1"/>
        <v>44734</v>
      </c>
      <c r="P17" s="19">
        <f t="shared" si="0"/>
        <v>44759</v>
      </c>
      <c r="Q17" s="147" t="s">
        <v>805</v>
      </c>
      <c r="S17" s="79">
        <v>5.5</v>
      </c>
    </row>
    <row r="18" spans="1:19" x14ac:dyDescent="0.25">
      <c r="A18" t="s">
        <v>35</v>
      </c>
      <c r="B18" s="1">
        <v>44733</v>
      </c>
      <c r="C18" s="42" t="s">
        <v>18</v>
      </c>
      <c r="K18" s="79"/>
      <c r="L18" s="79"/>
      <c r="N18" s="18"/>
      <c r="O18" s="21">
        <f t="shared" si="1"/>
        <v>44734</v>
      </c>
      <c r="P18" s="19">
        <f t="shared" si="0"/>
        <v>44759</v>
      </c>
      <c r="Q18" s="147" t="s">
        <v>805</v>
      </c>
      <c r="S18" s="79">
        <v>5.5</v>
      </c>
    </row>
    <row r="19" spans="1:19" x14ac:dyDescent="0.25">
      <c r="A19" t="s">
        <v>36</v>
      </c>
      <c r="B19" s="1">
        <v>44733</v>
      </c>
      <c r="C19" s="41" t="s">
        <v>18</v>
      </c>
      <c r="K19" s="79"/>
      <c r="L19" s="79"/>
      <c r="N19" s="18"/>
      <c r="O19" s="21">
        <f t="shared" si="1"/>
        <v>44734</v>
      </c>
      <c r="P19" s="19">
        <f t="shared" si="0"/>
        <v>44759</v>
      </c>
      <c r="Q19" s="147" t="s">
        <v>805</v>
      </c>
      <c r="S19" s="79">
        <v>5.5</v>
      </c>
    </row>
    <row r="20" spans="1:19" x14ac:dyDescent="0.25">
      <c r="A20" t="s">
        <v>37</v>
      </c>
      <c r="B20" s="1">
        <v>44733</v>
      </c>
      <c r="C20" s="42" t="s">
        <v>18</v>
      </c>
      <c r="K20" s="79"/>
      <c r="L20" s="79"/>
      <c r="N20" s="18"/>
      <c r="O20" s="21">
        <f t="shared" si="1"/>
        <v>44734</v>
      </c>
      <c r="P20" s="19">
        <f t="shared" si="0"/>
        <v>44759</v>
      </c>
      <c r="Q20" s="145" t="s">
        <v>394</v>
      </c>
      <c r="S20" s="79">
        <v>5.5</v>
      </c>
    </row>
    <row r="21" spans="1:19" x14ac:dyDescent="0.25">
      <c r="A21" t="s">
        <v>38</v>
      </c>
      <c r="B21" s="1">
        <v>44733</v>
      </c>
      <c r="C21" s="41" t="s">
        <v>18</v>
      </c>
      <c r="D21" s="75">
        <v>3</v>
      </c>
      <c r="H21">
        <v>24</v>
      </c>
      <c r="I21">
        <v>26</v>
      </c>
      <c r="J21" s="77">
        <v>24</v>
      </c>
      <c r="K21" s="79">
        <v>16</v>
      </c>
      <c r="L21" s="79">
        <v>17</v>
      </c>
      <c r="M21" s="77">
        <v>16</v>
      </c>
      <c r="N21" s="18">
        <f>(K21+L21+M21)/3</f>
        <v>16.333333333333332</v>
      </c>
      <c r="O21" s="21">
        <f t="shared" si="1"/>
        <v>44717.666666666664</v>
      </c>
      <c r="P21" s="19">
        <f t="shared" si="0"/>
        <v>44742.666666666664</v>
      </c>
      <c r="S21" s="79">
        <v>11</v>
      </c>
    </row>
    <row r="22" spans="1:19" x14ac:dyDescent="0.25">
      <c r="A22" t="s">
        <v>39</v>
      </c>
      <c r="B22" s="1">
        <v>44733</v>
      </c>
      <c r="C22" s="42" t="s">
        <v>18</v>
      </c>
      <c r="D22" s="75">
        <v>4</v>
      </c>
      <c r="H22">
        <v>41</v>
      </c>
      <c r="I22">
        <v>44</v>
      </c>
      <c r="J22" s="77">
        <v>38</v>
      </c>
      <c r="K22" s="79">
        <v>23</v>
      </c>
      <c r="L22" s="79">
        <v>23</v>
      </c>
      <c r="M22" s="77">
        <v>22</v>
      </c>
      <c r="N22" s="18">
        <f t="shared" ref="N22:N34" si="2">(K22+L22+M22)/3</f>
        <v>22.666666666666668</v>
      </c>
      <c r="O22" s="21">
        <f t="shared" si="1"/>
        <v>44711.333333333336</v>
      </c>
      <c r="P22" s="19">
        <f t="shared" si="0"/>
        <v>44736.333333333336</v>
      </c>
      <c r="S22" s="79">
        <v>11</v>
      </c>
    </row>
    <row r="23" spans="1:19" x14ac:dyDescent="0.25">
      <c r="A23" t="s">
        <v>40</v>
      </c>
      <c r="B23" s="1">
        <v>44733</v>
      </c>
      <c r="C23" s="41" t="s">
        <v>18</v>
      </c>
      <c r="K23" s="79"/>
      <c r="L23" s="79"/>
      <c r="N23" s="18"/>
      <c r="O23" s="21">
        <f t="shared" si="1"/>
        <v>44734</v>
      </c>
      <c r="P23" s="19">
        <f t="shared" si="0"/>
        <v>44759</v>
      </c>
      <c r="Q23" s="147" t="s">
        <v>805</v>
      </c>
      <c r="S23" s="79">
        <v>5.5</v>
      </c>
    </row>
    <row r="24" spans="1:19" s="100" customFormat="1" x14ac:dyDescent="0.25">
      <c r="A24" s="100" t="s">
        <v>620</v>
      </c>
      <c r="B24" s="101"/>
      <c r="C24" s="148"/>
      <c r="D24" s="103"/>
      <c r="G24" s="104"/>
      <c r="J24" s="104"/>
      <c r="K24" s="120"/>
      <c r="L24" s="120"/>
      <c r="M24" s="104"/>
      <c r="N24" s="104"/>
      <c r="O24" s="149"/>
      <c r="P24" s="101"/>
      <c r="S24" s="100">
        <f>SUM(S3:S23)</f>
        <v>154</v>
      </c>
    </row>
    <row r="25" spans="1:19" x14ac:dyDescent="0.25">
      <c r="A25" t="s">
        <v>56</v>
      </c>
      <c r="B25" s="1">
        <v>44733</v>
      </c>
      <c r="C25" s="43" t="s">
        <v>71</v>
      </c>
      <c r="K25" s="79"/>
      <c r="L25" s="79"/>
      <c r="N25" s="18"/>
      <c r="O25" s="21">
        <f t="shared" si="1"/>
        <v>44734</v>
      </c>
      <c r="P25" s="19">
        <f t="shared" si="0"/>
        <v>44759</v>
      </c>
      <c r="Q25" s="147" t="s">
        <v>805</v>
      </c>
      <c r="S25" s="79">
        <v>5.5</v>
      </c>
    </row>
    <row r="26" spans="1:19" x14ac:dyDescent="0.25">
      <c r="A26" t="s">
        <v>57</v>
      </c>
      <c r="B26" s="1">
        <v>44733</v>
      </c>
      <c r="C26" s="43" t="s">
        <v>71</v>
      </c>
      <c r="D26" s="75">
        <v>4</v>
      </c>
      <c r="E26">
        <v>90</v>
      </c>
      <c r="F26">
        <v>90</v>
      </c>
      <c r="H26" s="79">
        <v>17</v>
      </c>
      <c r="K26" s="79">
        <v>10</v>
      </c>
      <c r="L26" s="79">
        <v>10</v>
      </c>
      <c r="M26" s="77">
        <v>13</v>
      </c>
      <c r="N26" s="18">
        <f t="shared" si="2"/>
        <v>11</v>
      </c>
      <c r="O26" s="21">
        <f t="shared" si="1"/>
        <v>44723</v>
      </c>
      <c r="P26" s="19">
        <f t="shared" si="0"/>
        <v>44748</v>
      </c>
      <c r="S26" s="79">
        <v>11</v>
      </c>
    </row>
    <row r="27" spans="1:19" x14ac:dyDescent="0.25">
      <c r="A27" t="s">
        <v>58</v>
      </c>
      <c r="B27" s="1">
        <v>44733</v>
      </c>
      <c r="C27" s="43" t="s">
        <v>71</v>
      </c>
      <c r="D27" s="75">
        <v>4</v>
      </c>
      <c r="H27">
        <v>35</v>
      </c>
      <c r="I27">
        <v>34</v>
      </c>
      <c r="J27" s="77">
        <v>35</v>
      </c>
      <c r="K27" s="79">
        <v>21</v>
      </c>
      <c r="L27" s="79">
        <v>20</v>
      </c>
      <c r="M27" s="77">
        <v>21</v>
      </c>
      <c r="N27" s="18">
        <f t="shared" si="2"/>
        <v>20.666666666666668</v>
      </c>
      <c r="O27" s="21">
        <f t="shared" si="1"/>
        <v>44713.333333333336</v>
      </c>
      <c r="P27" s="19">
        <f t="shared" si="0"/>
        <v>44738.333333333336</v>
      </c>
      <c r="S27" s="79">
        <v>11</v>
      </c>
    </row>
    <row r="28" spans="1:19" x14ac:dyDescent="0.25">
      <c r="A28" t="s">
        <v>59</v>
      </c>
      <c r="B28" s="1">
        <v>44733</v>
      </c>
      <c r="C28" s="43" t="s">
        <v>71</v>
      </c>
      <c r="K28" s="79"/>
      <c r="L28" s="79"/>
      <c r="N28" s="18"/>
      <c r="O28" s="21">
        <f t="shared" si="1"/>
        <v>44734</v>
      </c>
      <c r="P28" s="19">
        <f t="shared" si="0"/>
        <v>44759</v>
      </c>
      <c r="Q28" s="147" t="s">
        <v>805</v>
      </c>
      <c r="S28" s="79">
        <v>5.5</v>
      </c>
    </row>
    <row r="29" spans="1:19" x14ac:dyDescent="0.25">
      <c r="A29" t="s">
        <v>60</v>
      </c>
      <c r="B29" s="1">
        <v>44733</v>
      </c>
      <c r="C29" s="43" t="s">
        <v>71</v>
      </c>
      <c r="D29" s="75">
        <v>4</v>
      </c>
      <c r="H29">
        <v>38</v>
      </c>
      <c r="I29">
        <v>36</v>
      </c>
      <c r="J29" s="77">
        <v>35</v>
      </c>
      <c r="K29" s="79">
        <v>22</v>
      </c>
      <c r="L29" s="79">
        <v>21</v>
      </c>
      <c r="M29" s="77">
        <v>21</v>
      </c>
      <c r="N29" s="18">
        <f t="shared" si="2"/>
        <v>21.333333333333332</v>
      </c>
      <c r="O29" s="21">
        <f t="shared" si="1"/>
        <v>44712.666666666664</v>
      </c>
      <c r="P29" s="19">
        <f t="shared" si="0"/>
        <v>44737.666666666664</v>
      </c>
      <c r="S29" s="79">
        <v>11</v>
      </c>
    </row>
    <row r="30" spans="1:19" x14ac:dyDescent="0.25">
      <c r="A30" t="s">
        <v>61</v>
      </c>
      <c r="B30" s="1">
        <v>44733</v>
      </c>
      <c r="C30" s="43" t="s">
        <v>71</v>
      </c>
      <c r="K30" s="79"/>
      <c r="L30" s="79"/>
      <c r="N30" s="18"/>
      <c r="O30" s="21">
        <f t="shared" si="1"/>
        <v>44734</v>
      </c>
      <c r="P30" s="19">
        <f t="shared" si="0"/>
        <v>44759</v>
      </c>
      <c r="Q30" s="147" t="s">
        <v>805</v>
      </c>
      <c r="S30" s="79">
        <v>5.5</v>
      </c>
    </row>
    <row r="31" spans="1:19" x14ac:dyDescent="0.25">
      <c r="A31" t="s">
        <v>62</v>
      </c>
      <c r="B31" s="1">
        <v>44733</v>
      </c>
      <c r="C31" s="43" t="s">
        <v>71</v>
      </c>
      <c r="K31" s="79"/>
      <c r="L31" s="79"/>
      <c r="N31" s="18"/>
      <c r="O31" s="21">
        <f t="shared" si="1"/>
        <v>44734</v>
      </c>
      <c r="P31" s="19">
        <f t="shared" si="0"/>
        <v>44759</v>
      </c>
      <c r="Q31" s="147" t="s">
        <v>809</v>
      </c>
      <c r="S31" s="79">
        <v>5.5</v>
      </c>
    </row>
    <row r="32" spans="1:19" x14ac:dyDescent="0.25">
      <c r="A32" t="s">
        <v>63</v>
      </c>
      <c r="B32" s="1">
        <v>44733</v>
      </c>
      <c r="C32" s="43" t="s">
        <v>71</v>
      </c>
      <c r="K32" s="79"/>
      <c r="L32" s="79"/>
      <c r="N32" s="18"/>
      <c r="O32" s="21">
        <f t="shared" si="1"/>
        <v>44734</v>
      </c>
      <c r="P32" s="19">
        <f t="shared" si="0"/>
        <v>44759</v>
      </c>
      <c r="Q32" s="147" t="s">
        <v>805</v>
      </c>
      <c r="S32" s="79">
        <v>5.5</v>
      </c>
    </row>
    <row r="33" spans="1:19" x14ac:dyDescent="0.25">
      <c r="A33" t="s">
        <v>64</v>
      </c>
      <c r="B33" s="1">
        <v>44733</v>
      </c>
      <c r="C33" s="43" t="s">
        <v>71</v>
      </c>
      <c r="D33" s="75">
        <v>4</v>
      </c>
      <c r="H33">
        <v>21</v>
      </c>
      <c r="I33">
        <v>18</v>
      </c>
      <c r="J33" s="77">
        <v>18</v>
      </c>
      <c r="K33" s="79">
        <v>15</v>
      </c>
      <c r="L33" s="79">
        <v>14</v>
      </c>
      <c r="M33" s="77">
        <v>14</v>
      </c>
      <c r="N33" s="18">
        <f t="shared" si="2"/>
        <v>14.333333333333334</v>
      </c>
      <c r="O33" s="21">
        <f t="shared" si="1"/>
        <v>44719.666666666664</v>
      </c>
      <c r="P33" s="19">
        <f t="shared" si="0"/>
        <v>44744.666666666664</v>
      </c>
      <c r="S33" s="79">
        <v>11</v>
      </c>
    </row>
    <row r="34" spans="1:19" ht="21" x14ac:dyDescent="0.35">
      <c r="A34" t="s">
        <v>65</v>
      </c>
      <c r="B34" s="1">
        <v>44733</v>
      </c>
      <c r="C34" s="43" t="s">
        <v>71</v>
      </c>
      <c r="D34" s="75">
        <v>4</v>
      </c>
      <c r="H34">
        <v>32</v>
      </c>
      <c r="I34">
        <v>29</v>
      </c>
      <c r="J34" s="77">
        <v>35</v>
      </c>
      <c r="K34" s="79">
        <v>19</v>
      </c>
      <c r="L34" s="79">
        <v>18</v>
      </c>
      <c r="M34" s="77">
        <v>21</v>
      </c>
      <c r="N34" s="18">
        <f t="shared" si="2"/>
        <v>19.333333333333332</v>
      </c>
      <c r="O34" s="21">
        <f t="shared" si="1"/>
        <v>44714.666666666664</v>
      </c>
      <c r="P34" s="19">
        <f t="shared" si="0"/>
        <v>44739.666666666664</v>
      </c>
      <c r="R34" s="141"/>
      <c r="S34" s="79">
        <v>11</v>
      </c>
    </row>
    <row r="35" spans="1:19" x14ac:dyDescent="0.25">
      <c r="A35" t="s">
        <v>66</v>
      </c>
      <c r="B35" s="1">
        <v>44733</v>
      </c>
      <c r="C35" s="43" t="s">
        <v>71</v>
      </c>
      <c r="K35" s="79"/>
      <c r="L35" s="79"/>
      <c r="N35" s="18"/>
      <c r="O35" s="21">
        <f t="shared" si="1"/>
        <v>44734</v>
      </c>
      <c r="P35" s="19">
        <f t="shared" si="0"/>
        <v>44759</v>
      </c>
      <c r="Q35" s="147" t="s">
        <v>805</v>
      </c>
      <c r="S35" s="79">
        <v>5.5</v>
      </c>
    </row>
    <row r="36" spans="1:19" x14ac:dyDescent="0.25">
      <c r="A36" t="s">
        <v>67</v>
      </c>
      <c r="B36" s="1">
        <v>44733</v>
      </c>
      <c r="C36" s="43" t="s">
        <v>71</v>
      </c>
      <c r="D36" s="75">
        <v>4</v>
      </c>
      <c r="H36" t="s">
        <v>4</v>
      </c>
      <c r="K36" s="79">
        <v>24</v>
      </c>
      <c r="L36" s="79"/>
      <c r="N36" s="18">
        <v>24</v>
      </c>
      <c r="O36" s="21">
        <f t="shared" si="1"/>
        <v>44710</v>
      </c>
      <c r="P36" s="19">
        <f t="shared" si="0"/>
        <v>44735</v>
      </c>
      <c r="S36" s="79">
        <v>11</v>
      </c>
    </row>
    <row r="37" spans="1:19" x14ac:dyDescent="0.25">
      <c r="A37" t="s">
        <v>68</v>
      </c>
      <c r="B37" s="1">
        <v>44733</v>
      </c>
      <c r="C37" s="43" t="s">
        <v>71</v>
      </c>
      <c r="D37" s="75">
        <v>3</v>
      </c>
      <c r="E37">
        <v>90</v>
      </c>
      <c r="F37">
        <v>75</v>
      </c>
      <c r="G37" s="77">
        <v>75</v>
      </c>
      <c r="K37" s="79">
        <v>10</v>
      </c>
      <c r="L37" s="79">
        <v>8</v>
      </c>
      <c r="M37" s="77">
        <v>8</v>
      </c>
      <c r="N37" s="18">
        <f t="shared" ref="N37:N38" si="3">(K37+L37+M37)/3</f>
        <v>8.6666666666666661</v>
      </c>
      <c r="O37" s="21">
        <f t="shared" si="1"/>
        <v>44725.333333333336</v>
      </c>
      <c r="P37" s="19">
        <f t="shared" si="0"/>
        <v>44750.333333333336</v>
      </c>
      <c r="S37" s="79">
        <v>11</v>
      </c>
    </row>
    <row r="38" spans="1:19" x14ac:dyDescent="0.25">
      <c r="A38" t="s">
        <v>69</v>
      </c>
      <c r="B38" s="1">
        <v>44733</v>
      </c>
      <c r="C38" s="43" t="s">
        <v>71</v>
      </c>
      <c r="D38" s="75">
        <v>5</v>
      </c>
      <c r="E38">
        <v>75</v>
      </c>
      <c r="F38">
        <v>75</v>
      </c>
      <c r="G38" s="77">
        <v>90</v>
      </c>
      <c r="K38" s="79">
        <v>8</v>
      </c>
      <c r="L38" s="79">
        <v>8</v>
      </c>
      <c r="M38" s="77">
        <v>10</v>
      </c>
      <c r="N38" s="18">
        <f t="shared" si="3"/>
        <v>8.6666666666666661</v>
      </c>
      <c r="O38" s="21">
        <f t="shared" si="1"/>
        <v>44725.333333333336</v>
      </c>
      <c r="P38" s="19">
        <f t="shared" si="0"/>
        <v>44750.333333333336</v>
      </c>
      <c r="S38" s="79">
        <v>11</v>
      </c>
    </row>
    <row r="39" spans="1:19" x14ac:dyDescent="0.25">
      <c r="A39" t="s">
        <v>70</v>
      </c>
      <c r="B39" s="1">
        <v>44733</v>
      </c>
      <c r="C39" s="43" t="s">
        <v>71</v>
      </c>
      <c r="K39" s="79"/>
      <c r="L39" s="79"/>
      <c r="N39" s="18"/>
      <c r="O39" s="21">
        <f t="shared" si="1"/>
        <v>44734</v>
      </c>
      <c r="P39" s="19">
        <f t="shared" si="0"/>
        <v>44759</v>
      </c>
      <c r="Q39" s="145" t="s">
        <v>393</v>
      </c>
      <c r="S39" s="79">
        <v>5.5</v>
      </c>
    </row>
    <row r="40" spans="1:19" s="100" customFormat="1" x14ac:dyDescent="0.25">
      <c r="A40" s="100" t="s">
        <v>620</v>
      </c>
      <c r="B40" s="101"/>
      <c r="C40" s="148"/>
      <c r="D40" s="103"/>
      <c r="G40" s="104"/>
      <c r="J40" s="104"/>
      <c r="K40" s="120"/>
      <c r="L40" s="120"/>
      <c r="M40" s="104"/>
      <c r="N40" s="104"/>
      <c r="O40" s="149"/>
      <c r="P40" s="101"/>
      <c r="S40" s="100">
        <f>SUM(S25:S39)</f>
        <v>126.5</v>
      </c>
    </row>
    <row r="41" spans="1:19" x14ac:dyDescent="0.25">
      <c r="A41" t="s">
        <v>73</v>
      </c>
      <c r="B41" s="1">
        <v>44733</v>
      </c>
      <c r="C41" s="44" t="s">
        <v>74</v>
      </c>
      <c r="E41" t="s">
        <v>827</v>
      </c>
      <c r="K41" s="79"/>
      <c r="L41" s="79"/>
      <c r="N41" s="18"/>
      <c r="O41" s="21">
        <f t="shared" si="1"/>
        <v>44734</v>
      </c>
      <c r="P41" s="19">
        <f t="shared" si="0"/>
        <v>44759</v>
      </c>
      <c r="Q41" s="140" t="s">
        <v>827</v>
      </c>
      <c r="S41" s="79">
        <v>0</v>
      </c>
    </row>
    <row r="42" spans="1:19" x14ac:dyDescent="0.25">
      <c r="A42" t="s">
        <v>75</v>
      </c>
      <c r="B42" s="1">
        <v>44733</v>
      </c>
      <c r="C42" s="44" t="s">
        <v>74</v>
      </c>
      <c r="K42" s="79"/>
      <c r="L42" s="79"/>
      <c r="N42" s="18"/>
      <c r="O42" s="21">
        <f t="shared" si="1"/>
        <v>44734</v>
      </c>
      <c r="P42" s="19">
        <f t="shared" si="0"/>
        <v>44759</v>
      </c>
      <c r="Q42" s="145" t="s">
        <v>393</v>
      </c>
      <c r="S42" s="79">
        <v>5</v>
      </c>
    </row>
    <row r="43" spans="1:19" x14ac:dyDescent="0.25">
      <c r="A43" t="s">
        <v>76</v>
      </c>
      <c r="B43" s="1">
        <v>44733</v>
      </c>
      <c r="C43" s="44" t="s">
        <v>74</v>
      </c>
      <c r="K43" s="79"/>
      <c r="L43" s="79"/>
      <c r="N43" s="18"/>
      <c r="O43" s="21">
        <f t="shared" si="1"/>
        <v>44734</v>
      </c>
      <c r="P43" s="19">
        <f t="shared" si="0"/>
        <v>44759</v>
      </c>
      <c r="Q43" s="147" t="s">
        <v>805</v>
      </c>
      <c r="S43" s="79">
        <v>5</v>
      </c>
    </row>
    <row r="44" spans="1:19" x14ac:dyDescent="0.25">
      <c r="A44" t="s">
        <v>77</v>
      </c>
      <c r="B44" s="1">
        <v>44733</v>
      </c>
      <c r="C44" s="44" t="s">
        <v>74</v>
      </c>
      <c r="K44" s="79"/>
      <c r="L44" s="79"/>
      <c r="N44" s="18"/>
      <c r="O44" s="21">
        <f t="shared" si="1"/>
        <v>44734</v>
      </c>
      <c r="P44" s="19">
        <f t="shared" si="0"/>
        <v>44759</v>
      </c>
      <c r="Q44" s="145" t="s">
        <v>440</v>
      </c>
      <c r="S44" s="79">
        <v>5</v>
      </c>
    </row>
    <row r="45" spans="1:19" x14ac:dyDescent="0.25">
      <c r="A45" t="s">
        <v>78</v>
      </c>
      <c r="B45" s="1">
        <v>44733</v>
      </c>
      <c r="C45" s="44" t="s">
        <v>74</v>
      </c>
      <c r="D45" s="75">
        <v>3</v>
      </c>
      <c r="H45">
        <v>36</v>
      </c>
      <c r="I45">
        <v>36</v>
      </c>
      <c r="J45" s="77">
        <v>36</v>
      </c>
      <c r="K45" s="79">
        <v>21</v>
      </c>
      <c r="L45" s="79">
        <v>21</v>
      </c>
      <c r="M45" s="77">
        <v>21</v>
      </c>
      <c r="N45" s="18">
        <f t="shared" ref="N45:N50" si="4">(K45+L45+M45)/3</f>
        <v>21</v>
      </c>
      <c r="O45" s="21">
        <f t="shared" si="1"/>
        <v>44713</v>
      </c>
      <c r="P45" s="19">
        <f t="shared" si="0"/>
        <v>44738</v>
      </c>
      <c r="S45" s="79">
        <v>10</v>
      </c>
    </row>
    <row r="46" spans="1:19" x14ac:dyDescent="0.25">
      <c r="A46" t="s">
        <v>79</v>
      </c>
      <c r="B46" s="1">
        <v>44733</v>
      </c>
      <c r="C46" s="44" t="s">
        <v>74</v>
      </c>
      <c r="D46" s="75">
        <v>3</v>
      </c>
      <c r="H46">
        <v>30</v>
      </c>
      <c r="I46">
        <v>32</v>
      </c>
      <c r="J46" s="77">
        <v>38</v>
      </c>
      <c r="K46" s="79">
        <v>19</v>
      </c>
      <c r="L46" s="79">
        <v>19</v>
      </c>
      <c r="M46" s="77">
        <v>22</v>
      </c>
      <c r="N46" s="18">
        <f t="shared" si="4"/>
        <v>20</v>
      </c>
      <c r="O46" s="21">
        <f t="shared" si="1"/>
        <v>44714</v>
      </c>
      <c r="P46" s="19">
        <f t="shared" si="0"/>
        <v>44739</v>
      </c>
      <c r="S46" s="79">
        <v>10</v>
      </c>
    </row>
    <row r="47" spans="1:19" x14ac:dyDescent="0.25">
      <c r="A47" t="s">
        <v>80</v>
      </c>
      <c r="B47" s="1">
        <v>44733</v>
      </c>
      <c r="C47" s="44" t="s">
        <v>74</v>
      </c>
      <c r="K47" s="79"/>
      <c r="L47" s="79"/>
      <c r="N47" s="18"/>
      <c r="O47" s="21">
        <f t="shared" si="1"/>
        <v>44734</v>
      </c>
      <c r="P47" s="19">
        <f t="shared" si="0"/>
        <v>44759</v>
      </c>
      <c r="Q47" s="145" t="s">
        <v>393</v>
      </c>
      <c r="S47" s="79">
        <v>5</v>
      </c>
    </row>
    <row r="48" spans="1:19" x14ac:dyDescent="0.25">
      <c r="A48" t="s">
        <v>81</v>
      </c>
      <c r="B48" s="1">
        <v>44733</v>
      </c>
      <c r="C48" s="44" t="s">
        <v>74</v>
      </c>
      <c r="D48" s="75">
        <v>4</v>
      </c>
      <c r="H48">
        <v>31</v>
      </c>
      <c r="I48">
        <v>34</v>
      </c>
      <c r="J48" s="77">
        <v>31</v>
      </c>
      <c r="K48" s="79">
        <v>19</v>
      </c>
      <c r="L48" s="79">
        <v>20</v>
      </c>
      <c r="M48" s="77">
        <v>19</v>
      </c>
      <c r="N48" s="18">
        <f t="shared" si="4"/>
        <v>19.333333333333332</v>
      </c>
      <c r="O48" s="21">
        <f t="shared" si="1"/>
        <v>44714.666666666664</v>
      </c>
      <c r="P48" s="19">
        <f t="shared" si="0"/>
        <v>44739.666666666664</v>
      </c>
      <c r="S48" s="79">
        <v>10</v>
      </c>
    </row>
    <row r="49" spans="1:19" x14ac:dyDescent="0.25">
      <c r="A49" t="s">
        <v>82</v>
      </c>
      <c r="B49" s="1">
        <v>44733</v>
      </c>
      <c r="C49" s="44" t="s">
        <v>74</v>
      </c>
      <c r="D49" s="75">
        <v>5</v>
      </c>
      <c r="E49">
        <v>80</v>
      </c>
      <c r="F49">
        <v>80</v>
      </c>
      <c r="G49" s="77">
        <v>75</v>
      </c>
      <c r="K49" s="79">
        <v>9</v>
      </c>
      <c r="L49" s="79">
        <v>9</v>
      </c>
      <c r="M49" s="77">
        <v>8</v>
      </c>
      <c r="N49" s="18">
        <f t="shared" si="4"/>
        <v>8.6666666666666661</v>
      </c>
      <c r="O49" s="21">
        <f t="shared" si="1"/>
        <v>44725.333333333336</v>
      </c>
      <c r="P49" s="19">
        <f t="shared" si="0"/>
        <v>44750.333333333336</v>
      </c>
      <c r="S49" s="79">
        <v>10</v>
      </c>
    </row>
    <row r="50" spans="1:19" x14ac:dyDescent="0.25">
      <c r="A50" t="s">
        <v>83</v>
      </c>
      <c r="B50" s="1">
        <v>44733</v>
      </c>
      <c r="C50" s="44" t="s">
        <v>74</v>
      </c>
      <c r="D50" s="75">
        <v>4</v>
      </c>
      <c r="H50">
        <v>23</v>
      </c>
      <c r="I50">
        <v>22</v>
      </c>
      <c r="J50" s="77">
        <v>28</v>
      </c>
      <c r="K50" s="79">
        <v>16</v>
      </c>
      <c r="L50" s="79">
        <v>15</v>
      </c>
      <c r="N50" s="18">
        <f t="shared" si="4"/>
        <v>10.333333333333334</v>
      </c>
      <c r="O50" s="21">
        <f t="shared" si="1"/>
        <v>44723.666666666664</v>
      </c>
      <c r="P50" s="19">
        <f t="shared" si="0"/>
        <v>44748.666666666664</v>
      </c>
      <c r="S50" s="79">
        <v>10</v>
      </c>
    </row>
    <row r="51" spans="1:19" x14ac:dyDescent="0.25">
      <c r="A51" t="s">
        <v>84</v>
      </c>
      <c r="B51" s="1">
        <v>44733</v>
      </c>
      <c r="C51" s="44" t="s">
        <v>74</v>
      </c>
      <c r="K51" s="79"/>
      <c r="L51" s="79"/>
      <c r="N51" s="18"/>
      <c r="O51" s="21">
        <f t="shared" si="1"/>
        <v>44734</v>
      </c>
      <c r="P51" s="19">
        <f t="shared" si="0"/>
        <v>44759</v>
      </c>
      <c r="Q51" s="145" t="s">
        <v>394</v>
      </c>
      <c r="S51" s="79">
        <v>5</v>
      </c>
    </row>
    <row r="52" spans="1:19" x14ac:dyDescent="0.25">
      <c r="A52" t="s">
        <v>85</v>
      </c>
      <c r="B52" s="1">
        <v>44733</v>
      </c>
      <c r="C52" s="44" t="s">
        <v>74</v>
      </c>
      <c r="D52" s="75">
        <v>4</v>
      </c>
      <c r="H52">
        <v>38</v>
      </c>
      <c r="I52">
        <v>39</v>
      </c>
      <c r="J52" s="77">
        <v>38</v>
      </c>
      <c r="K52" s="79"/>
      <c r="L52" s="79"/>
      <c r="N52" s="18"/>
      <c r="O52" s="21">
        <f t="shared" si="1"/>
        <v>44734</v>
      </c>
      <c r="P52" s="19">
        <f t="shared" si="0"/>
        <v>44759</v>
      </c>
      <c r="Q52" s="146"/>
      <c r="R52" s="142"/>
      <c r="S52" s="79">
        <v>10</v>
      </c>
    </row>
    <row r="53" spans="1:19" x14ac:dyDescent="0.25">
      <c r="A53" t="s">
        <v>86</v>
      </c>
      <c r="B53" s="1">
        <v>44733</v>
      </c>
      <c r="C53" s="44" t="s">
        <v>74</v>
      </c>
      <c r="K53" s="79"/>
      <c r="L53" s="79"/>
      <c r="N53" s="18"/>
      <c r="O53" s="21">
        <f t="shared" si="1"/>
        <v>44734</v>
      </c>
      <c r="P53" s="19">
        <f t="shared" si="0"/>
        <v>44759</v>
      </c>
      <c r="Q53" s="146" t="s">
        <v>402</v>
      </c>
      <c r="R53" s="142"/>
      <c r="S53" s="79">
        <v>5</v>
      </c>
    </row>
    <row r="54" spans="1:19" x14ac:dyDescent="0.25">
      <c r="A54" t="s">
        <v>87</v>
      </c>
      <c r="B54" s="1">
        <v>44733</v>
      </c>
      <c r="C54" s="44" t="s">
        <v>74</v>
      </c>
      <c r="K54" s="79"/>
      <c r="L54" s="79"/>
      <c r="N54" s="18"/>
      <c r="O54" s="21">
        <f t="shared" si="1"/>
        <v>44734</v>
      </c>
      <c r="P54" s="19">
        <f t="shared" si="0"/>
        <v>44759</v>
      </c>
      <c r="Q54" s="146" t="s">
        <v>394</v>
      </c>
      <c r="R54" s="142"/>
      <c r="S54" s="79">
        <v>5</v>
      </c>
    </row>
    <row r="55" spans="1:19" x14ac:dyDescent="0.25">
      <c r="A55" t="s">
        <v>88</v>
      </c>
      <c r="B55" s="1">
        <v>44733</v>
      </c>
      <c r="C55" s="44" t="s">
        <v>74</v>
      </c>
      <c r="K55" s="79"/>
      <c r="L55" s="79"/>
      <c r="N55" s="18"/>
      <c r="O55" s="21">
        <f t="shared" si="1"/>
        <v>44734</v>
      </c>
      <c r="P55" s="19">
        <f t="shared" si="0"/>
        <v>44759</v>
      </c>
      <c r="Q55" s="146" t="s">
        <v>440</v>
      </c>
      <c r="R55" s="142"/>
      <c r="S55" s="79">
        <v>5</v>
      </c>
    </row>
    <row r="56" spans="1:19" x14ac:dyDescent="0.25">
      <c r="A56" t="s">
        <v>89</v>
      </c>
      <c r="B56" s="1">
        <v>44733</v>
      </c>
      <c r="C56" s="44" t="s">
        <v>74</v>
      </c>
      <c r="D56" s="75">
        <v>4</v>
      </c>
      <c r="H56">
        <v>36</v>
      </c>
      <c r="I56">
        <v>38</v>
      </c>
      <c r="J56" s="77">
        <v>35</v>
      </c>
      <c r="K56" s="79">
        <v>21</v>
      </c>
      <c r="L56" s="79">
        <v>22</v>
      </c>
      <c r="M56" s="77">
        <v>21</v>
      </c>
      <c r="N56" s="18">
        <f t="shared" ref="N56:N66" si="5">(K56+L56+M56)/3</f>
        <v>21.333333333333332</v>
      </c>
      <c r="O56" s="21">
        <f t="shared" si="1"/>
        <v>44712.666666666664</v>
      </c>
      <c r="P56" s="19">
        <f t="shared" si="0"/>
        <v>44737.666666666664</v>
      </c>
      <c r="Q56" s="146"/>
      <c r="R56" s="142"/>
      <c r="S56" s="79">
        <v>10</v>
      </c>
    </row>
    <row r="57" spans="1:19" x14ac:dyDescent="0.25">
      <c r="A57" t="s">
        <v>90</v>
      </c>
      <c r="B57" s="1">
        <v>44733</v>
      </c>
      <c r="C57" s="44" t="s">
        <v>74</v>
      </c>
      <c r="D57" s="75">
        <v>2</v>
      </c>
      <c r="H57">
        <v>24</v>
      </c>
      <c r="I57">
        <v>26</v>
      </c>
      <c r="K57" s="79">
        <v>16</v>
      </c>
      <c r="L57" s="79">
        <v>17</v>
      </c>
      <c r="N57" s="18">
        <f>(K57+L57)/2</f>
        <v>16.5</v>
      </c>
      <c r="O57" s="21">
        <f t="shared" si="1"/>
        <v>44717.5</v>
      </c>
      <c r="P57" s="19">
        <f t="shared" si="0"/>
        <v>44742.5</v>
      </c>
      <c r="Q57" s="146"/>
      <c r="R57" s="142"/>
      <c r="S57" s="79">
        <v>10</v>
      </c>
    </row>
    <row r="58" spans="1:19" x14ac:dyDescent="0.25">
      <c r="A58" t="s">
        <v>91</v>
      </c>
      <c r="B58" s="1">
        <v>44733</v>
      </c>
      <c r="C58" s="44" t="s">
        <v>74</v>
      </c>
      <c r="D58" s="75">
        <v>4</v>
      </c>
      <c r="H58">
        <v>38</v>
      </c>
      <c r="I58">
        <v>41</v>
      </c>
      <c r="J58" s="77">
        <v>36</v>
      </c>
      <c r="K58" s="79">
        <v>22</v>
      </c>
      <c r="L58" s="79">
        <v>23</v>
      </c>
      <c r="M58" s="77">
        <v>21</v>
      </c>
      <c r="N58" s="18">
        <f t="shared" si="5"/>
        <v>22</v>
      </c>
      <c r="O58" s="21">
        <f t="shared" si="1"/>
        <v>44712</v>
      </c>
      <c r="P58" s="19">
        <f t="shared" si="0"/>
        <v>44737</v>
      </c>
      <c r="Q58" s="146"/>
      <c r="R58" s="142"/>
      <c r="S58" s="79">
        <v>10</v>
      </c>
    </row>
    <row r="59" spans="1:19" x14ac:dyDescent="0.25">
      <c r="A59" t="s">
        <v>92</v>
      </c>
      <c r="B59" s="1">
        <v>44733</v>
      </c>
      <c r="C59" s="44" t="s">
        <v>74</v>
      </c>
      <c r="D59" s="75">
        <v>4</v>
      </c>
      <c r="H59">
        <v>32</v>
      </c>
      <c r="I59">
        <v>32</v>
      </c>
      <c r="J59" s="77">
        <v>36</v>
      </c>
      <c r="K59" s="79">
        <v>19</v>
      </c>
      <c r="L59" s="79">
        <v>19</v>
      </c>
      <c r="M59" s="77">
        <v>21</v>
      </c>
      <c r="N59" s="18">
        <f t="shared" si="5"/>
        <v>19.666666666666668</v>
      </c>
      <c r="O59" s="21">
        <f t="shared" si="1"/>
        <v>44714.333333333336</v>
      </c>
      <c r="P59" s="19">
        <f t="shared" si="0"/>
        <v>44739.333333333336</v>
      </c>
      <c r="Q59" s="146"/>
      <c r="R59" s="142"/>
      <c r="S59" s="79">
        <v>10</v>
      </c>
    </row>
    <row r="60" spans="1:19" x14ac:dyDescent="0.25">
      <c r="A60" t="s">
        <v>93</v>
      </c>
      <c r="B60" s="1">
        <v>44733</v>
      </c>
      <c r="C60" s="44" t="s">
        <v>74</v>
      </c>
      <c r="D60" s="75">
        <v>5</v>
      </c>
      <c r="H60">
        <v>36</v>
      </c>
      <c r="I60">
        <v>38</v>
      </c>
      <c r="J60" s="77">
        <v>38</v>
      </c>
      <c r="K60" s="79">
        <v>21</v>
      </c>
      <c r="L60" s="79">
        <v>22</v>
      </c>
      <c r="M60" s="77">
        <v>22</v>
      </c>
      <c r="N60" s="18">
        <f t="shared" si="5"/>
        <v>21.666666666666668</v>
      </c>
      <c r="O60" s="21">
        <f t="shared" si="1"/>
        <v>44712.333333333336</v>
      </c>
      <c r="P60" s="19">
        <f t="shared" si="0"/>
        <v>44737.333333333336</v>
      </c>
      <c r="Q60" s="146"/>
      <c r="R60" s="142"/>
      <c r="S60" s="79">
        <v>10</v>
      </c>
    </row>
    <row r="61" spans="1:19" x14ac:dyDescent="0.25">
      <c r="A61" t="s">
        <v>94</v>
      </c>
      <c r="B61" s="1">
        <v>44733</v>
      </c>
      <c r="C61" s="44" t="s">
        <v>74</v>
      </c>
      <c r="D61" s="75">
        <v>4</v>
      </c>
      <c r="H61">
        <v>36</v>
      </c>
      <c r="I61">
        <v>34</v>
      </c>
      <c r="J61" s="77">
        <v>29</v>
      </c>
      <c r="K61" s="79">
        <v>21</v>
      </c>
      <c r="L61" s="79">
        <v>20</v>
      </c>
      <c r="M61" s="77">
        <v>18</v>
      </c>
      <c r="N61" s="18">
        <f t="shared" si="5"/>
        <v>19.666666666666668</v>
      </c>
      <c r="O61" s="21">
        <f t="shared" si="1"/>
        <v>44714.333333333336</v>
      </c>
      <c r="P61" s="19">
        <f t="shared" si="0"/>
        <v>44739.333333333336</v>
      </c>
      <c r="Q61" s="146"/>
      <c r="R61" s="142"/>
      <c r="S61" s="79">
        <v>10</v>
      </c>
    </row>
    <row r="62" spans="1:19" x14ac:dyDescent="0.25">
      <c r="A62" t="s">
        <v>95</v>
      </c>
      <c r="B62" s="1">
        <v>44733</v>
      </c>
      <c r="C62" s="44" t="s">
        <v>74</v>
      </c>
      <c r="K62" s="79"/>
      <c r="L62" s="79"/>
      <c r="N62" s="18"/>
      <c r="O62" s="21">
        <f t="shared" si="1"/>
        <v>44734</v>
      </c>
      <c r="P62" s="19">
        <f t="shared" si="0"/>
        <v>44759</v>
      </c>
      <c r="Q62" s="146" t="s">
        <v>402</v>
      </c>
      <c r="R62" s="142"/>
      <c r="S62" s="79">
        <v>5</v>
      </c>
    </row>
    <row r="63" spans="1:19" x14ac:dyDescent="0.25">
      <c r="A63" t="s">
        <v>96</v>
      </c>
      <c r="B63" s="1">
        <v>44733</v>
      </c>
      <c r="C63" s="44" t="s">
        <v>74</v>
      </c>
      <c r="K63" s="79"/>
      <c r="L63" s="79"/>
      <c r="N63" s="18"/>
      <c r="O63" s="21">
        <f t="shared" si="1"/>
        <v>44734</v>
      </c>
      <c r="P63" s="19">
        <f t="shared" si="0"/>
        <v>44759</v>
      </c>
      <c r="Q63" s="146" t="s">
        <v>821</v>
      </c>
      <c r="R63" s="142"/>
      <c r="S63" s="79">
        <v>5</v>
      </c>
    </row>
    <row r="64" spans="1:19" x14ac:dyDescent="0.25">
      <c r="A64" t="s">
        <v>97</v>
      </c>
      <c r="B64" s="1">
        <v>44733</v>
      </c>
      <c r="C64" s="44" t="s">
        <v>74</v>
      </c>
      <c r="D64" s="75">
        <v>4</v>
      </c>
      <c r="H64">
        <v>40</v>
      </c>
      <c r="I64">
        <v>34</v>
      </c>
      <c r="J64" s="77">
        <v>41</v>
      </c>
      <c r="K64" s="79">
        <v>22</v>
      </c>
      <c r="L64" s="79">
        <v>20</v>
      </c>
      <c r="M64" s="77">
        <v>23</v>
      </c>
      <c r="N64" s="18">
        <f t="shared" si="5"/>
        <v>21.666666666666668</v>
      </c>
      <c r="O64" s="21">
        <f t="shared" si="1"/>
        <v>44712.333333333336</v>
      </c>
      <c r="P64" s="19">
        <f t="shared" si="0"/>
        <v>44737.333333333336</v>
      </c>
      <c r="Q64" s="146"/>
      <c r="R64" s="142"/>
      <c r="S64" s="79">
        <v>10</v>
      </c>
    </row>
    <row r="65" spans="1:19" x14ac:dyDescent="0.25">
      <c r="A65" t="s">
        <v>98</v>
      </c>
      <c r="B65" s="1">
        <v>44733</v>
      </c>
      <c r="C65" s="44" t="s">
        <v>74</v>
      </c>
      <c r="D65" s="75">
        <v>5</v>
      </c>
      <c r="H65">
        <v>38</v>
      </c>
      <c r="I65">
        <v>38</v>
      </c>
      <c r="K65" s="79">
        <v>22</v>
      </c>
      <c r="L65" s="79">
        <v>22</v>
      </c>
      <c r="N65" s="18">
        <v>22</v>
      </c>
      <c r="O65" s="21">
        <f t="shared" si="1"/>
        <v>44712</v>
      </c>
      <c r="P65" s="19">
        <f t="shared" si="0"/>
        <v>44737</v>
      </c>
      <c r="S65" s="79">
        <v>10</v>
      </c>
    </row>
    <row r="66" spans="1:19" x14ac:dyDescent="0.25">
      <c r="A66" t="s">
        <v>99</v>
      </c>
      <c r="B66" s="1">
        <v>44733</v>
      </c>
      <c r="C66" s="44" t="s">
        <v>74</v>
      </c>
      <c r="D66" s="75">
        <v>4</v>
      </c>
      <c r="H66">
        <v>36</v>
      </c>
      <c r="I66">
        <v>40</v>
      </c>
      <c r="J66" s="77">
        <v>42</v>
      </c>
      <c r="K66" s="79">
        <v>21</v>
      </c>
      <c r="L66" s="79">
        <v>22</v>
      </c>
      <c r="M66" s="77">
        <v>23</v>
      </c>
      <c r="N66" s="18">
        <f t="shared" si="5"/>
        <v>22</v>
      </c>
      <c r="O66" s="21">
        <f t="shared" si="1"/>
        <v>44712</v>
      </c>
      <c r="P66" s="19">
        <f t="shared" si="0"/>
        <v>44737</v>
      </c>
      <c r="S66" s="79">
        <v>10</v>
      </c>
    </row>
    <row r="67" spans="1:19" x14ac:dyDescent="0.25">
      <c r="A67" t="s">
        <v>100</v>
      </c>
      <c r="B67" s="1">
        <v>44733</v>
      </c>
      <c r="C67" s="44" t="s">
        <v>74</v>
      </c>
      <c r="K67" s="79"/>
      <c r="L67" s="79"/>
      <c r="N67" s="18"/>
      <c r="O67" s="21">
        <f t="shared" si="1"/>
        <v>44734</v>
      </c>
      <c r="P67" s="19">
        <f t="shared" si="0"/>
        <v>44759</v>
      </c>
      <c r="Q67" s="145" t="s">
        <v>394</v>
      </c>
      <c r="S67" s="79">
        <v>5</v>
      </c>
    </row>
    <row r="68" spans="1:19" x14ac:dyDescent="0.25">
      <c r="A68" t="s">
        <v>101</v>
      </c>
      <c r="B68" s="1">
        <v>44733</v>
      </c>
      <c r="C68" s="44" t="s">
        <v>74</v>
      </c>
      <c r="K68" s="79"/>
      <c r="L68" s="79"/>
      <c r="N68" s="18"/>
      <c r="O68" s="21">
        <f t="shared" si="1"/>
        <v>44734</v>
      </c>
      <c r="P68" s="19">
        <f>O68+25</f>
        <v>44759</v>
      </c>
      <c r="Q68" s="145" t="s">
        <v>500</v>
      </c>
      <c r="S68" s="79">
        <v>5</v>
      </c>
    </row>
    <row r="69" spans="1:19" x14ac:dyDescent="0.25">
      <c r="A69" t="s">
        <v>102</v>
      </c>
      <c r="B69" s="1">
        <v>44733</v>
      </c>
      <c r="C69" s="44" t="s">
        <v>74</v>
      </c>
      <c r="D69" s="75">
        <v>3</v>
      </c>
      <c r="H69">
        <v>50</v>
      </c>
      <c r="I69">
        <v>51</v>
      </c>
      <c r="J69" s="77">
        <v>45</v>
      </c>
      <c r="K69" s="79">
        <v>23</v>
      </c>
      <c r="L69" s="79">
        <v>23</v>
      </c>
      <c r="M69" s="77">
        <v>23</v>
      </c>
      <c r="N69" s="18">
        <v>23</v>
      </c>
      <c r="O69" s="21">
        <f t="shared" si="1"/>
        <v>44711</v>
      </c>
      <c r="P69" s="19">
        <f t="shared" ref="P69:P134" si="6">O69+25</f>
        <v>44736</v>
      </c>
      <c r="S69" s="79">
        <v>10</v>
      </c>
    </row>
    <row r="70" spans="1:19" x14ac:dyDescent="0.25">
      <c r="A70" t="s">
        <v>103</v>
      </c>
      <c r="B70" s="1">
        <v>44733</v>
      </c>
      <c r="C70" s="44" t="s">
        <v>74</v>
      </c>
      <c r="K70" s="79"/>
      <c r="L70" s="79"/>
      <c r="N70" s="18"/>
      <c r="O70" s="21">
        <f t="shared" ref="O70:O137" si="7">B70-N70+1</f>
        <v>44734</v>
      </c>
      <c r="P70" s="19">
        <f t="shared" si="6"/>
        <v>44759</v>
      </c>
      <c r="Q70" s="145" t="s">
        <v>393</v>
      </c>
      <c r="S70" s="79">
        <v>5</v>
      </c>
    </row>
    <row r="71" spans="1:19" x14ac:dyDescent="0.25">
      <c r="A71" t="s">
        <v>104</v>
      </c>
      <c r="B71" s="1">
        <v>44733</v>
      </c>
      <c r="C71" s="44" t="s">
        <v>74</v>
      </c>
      <c r="K71" s="79"/>
      <c r="L71" s="79"/>
      <c r="N71" s="18"/>
      <c r="O71" s="21">
        <f t="shared" si="7"/>
        <v>44734</v>
      </c>
      <c r="P71" s="19">
        <f t="shared" si="6"/>
        <v>44759</v>
      </c>
      <c r="Q71" s="145" t="s">
        <v>393</v>
      </c>
      <c r="S71" s="79">
        <v>5</v>
      </c>
    </row>
    <row r="72" spans="1:19" x14ac:dyDescent="0.25">
      <c r="A72" t="s">
        <v>105</v>
      </c>
      <c r="B72" s="1">
        <v>44733</v>
      </c>
      <c r="C72" s="44" t="s">
        <v>74</v>
      </c>
      <c r="K72" s="79"/>
      <c r="L72" s="79"/>
      <c r="N72" s="18"/>
      <c r="O72" s="21">
        <f t="shared" si="7"/>
        <v>44734</v>
      </c>
      <c r="P72" s="19">
        <f t="shared" si="6"/>
        <v>44759</v>
      </c>
      <c r="Q72" s="145" t="s">
        <v>500</v>
      </c>
      <c r="S72" s="79">
        <v>5</v>
      </c>
    </row>
    <row r="73" spans="1:19" x14ac:dyDescent="0.25">
      <c r="A73" t="s">
        <v>106</v>
      </c>
      <c r="B73" s="1">
        <v>44733</v>
      </c>
      <c r="C73" s="44" t="s">
        <v>74</v>
      </c>
      <c r="K73" s="79"/>
      <c r="L73" s="79"/>
      <c r="N73" s="18"/>
      <c r="O73" s="21">
        <f t="shared" si="7"/>
        <v>44734</v>
      </c>
      <c r="P73" s="19">
        <f t="shared" si="6"/>
        <v>44759</v>
      </c>
      <c r="Q73" s="145" t="s">
        <v>393</v>
      </c>
      <c r="S73" s="79">
        <v>5</v>
      </c>
    </row>
    <row r="74" spans="1:19" x14ac:dyDescent="0.25">
      <c r="A74" t="s">
        <v>107</v>
      </c>
      <c r="B74" s="1">
        <v>44733</v>
      </c>
      <c r="C74" s="44" t="s">
        <v>74</v>
      </c>
      <c r="K74" s="79"/>
      <c r="L74" s="79"/>
      <c r="N74" s="18"/>
      <c r="O74" s="21">
        <f t="shared" si="7"/>
        <v>44734</v>
      </c>
      <c r="P74" s="19">
        <f t="shared" si="6"/>
        <v>44759</v>
      </c>
      <c r="Q74" s="147" t="s">
        <v>805</v>
      </c>
      <c r="S74" s="79">
        <v>5</v>
      </c>
    </row>
    <row r="75" spans="1:19" x14ac:dyDescent="0.25">
      <c r="A75" t="s">
        <v>108</v>
      </c>
      <c r="B75" s="1">
        <v>44733</v>
      </c>
      <c r="C75" s="44" t="s">
        <v>74</v>
      </c>
      <c r="K75" s="79"/>
      <c r="L75" s="79"/>
      <c r="N75" s="18"/>
      <c r="O75" s="21">
        <f t="shared" si="7"/>
        <v>44734</v>
      </c>
      <c r="P75" s="19">
        <f t="shared" si="6"/>
        <v>44759</v>
      </c>
      <c r="Q75" s="145" t="s">
        <v>393</v>
      </c>
      <c r="S75" s="79">
        <v>5</v>
      </c>
    </row>
    <row r="76" spans="1:19" x14ac:dyDescent="0.25">
      <c r="A76" t="s">
        <v>109</v>
      </c>
      <c r="B76" s="1">
        <v>44733</v>
      </c>
      <c r="C76" s="44" t="s">
        <v>74</v>
      </c>
      <c r="K76" s="79"/>
      <c r="L76" s="79"/>
      <c r="N76" s="18"/>
      <c r="O76" s="21">
        <f t="shared" si="7"/>
        <v>44734</v>
      </c>
      <c r="P76" s="19">
        <f t="shared" si="6"/>
        <v>44759</v>
      </c>
      <c r="Q76" s="147" t="s">
        <v>805</v>
      </c>
      <c r="S76" s="79">
        <v>5</v>
      </c>
    </row>
    <row r="77" spans="1:19" x14ac:dyDescent="0.25">
      <c r="A77" t="s">
        <v>110</v>
      </c>
      <c r="B77" s="1">
        <v>44733</v>
      </c>
      <c r="C77" s="44" t="s">
        <v>74</v>
      </c>
      <c r="K77" s="79"/>
      <c r="L77" s="79"/>
      <c r="N77" s="18"/>
      <c r="O77" s="21">
        <f t="shared" si="7"/>
        <v>44734</v>
      </c>
      <c r="P77" s="19">
        <f t="shared" si="6"/>
        <v>44759</v>
      </c>
      <c r="Q77" s="145" t="s">
        <v>394</v>
      </c>
      <c r="S77" s="79">
        <v>5</v>
      </c>
    </row>
    <row r="78" spans="1:19" x14ac:dyDescent="0.25">
      <c r="A78" t="s">
        <v>111</v>
      </c>
      <c r="B78" s="1">
        <v>44733</v>
      </c>
      <c r="C78" s="44" t="s">
        <v>74</v>
      </c>
      <c r="K78" s="79"/>
      <c r="L78" s="79"/>
      <c r="N78" s="18"/>
      <c r="O78" s="21">
        <f t="shared" si="7"/>
        <v>44734</v>
      </c>
      <c r="P78" s="19">
        <f t="shared" si="6"/>
        <v>44759</v>
      </c>
      <c r="Q78" s="145" t="s">
        <v>393</v>
      </c>
      <c r="S78" s="79">
        <v>5</v>
      </c>
    </row>
    <row r="79" spans="1:19" x14ac:dyDescent="0.25">
      <c r="A79" t="s">
        <v>112</v>
      </c>
      <c r="B79" s="1">
        <v>44733</v>
      </c>
      <c r="C79" s="44" t="s">
        <v>74</v>
      </c>
      <c r="K79" s="79"/>
      <c r="L79" s="79"/>
      <c r="N79" s="18"/>
      <c r="O79" s="21">
        <f t="shared" si="7"/>
        <v>44734</v>
      </c>
      <c r="P79" s="19">
        <f t="shared" si="6"/>
        <v>44759</v>
      </c>
      <c r="Q79" s="147" t="s">
        <v>805</v>
      </c>
      <c r="S79" s="79">
        <v>5</v>
      </c>
    </row>
    <row r="80" spans="1:19" x14ac:dyDescent="0.25">
      <c r="A80" t="s">
        <v>113</v>
      </c>
      <c r="B80" s="1">
        <v>44733</v>
      </c>
      <c r="C80" s="44" t="s">
        <v>74</v>
      </c>
      <c r="K80" s="79"/>
      <c r="L80" s="79"/>
      <c r="N80" s="18"/>
      <c r="O80" s="21">
        <f t="shared" si="7"/>
        <v>44734</v>
      </c>
      <c r="P80" s="19">
        <f t="shared" si="6"/>
        <v>44759</v>
      </c>
      <c r="Q80" s="145" t="s">
        <v>440</v>
      </c>
      <c r="S80" s="79">
        <v>5</v>
      </c>
    </row>
    <row r="81" spans="1:20" x14ac:dyDescent="0.25">
      <c r="A81" t="s">
        <v>114</v>
      </c>
      <c r="B81" s="1">
        <v>44733</v>
      </c>
      <c r="C81" s="44" t="s">
        <v>74</v>
      </c>
      <c r="K81" s="79"/>
      <c r="L81" s="79"/>
      <c r="N81" s="18"/>
      <c r="O81" s="21">
        <f t="shared" si="7"/>
        <v>44734</v>
      </c>
      <c r="P81" s="19">
        <f t="shared" si="6"/>
        <v>44759</v>
      </c>
      <c r="Q81" s="145" t="s">
        <v>393</v>
      </c>
      <c r="S81" s="79">
        <v>5</v>
      </c>
    </row>
    <row r="82" spans="1:20" x14ac:dyDescent="0.25">
      <c r="A82" t="s">
        <v>115</v>
      </c>
      <c r="B82" s="1">
        <v>44733</v>
      </c>
      <c r="C82" s="44" t="s">
        <v>74</v>
      </c>
      <c r="K82" s="79"/>
      <c r="L82" s="79"/>
      <c r="N82" s="18"/>
      <c r="O82" s="21">
        <f t="shared" si="7"/>
        <v>44734</v>
      </c>
      <c r="P82" s="19">
        <f t="shared" si="6"/>
        <v>44759</v>
      </c>
      <c r="Q82" s="145" t="s">
        <v>393</v>
      </c>
      <c r="S82" s="79">
        <v>5</v>
      </c>
    </row>
    <row r="83" spans="1:20" x14ac:dyDescent="0.25">
      <c r="A83" t="s">
        <v>116</v>
      </c>
      <c r="B83" s="1">
        <v>44733</v>
      </c>
      <c r="C83" s="44" t="s">
        <v>74</v>
      </c>
      <c r="K83" s="79"/>
      <c r="L83" s="79"/>
      <c r="N83" s="18"/>
      <c r="O83" s="21">
        <f t="shared" si="7"/>
        <v>44734</v>
      </c>
      <c r="P83" s="19">
        <f t="shared" si="6"/>
        <v>44759</v>
      </c>
      <c r="Q83" s="145" t="s">
        <v>402</v>
      </c>
      <c r="S83" s="79">
        <v>5</v>
      </c>
    </row>
    <row r="84" spans="1:20" s="100" customFormat="1" x14ac:dyDescent="0.25">
      <c r="A84" s="100" t="s">
        <v>620</v>
      </c>
      <c r="B84" s="101"/>
      <c r="C84" s="148"/>
      <c r="D84" s="103"/>
      <c r="G84" s="104"/>
      <c r="J84" s="104"/>
      <c r="K84" s="120"/>
      <c r="L84" s="120"/>
      <c r="M84" s="104"/>
      <c r="N84" s="104"/>
      <c r="O84" s="149"/>
      <c r="P84" s="101"/>
      <c r="S84" s="100">
        <f>SUM(S41:S83)</f>
        <v>290</v>
      </c>
    </row>
    <row r="85" spans="1:20" ht="30" x14ac:dyDescent="0.25">
      <c r="A85" t="s">
        <v>118</v>
      </c>
      <c r="B85" s="1">
        <v>44733</v>
      </c>
      <c r="C85" s="45" t="s">
        <v>117</v>
      </c>
      <c r="D85" s="75">
        <v>4</v>
      </c>
      <c r="E85">
        <v>45</v>
      </c>
      <c r="F85">
        <v>45</v>
      </c>
      <c r="G85" s="77">
        <v>30</v>
      </c>
      <c r="K85" s="79">
        <v>6</v>
      </c>
      <c r="L85" s="79">
        <v>6</v>
      </c>
      <c r="M85" s="77">
        <v>4</v>
      </c>
      <c r="N85" s="18">
        <f>(K85+L85+M85)/3</f>
        <v>5.333333333333333</v>
      </c>
      <c r="O85" s="21">
        <f>B85-N85+1</f>
        <v>44728.666666666664</v>
      </c>
      <c r="P85" s="19">
        <f>O85+25</f>
        <v>44753.666666666664</v>
      </c>
      <c r="S85" s="79">
        <v>10</v>
      </c>
    </row>
    <row r="86" spans="1:20" ht="30" x14ac:dyDescent="0.25">
      <c r="A86" t="s">
        <v>119</v>
      </c>
      <c r="B86" s="1">
        <v>44733</v>
      </c>
      <c r="C86" s="45" t="s">
        <v>117</v>
      </c>
      <c r="D86" s="75">
        <v>3</v>
      </c>
      <c r="H86">
        <v>37</v>
      </c>
      <c r="I86">
        <v>38</v>
      </c>
      <c r="J86" s="77">
        <v>42</v>
      </c>
      <c r="K86" s="79">
        <v>22</v>
      </c>
      <c r="L86" s="79">
        <v>22</v>
      </c>
      <c r="M86" s="77">
        <v>23</v>
      </c>
      <c r="N86" s="18">
        <f t="shared" ref="N86:N87" si="8">(K86+L86+M86)/3</f>
        <v>22.333333333333332</v>
      </c>
      <c r="O86" s="21">
        <f>B86-N86+1</f>
        <v>44711.666666666664</v>
      </c>
      <c r="P86" s="19">
        <f t="shared" si="6"/>
        <v>44736.666666666664</v>
      </c>
      <c r="S86" s="79">
        <v>10</v>
      </c>
    </row>
    <row r="87" spans="1:20" ht="30" x14ac:dyDescent="0.25">
      <c r="A87" t="s">
        <v>120</v>
      </c>
      <c r="B87" s="1">
        <v>44733</v>
      </c>
      <c r="C87" s="45" t="s">
        <v>117</v>
      </c>
      <c r="D87" s="75">
        <v>6</v>
      </c>
      <c r="H87">
        <v>28</v>
      </c>
      <c r="I87">
        <v>29</v>
      </c>
      <c r="J87" s="77">
        <v>33</v>
      </c>
      <c r="K87" s="79">
        <v>18</v>
      </c>
      <c r="L87" s="79">
        <v>18</v>
      </c>
      <c r="M87" s="77">
        <v>20</v>
      </c>
      <c r="N87" s="18">
        <f t="shared" si="8"/>
        <v>18.666666666666668</v>
      </c>
      <c r="O87" s="21">
        <f t="shared" si="7"/>
        <v>44715.333333333336</v>
      </c>
      <c r="P87" s="19">
        <f t="shared" si="6"/>
        <v>44740.333333333336</v>
      </c>
      <c r="S87" s="79">
        <v>10</v>
      </c>
    </row>
    <row r="88" spans="1:20" ht="30" x14ac:dyDescent="0.25">
      <c r="A88" t="s">
        <v>121</v>
      </c>
      <c r="B88" s="1">
        <v>44733</v>
      </c>
      <c r="C88" s="45" t="s">
        <v>117</v>
      </c>
      <c r="K88" s="79"/>
      <c r="L88" s="79"/>
      <c r="N88" s="18"/>
      <c r="O88" s="21">
        <f t="shared" si="7"/>
        <v>44734</v>
      </c>
      <c r="P88" s="19">
        <f t="shared" si="6"/>
        <v>44759</v>
      </c>
      <c r="Q88" s="145" t="s">
        <v>394</v>
      </c>
      <c r="S88" s="79">
        <v>5</v>
      </c>
    </row>
    <row r="89" spans="1:20" ht="30" x14ac:dyDescent="0.25">
      <c r="A89" t="s">
        <v>122</v>
      </c>
      <c r="B89" s="1">
        <v>44733</v>
      </c>
      <c r="C89" s="45" t="s">
        <v>117</v>
      </c>
      <c r="K89" s="79"/>
      <c r="L89" s="79"/>
      <c r="N89" s="18"/>
      <c r="O89" s="21">
        <f t="shared" si="7"/>
        <v>44734</v>
      </c>
      <c r="P89" s="19">
        <f t="shared" si="6"/>
        <v>44759</v>
      </c>
      <c r="Q89" s="147" t="s">
        <v>805</v>
      </c>
      <c r="S89" s="79">
        <v>5</v>
      </c>
    </row>
    <row r="90" spans="1:20" ht="30" x14ac:dyDescent="0.25">
      <c r="A90" t="s">
        <v>123</v>
      </c>
      <c r="B90" s="1">
        <v>44733</v>
      </c>
      <c r="C90" s="45" t="s">
        <v>117</v>
      </c>
      <c r="K90" s="79"/>
      <c r="L90" s="79"/>
      <c r="N90" s="18"/>
      <c r="O90" s="21">
        <f t="shared" si="7"/>
        <v>44734</v>
      </c>
      <c r="P90" s="19">
        <f t="shared" si="6"/>
        <v>44759</v>
      </c>
      <c r="Q90" s="145" t="s">
        <v>393</v>
      </c>
      <c r="S90" s="79">
        <v>5</v>
      </c>
    </row>
    <row r="91" spans="1:20" ht="30" x14ac:dyDescent="0.25">
      <c r="A91" t="s">
        <v>124</v>
      </c>
      <c r="B91" s="1">
        <v>44733</v>
      </c>
      <c r="C91" s="45" t="s">
        <v>117</v>
      </c>
      <c r="K91" s="79"/>
      <c r="L91" s="79"/>
      <c r="N91" s="18"/>
      <c r="O91" s="21">
        <f t="shared" si="7"/>
        <v>44734</v>
      </c>
      <c r="P91" s="19">
        <f t="shared" si="6"/>
        <v>44759</v>
      </c>
      <c r="Q91" s="145" t="s">
        <v>394</v>
      </c>
      <c r="S91" s="79">
        <v>5</v>
      </c>
    </row>
    <row r="92" spans="1:20" ht="30" x14ac:dyDescent="0.25">
      <c r="A92" t="s">
        <v>125</v>
      </c>
      <c r="B92" s="1">
        <v>44733</v>
      </c>
      <c r="C92" s="45" t="s">
        <v>117</v>
      </c>
      <c r="D92" s="75">
        <v>5</v>
      </c>
      <c r="H92">
        <v>34</v>
      </c>
      <c r="I92">
        <v>30</v>
      </c>
      <c r="J92" s="77">
        <v>36</v>
      </c>
      <c r="K92" s="79">
        <v>20</v>
      </c>
      <c r="L92" s="79">
        <v>19</v>
      </c>
      <c r="M92" s="77">
        <v>21</v>
      </c>
      <c r="N92" s="18">
        <f t="shared" ref="N92:N93" si="9">(K92+L92+M92)/3</f>
        <v>20</v>
      </c>
      <c r="O92" s="21">
        <f t="shared" si="7"/>
        <v>44714</v>
      </c>
      <c r="P92" s="19">
        <f t="shared" si="6"/>
        <v>44739</v>
      </c>
      <c r="S92" s="79">
        <v>10</v>
      </c>
    </row>
    <row r="93" spans="1:20" ht="30" x14ac:dyDescent="0.25">
      <c r="A93" t="s">
        <v>126</v>
      </c>
      <c r="B93" s="1">
        <v>44733</v>
      </c>
      <c r="C93" s="45" t="s">
        <v>117</v>
      </c>
      <c r="D93" s="75">
        <v>5</v>
      </c>
      <c r="H93">
        <v>30</v>
      </c>
      <c r="I93">
        <v>32</v>
      </c>
      <c r="J93" s="77">
        <v>32</v>
      </c>
      <c r="K93" s="79">
        <v>19</v>
      </c>
      <c r="L93" s="79">
        <v>19</v>
      </c>
      <c r="M93" s="77">
        <v>19</v>
      </c>
      <c r="N93" s="18">
        <f t="shared" si="9"/>
        <v>19</v>
      </c>
      <c r="O93" s="21">
        <f t="shared" si="7"/>
        <v>44715</v>
      </c>
      <c r="P93" s="19">
        <f t="shared" si="6"/>
        <v>44740</v>
      </c>
      <c r="S93" s="79">
        <v>10</v>
      </c>
    </row>
    <row r="94" spans="1:20" ht="30" x14ac:dyDescent="0.25">
      <c r="A94" t="s">
        <v>127</v>
      </c>
      <c r="B94" s="1">
        <v>44733</v>
      </c>
      <c r="C94" s="45" t="s">
        <v>117</v>
      </c>
      <c r="D94" s="75">
        <v>2</v>
      </c>
      <c r="H94">
        <v>20</v>
      </c>
      <c r="I94">
        <v>25</v>
      </c>
      <c r="K94" s="79">
        <v>14</v>
      </c>
      <c r="L94" s="79">
        <v>16</v>
      </c>
      <c r="N94" s="18">
        <f>(K94+L94)/2</f>
        <v>15</v>
      </c>
      <c r="O94" s="21">
        <f t="shared" si="7"/>
        <v>44719</v>
      </c>
      <c r="P94" s="19">
        <f t="shared" si="6"/>
        <v>44744</v>
      </c>
      <c r="Q94" s="147" t="s">
        <v>828</v>
      </c>
      <c r="S94" s="79">
        <v>5</v>
      </c>
      <c r="T94" s="160" t="s">
        <v>815</v>
      </c>
    </row>
    <row r="95" spans="1:20" ht="30" x14ac:dyDescent="0.25">
      <c r="A95" t="s">
        <v>128</v>
      </c>
      <c r="B95" s="1">
        <v>44733</v>
      </c>
      <c r="C95" s="45" t="s">
        <v>117</v>
      </c>
      <c r="K95" s="79"/>
      <c r="L95" s="79"/>
      <c r="N95" s="18"/>
      <c r="O95" s="21">
        <f t="shared" si="7"/>
        <v>44734</v>
      </c>
      <c r="P95" s="19">
        <f t="shared" si="6"/>
        <v>44759</v>
      </c>
      <c r="Q95" s="147" t="s">
        <v>805</v>
      </c>
      <c r="S95" s="79">
        <v>5</v>
      </c>
    </row>
    <row r="96" spans="1:20" ht="30" x14ac:dyDescent="0.25">
      <c r="A96" t="s">
        <v>129</v>
      </c>
      <c r="B96" s="1">
        <v>44733</v>
      </c>
      <c r="C96" s="45" t="s">
        <v>117</v>
      </c>
      <c r="K96" s="79"/>
      <c r="L96" s="79"/>
      <c r="N96" s="18"/>
      <c r="O96" s="21">
        <f t="shared" si="7"/>
        <v>44734</v>
      </c>
      <c r="P96" s="19">
        <f t="shared" si="6"/>
        <v>44759</v>
      </c>
      <c r="Q96" s="145" t="s">
        <v>820</v>
      </c>
      <c r="S96" s="79">
        <v>5</v>
      </c>
    </row>
    <row r="97" spans="1:19" ht="30" x14ac:dyDescent="0.25">
      <c r="A97" t="s">
        <v>130</v>
      </c>
      <c r="B97" s="1">
        <v>44733</v>
      </c>
      <c r="C97" s="45" t="s">
        <v>117</v>
      </c>
      <c r="K97" s="79"/>
      <c r="L97" s="79"/>
      <c r="N97" s="18"/>
      <c r="O97" s="21">
        <f t="shared" si="7"/>
        <v>44734</v>
      </c>
      <c r="P97" s="19">
        <f t="shared" si="6"/>
        <v>44759</v>
      </c>
      <c r="Q97" s="147" t="s">
        <v>805</v>
      </c>
      <c r="S97" s="79">
        <v>5</v>
      </c>
    </row>
    <row r="98" spans="1:19" ht="30" x14ac:dyDescent="0.25">
      <c r="A98" t="s">
        <v>131</v>
      </c>
      <c r="B98" s="1">
        <v>44733</v>
      </c>
      <c r="C98" s="45" t="s">
        <v>117</v>
      </c>
      <c r="K98" s="79"/>
      <c r="L98" s="79"/>
      <c r="N98" s="18"/>
      <c r="O98" s="21">
        <f t="shared" si="7"/>
        <v>44734</v>
      </c>
      <c r="P98" s="19">
        <f t="shared" si="6"/>
        <v>44759</v>
      </c>
      <c r="Q98" s="145" t="s">
        <v>393</v>
      </c>
      <c r="S98" s="79">
        <v>5</v>
      </c>
    </row>
    <row r="99" spans="1:19" ht="30" x14ac:dyDescent="0.25">
      <c r="A99" t="s">
        <v>132</v>
      </c>
      <c r="B99" s="1">
        <v>44733</v>
      </c>
      <c r="C99" s="45" t="s">
        <v>117</v>
      </c>
      <c r="K99" s="79"/>
      <c r="L99" s="79"/>
      <c r="N99" s="18"/>
      <c r="O99" s="21">
        <f t="shared" si="7"/>
        <v>44734</v>
      </c>
      <c r="P99" s="19">
        <f t="shared" si="6"/>
        <v>44759</v>
      </c>
      <c r="Q99" s="145" t="s">
        <v>393</v>
      </c>
      <c r="S99" s="79">
        <v>5</v>
      </c>
    </row>
    <row r="100" spans="1:19" ht="30" x14ac:dyDescent="0.25">
      <c r="A100" t="s">
        <v>133</v>
      </c>
      <c r="B100" s="1">
        <v>44733</v>
      </c>
      <c r="C100" s="45" t="s">
        <v>117</v>
      </c>
      <c r="K100" s="79"/>
      <c r="L100" s="79"/>
      <c r="N100" s="18"/>
      <c r="O100" s="21">
        <f t="shared" si="7"/>
        <v>44734</v>
      </c>
      <c r="P100" s="19">
        <f t="shared" si="6"/>
        <v>44759</v>
      </c>
      <c r="Q100" s="147" t="s">
        <v>805</v>
      </c>
      <c r="S100" s="79">
        <v>5</v>
      </c>
    </row>
    <row r="101" spans="1:19" ht="30" x14ac:dyDescent="0.25">
      <c r="A101" t="s">
        <v>134</v>
      </c>
      <c r="B101" s="1">
        <v>44733</v>
      </c>
      <c r="C101" s="45" t="s">
        <v>117</v>
      </c>
      <c r="D101" s="75">
        <v>4</v>
      </c>
      <c r="H101">
        <v>36</v>
      </c>
      <c r="I101">
        <v>36</v>
      </c>
      <c r="J101" s="77">
        <v>37</v>
      </c>
      <c r="K101" s="79">
        <v>21</v>
      </c>
      <c r="L101" s="79">
        <v>21</v>
      </c>
      <c r="M101" s="77">
        <v>22</v>
      </c>
      <c r="N101" s="18">
        <f t="shared" ref="N101" si="10">(K101+L101+M101)/3</f>
        <v>21.333333333333332</v>
      </c>
      <c r="O101" s="21">
        <f t="shared" si="7"/>
        <v>44712.666666666664</v>
      </c>
      <c r="P101" s="19">
        <f t="shared" si="6"/>
        <v>44737.666666666664</v>
      </c>
      <c r="S101" s="79">
        <v>10</v>
      </c>
    </row>
    <row r="102" spans="1:19" ht="30" x14ac:dyDescent="0.25">
      <c r="A102" t="s">
        <v>135</v>
      </c>
      <c r="B102" s="1">
        <v>44733</v>
      </c>
      <c r="C102" s="45" t="s">
        <v>117</v>
      </c>
      <c r="D102" s="75" t="s">
        <v>397</v>
      </c>
      <c r="K102" s="79"/>
      <c r="L102" s="79"/>
      <c r="N102" s="18"/>
      <c r="O102" s="21">
        <f t="shared" si="7"/>
        <v>44734</v>
      </c>
      <c r="P102" s="19">
        <f t="shared" si="6"/>
        <v>44759</v>
      </c>
      <c r="Q102" s="140" t="s">
        <v>397</v>
      </c>
      <c r="S102" s="79">
        <v>0</v>
      </c>
    </row>
    <row r="103" spans="1:19" ht="30" x14ac:dyDescent="0.25">
      <c r="A103" t="s">
        <v>136</v>
      </c>
      <c r="B103" s="1">
        <v>44733</v>
      </c>
      <c r="C103" s="45" t="s">
        <v>117</v>
      </c>
      <c r="K103" s="79"/>
      <c r="L103" s="79"/>
      <c r="N103" s="18"/>
      <c r="O103" s="21">
        <f t="shared" si="7"/>
        <v>44734</v>
      </c>
      <c r="P103" s="19">
        <f t="shared" si="6"/>
        <v>44759</v>
      </c>
      <c r="Q103" s="145" t="s">
        <v>810</v>
      </c>
      <c r="S103" s="79">
        <v>5</v>
      </c>
    </row>
    <row r="104" spans="1:19" ht="30" x14ac:dyDescent="0.25">
      <c r="A104" t="s">
        <v>137</v>
      </c>
      <c r="B104" s="1">
        <v>44733</v>
      </c>
      <c r="C104" s="45" t="s">
        <v>117</v>
      </c>
      <c r="D104" s="75">
        <v>4</v>
      </c>
      <c r="H104">
        <v>32</v>
      </c>
      <c r="I104">
        <v>30</v>
      </c>
      <c r="J104" s="77">
        <v>36</v>
      </c>
      <c r="K104" s="79">
        <v>19</v>
      </c>
      <c r="L104" s="79">
        <v>19</v>
      </c>
      <c r="M104" s="77">
        <v>21</v>
      </c>
      <c r="N104" s="18">
        <f t="shared" ref="N104" si="11">(K104+L104+M104)/3</f>
        <v>19.666666666666668</v>
      </c>
      <c r="O104" s="21">
        <f t="shared" si="7"/>
        <v>44714.333333333336</v>
      </c>
      <c r="P104" s="19">
        <f t="shared" si="6"/>
        <v>44739.333333333336</v>
      </c>
      <c r="S104" s="79">
        <v>10</v>
      </c>
    </row>
    <row r="105" spans="1:19" ht="30" x14ac:dyDescent="0.25">
      <c r="A105" t="s">
        <v>138</v>
      </c>
      <c r="B105" s="1">
        <v>44733</v>
      </c>
      <c r="C105" s="45" t="s">
        <v>117</v>
      </c>
      <c r="K105" s="79"/>
      <c r="L105" s="79"/>
      <c r="N105" s="18"/>
      <c r="O105" s="21">
        <f t="shared" si="7"/>
        <v>44734</v>
      </c>
      <c r="P105" s="19">
        <f t="shared" si="6"/>
        <v>44759</v>
      </c>
      <c r="Q105" s="145" t="s">
        <v>402</v>
      </c>
      <c r="S105" s="79">
        <v>5</v>
      </c>
    </row>
    <row r="106" spans="1:19" ht="30" x14ac:dyDescent="0.25">
      <c r="A106" t="s">
        <v>139</v>
      </c>
      <c r="B106" s="1">
        <v>44733</v>
      </c>
      <c r="C106" s="45" t="s">
        <v>117</v>
      </c>
      <c r="K106" s="79"/>
      <c r="L106" s="79"/>
      <c r="N106" s="18"/>
      <c r="O106" s="21">
        <f t="shared" si="7"/>
        <v>44734</v>
      </c>
      <c r="P106" s="19">
        <f t="shared" si="6"/>
        <v>44759</v>
      </c>
      <c r="Q106" s="145" t="s">
        <v>393</v>
      </c>
      <c r="S106" s="79">
        <v>5</v>
      </c>
    </row>
    <row r="107" spans="1:19" ht="30" x14ac:dyDescent="0.25">
      <c r="A107" t="s">
        <v>140</v>
      </c>
      <c r="B107" s="1">
        <v>44733</v>
      </c>
      <c r="C107" s="45" t="s">
        <v>117</v>
      </c>
      <c r="D107" s="75">
        <v>4</v>
      </c>
      <c r="H107">
        <v>35</v>
      </c>
      <c r="I107">
        <v>36</v>
      </c>
      <c r="J107" s="77">
        <v>38</v>
      </c>
      <c r="K107" s="79">
        <v>21</v>
      </c>
      <c r="L107" s="79">
        <v>21</v>
      </c>
      <c r="M107" s="77">
        <v>22</v>
      </c>
      <c r="N107" s="18">
        <f>(K107+L107+M107)/3</f>
        <v>21.333333333333332</v>
      </c>
      <c r="O107" s="21">
        <f>B107-N107+1</f>
        <v>44712.666666666664</v>
      </c>
      <c r="P107" s="19">
        <f t="shared" si="6"/>
        <v>44737.666666666664</v>
      </c>
      <c r="S107" s="79">
        <v>10</v>
      </c>
    </row>
    <row r="108" spans="1:19" ht="30" x14ac:dyDescent="0.25">
      <c r="A108" t="s">
        <v>141</v>
      </c>
      <c r="B108" s="1">
        <v>44733</v>
      </c>
      <c r="C108" s="45" t="s">
        <v>117</v>
      </c>
      <c r="K108" s="79"/>
      <c r="L108" s="79"/>
      <c r="N108" s="18"/>
      <c r="O108" s="21">
        <f t="shared" si="7"/>
        <v>44734</v>
      </c>
      <c r="P108" s="19">
        <f t="shared" si="6"/>
        <v>44759</v>
      </c>
      <c r="Q108" s="145" t="s">
        <v>402</v>
      </c>
      <c r="S108" s="79">
        <v>5</v>
      </c>
    </row>
    <row r="109" spans="1:19" ht="30" x14ac:dyDescent="0.25">
      <c r="A109" t="s">
        <v>142</v>
      </c>
      <c r="B109" s="1">
        <v>44733</v>
      </c>
      <c r="C109" s="45" t="s">
        <v>117</v>
      </c>
      <c r="D109" s="75">
        <v>3</v>
      </c>
      <c r="H109">
        <v>32</v>
      </c>
      <c r="I109">
        <v>30</v>
      </c>
      <c r="J109" s="77">
        <v>30</v>
      </c>
      <c r="K109" s="79">
        <v>19</v>
      </c>
      <c r="L109" s="79">
        <v>19</v>
      </c>
      <c r="M109" s="77">
        <v>19</v>
      </c>
      <c r="N109" s="18">
        <f>(K109+L109+M109)/3</f>
        <v>19</v>
      </c>
      <c r="O109" s="21">
        <f>B109-N109+1</f>
        <v>44715</v>
      </c>
      <c r="P109" s="19">
        <f t="shared" si="6"/>
        <v>44740</v>
      </c>
      <c r="S109" s="79">
        <v>10</v>
      </c>
    </row>
    <row r="110" spans="1:19" ht="30" x14ac:dyDescent="0.25">
      <c r="A110" t="s">
        <v>143</v>
      </c>
      <c r="B110" s="1">
        <v>44733</v>
      </c>
      <c r="C110" s="45" t="s">
        <v>117</v>
      </c>
      <c r="K110" s="79"/>
      <c r="L110" s="79"/>
      <c r="N110" s="18"/>
      <c r="O110" s="21">
        <f t="shared" si="7"/>
        <v>44734</v>
      </c>
      <c r="P110" s="19">
        <f t="shared" si="6"/>
        <v>44759</v>
      </c>
      <c r="Q110" s="145" t="s">
        <v>393</v>
      </c>
      <c r="S110" s="79">
        <v>5</v>
      </c>
    </row>
    <row r="111" spans="1:19" ht="30" x14ac:dyDescent="0.25">
      <c r="A111" t="s">
        <v>144</v>
      </c>
      <c r="B111" s="1">
        <v>44733</v>
      </c>
      <c r="C111" s="45" t="s">
        <v>117</v>
      </c>
      <c r="D111" s="75" t="s">
        <v>397</v>
      </c>
      <c r="K111" s="79"/>
      <c r="L111" s="79"/>
      <c r="N111" s="18"/>
      <c r="O111" s="21">
        <f t="shared" si="7"/>
        <v>44734</v>
      </c>
      <c r="P111" s="19">
        <f t="shared" si="6"/>
        <v>44759</v>
      </c>
      <c r="Q111" s="140" t="s">
        <v>397</v>
      </c>
      <c r="S111" s="79">
        <v>0</v>
      </c>
    </row>
    <row r="112" spans="1:19" ht="30" x14ac:dyDescent="0.25">
      <c r="A112" t="s">
        <v>145</v>
      </c>
      <c r="B112" s="1">
        <v>44733</v>
      </c>
      <c r="C112" s="45" t="s">
        <v>117</v>
      </c>
      <c r="D112" s="75" t="s">
        <v>397</v>
      </c>
      <c r="K112" s="79"/>
      <c r="L112" s="79"/>
      <c r="N112" s="18"/>
      <c r="O112" s="21">
        <f t="shared" si="7"/>
        <v>44734</v>
      </c>
      <c r="P112" s="19">
        <f t="shared" si="6"/>
        <v>44759</v>
      </c>
      <c r="Q112" s="140" t="s">
        <v>397</v>
      </c>
      <c r="S112" s="79">
        <v>0</v>
      </c>
    </row>
    <row r="113" spans="1:19" ht="30" x14ac:dyDescent="0.25">
      <c r="A113" t="s">
        <v>146</v>
      </c>
      <c r="B113" s="1">
        <v>44733</v>
      </c>
      <c r="C113" s="45" t="s">
        <v>117</v>
      </c>
      <c r="D113" s="75">
        <v>4</v>
      </c>
      <c r="H113">
        <v>36</v>
      </c>
      <c r="I113">
        <v>38</v>
      </c>
      <c r="J113" s="77">
        <v>40</v>
      </c>
      <c r="K113" s="79">
        <v>21</v>
      </c>
      <c r="L113" s="79">
        <v>22</v>
      </c>
      <c r="M113" s="77">
        <v>22</v>
      </c>
      <c r="N113" s="18">
        <f>(K113+L113+M113)/3</f>
        <v>21.666666666666668</v>
      </c>
      <c r="O113" s="21">
        <f t="shared" si="7"/>
        <v>44712.333333333336</v>
      </c>
      <c r="P113" s="19">
        <f t="shared" si="6"/>
        <v>44737.333333333336</v>
      </c>
      <c r="S113" s="79">
        <v>10</v>
      </c>
    </row>
    <row r="114" spans="1:19" ht="30" x14ac:dyDescent="0.25">
      <c r="A114" t="s">
        <v>147</v>
      </c>
      <c r="B114" s="1">
        <v>44733</v>
      </c>
      <c r="C114" s="45" t="s">
        <v>117</v>
      </c>
      <c r="K114" s="79"/>
      <c r="L114" s="79"/>
      <c r="N114" s="18"/>
      <c r="O114" s="21">
        <f t="shared" si="7"/>
        <v>44734</v>
      </c>
      <c r="P114" s="19">
        <f t="shared" si="6"/>
        <v>44759</v>
      </c>
      <c r="Q114" s="145" t="s">
        <v>440</v>
      </c>
      <c r="S114" s="79">
        <v>5</v>
      </c>
    </row>
    <row r="115" spans="1:19" ht="30" x14ac:dyDescent="0.25">
      <c r="A115" t="s">
        <v>148</v>
      </c>
      <c r="B115" s="1">
        <v>44733</v>
      </c>
      <c r="C115" s="45" t="s">
        <v>117</v>
      </c>
      <c r="D115" s="75">
        <v>5</v>
      </c>
      <c r="H115">
        <v>35</v>
      </c>
      <c r="I115">
        <v>30</v>
      </c>
      <c r="J115" s="77">
        <v>29</v>
      </c>
      <c r="K115" s="79">
        <v>21</v>
      </c>
      <c r="L115" s="79">
        <v>19</v>
      </c>
      <c r="M115" s="77">
        <v>18</v>
      </c>
      <c r="N115" s="18">
        <f>(K115+L115+M115)/3</f>
        <v>19.333333333333332</v>
      </c>
      <c r="O115" s="21">
        <f t="shared" si="7"/>
        <v>44714.666666666664</v>
      </c>
      <c r="P115" s="19">
        <f t="shared" si="6"/>
        <v>44739.666666666664</v>
      </c>
      <c r="S115" s="79">
        <v>10</v>
      </c>
    </row>
    <row r="116" spans="1:19" ht="30" x14ac:dyDescent="0.25">
      <c r="A116" t="s">
        <v>149</v>
      </c>
      <c r="B116" s="1">
        <v>44733</v>
      </c>
      <c r="C116" s="45" t="s">
        <v>117</v>
      </c>
      <c r="D116" s="75">
        <v>4</v>
      </c>
      <c r="E116">
        <v>90</v>
      </c>
      <c r="H116">
        <v>16</v>
      </c>
      <c r="I116">
        <v>18</v>
      </c>
      <c r="K116" s="79"/>
      <c r="L116" s="79">
        <v>13</v>
      </c>
      <c r="M116" s="77">
        <v>14</v>
      </c>
      <c r="N116" s="18">
        <f>(L116+M116)/2</f>
        <v>13.5</v>
      </c>
      <c r="O116" s="21">
        <f t="shared" si="7"/>
        <v>44720.5</v>
      </c>
      <c r="P116" s="19">
        <f t="shared" si="6"/>
        <v>44745.5</v>
      </c>
      <c r="S116" s="79">
        <v>10</v>
      </c>
    </row>
    <row r="117" spans="1:19" ht="30" x14ac:dyDescent="0.25">
      <c r="A117" t="s">
        <v>150</v>
      </c>
      <c r="B117" s="1">
        <v>44733</v>
      </c>
      <c r="C117" s="45" t="s">
        <v>117</v>
      </c>
      <c r="K117" s="79"/>
      <c r="L117" s="79"/>
      <c r="N117" s="18"/>
      <c r="O117" s="21">
        <f t="shared" si="7"/>
        <v>44734</v>
      </c>
      <c r="P117" s="19">
        <f t="shared" si="6"/>
        <v>44759</v>
      </c>
      <c r="Q117" s="145" t="s">
        <v>440</v>
      </c>
      <c r="S117" s="79">
        <v>5</v>
      </c>
    </row>
    <row r="118" spans="1:19" ht="30" x14ac:dyDescent="0.25">
      <c r="A118" t="s">
        <v>151</v>
      </c>
      <c r="B118" s="1">
        <v>44733</v>
      </c>
      <c r="C118" s="45" t="s">
        <v>117</v>
      </c>
      <c r="K118" s="79"/>
      <c r="L118" s="79"/>
      <c r="N118" s="18"/>
      <c r="O118" s="21">
        <f t="shared" si="7"/>
        <v>44734</v>
      </c>
      <c r="P118" s="19">
        <f t="shared" si="6"/>
        <v>44759</v>
      </c>
      <c r="Q118" s="145" t="s">
        <v>440</v>
      </c>
      <c r="S118" s="79">
        <v>5</v>
      </c>
    </row>
    <row r="119" spans="1:19" ht="30" x14ac:dyDescent="0.25">
      <c r="A119" t="s">
        <v>152</v>
      </c>
      <c r="B119" s="1">
        <v>44733</v>
      </c>
      <c r="C119" s="45" t="s">
        <v>117</v>
      </c>
      <c r="K119" s="79"/>
      <c r="L119" s="79"/>
      <c r="N119" s="18"/>
      <c r="O119" s="21">
        <f t="shared" si="7"/>
        <v>44734</v>
      </c>
      <c r="P119" s="19">
        <f t="shared" si="6"/>
        <v>44759</v>
      </c>
      <c r="Q119" s="145" t="s">
        <v>500</v>
      </c>
      <c r="S119" s="79">
        <v>5</v>
      </c>
    </row>
    <row r="120" spans="1:19" ht="30" x14ac:dyDescent="0.25">
      <c r="A120" t="s">
        <v>153</v>
      </c>
      <c r="B120" s="1">
        <v>44733</v>
      </c>
      <c r="C120" s="45" t="s">
        <v>117</v>
      </c>
      <c r="K120" s="79"/>
      <c r="L120" s="79"/>
      <c r="N120" s="18"/>
      <c r="O120" s="21">
        <f t="shared" si="7"/>
        <v>44734</v>
      </c>
      <c r="P120" s="19">
        <f t="shared" si="6"/>
        <v>44759</v>
      </c>
      <c r="Q120" s="147" t="s">
        <v>805</v>
      </c>
      <c r="S120" s="79">
        <v>5</v>
      </c>
    </row>
    <row r="121" spans="1:19" ht="30" x14ac:dyDescent="0.25">
      <c r="A121" t="s">
        <v>154</v>
      </c>
      <c r="B121" s="1">
        <v>44733</v>
      </c>
      <c r="C121" s="45" t="s">
        <v>117</v>
      </c>
      <c r="D121" s="75">
        <v>2</v>
      </c>
      <c r="H121">
        <v>33</v>
      </c>
      <c r="I121">
        <v>40</v>
      </c>
      <c r="K121" s="79">
        <v>20</v>
      </c>
      <c r="L121" s="79">
        <v>22</v>
      </c>
      <c r="N121" s="18">
        <f>(K121+L121)/2</f>
        <v>21</v>
      </c>
      <c r="O121" s="21">
        <f t="shared" si="7"/>
        <v>44713</v>
      </c>
      <c r="P121" s="19">
        <f t="shared" si="6"/>
        <v>44738</v>
      </c>
      <c r="S121" s="79">
        <v>10</v>
      </c>
    </row>
    <row r="122" spans="1:19" ht="30" x14ac:dyDescent="0.25">
      <c r="A122" t="s">
        <v>155</v>
      </c>
      <c r="B122" s="1">
        <v>44733</v>
      </c>
      <c r="C122" s="45" t="s">
        <v>117</v>
      </c>
      <c r="D122" s="75">
        <v>2</v>
      </c>
      <c r="H122" t="s">
        <v>193</v>
      </c>
      <c r="I122">
        <v>12</v>
      </c>
      <c r="K122" s="79">
        <v>11</v>
      </c>
      <c r="L122" s="79">
        <v>12</v>
      </c>
      <c r="N122" s="18">
        <f>(K122+L122)/2</f>
        <v>11.5</v>
      </c>
      <c r="O122" s="21">
        <f t="shared" si="7"/>
        <v>44722.5</v>
      </c>
      <c r="P122" s="19">
        <f t="shared" si="6"/>
        <v>44747.5</v>
      </c>
      <c r="S122" s="79">
        <v>10</v>
      </c>
    </row>
    <row r="123" spans="1:19" ht="30" x14ac:dyDescent="0.25">
      <c r="A123" t="s">
        <v>156</v>
      </c>
      <c r="B123" s="1">
        <v>44733</v>
      </c>
      <c r="C123" s="45" t="s">
        <v>117</v>
      </c>
      <c r="D123" s="75">
        <v>4</v>
      </c>
      <c r="H123" t="s">
        <v>193</v>
      </c>
      <c r="I123">
        <v>18</v>
      </c>
      <c r="J123" s="77">
        <v>16</v>
      </c>
      <c r="K123" s="79">
        <v>11</v>
      </c>
      <c r="L123" s="79">
        <v>14</v>
      </c>
      <c r="M123" s="77">
        <v>13</v>
      </c>
      <c r="N123" s="18">
        <f>(K123+L123+M123)/3</f>
        <v>12.666666666666666</v>
      </c>
      <c r="O123" s="21">
        <f t="shared" si="7"/>
        <v>44721.333333333336</v>
      </c>
      <c r="P123" s="19">
        <f t="shared" si="6"/>
        <v>44746.333333333336</v>
      </c>
      <c r="S123" s="79">
        <v>10</v>
      </c>
    </row>
    <row r="124" spans="1:19" ht="30" x14ac:dyDescent="0.25">
      <c r="A124" t="s">
        <v>157</v>
      </c>
      <c r="B124" s="1">
        <v>44733</v>
      </c>
      <c r="C124" s="45" t="s">
        <v>117</v>
      </c>
      <c r="D124" s="75">
        <v>4</v>
      </c>
      <c r="H124">
        <v>33</v>
      </c>
      <c r="I124">
        <v>39</v>
      </c>
      <c r="J124" s="77">
        <v>38</v>
      </c>
      <c r="K124" s="79">
        <v>20</v>
      </c>
      <c r="L124" s="79">
        <v>22</v>
      </c>
      <c r="M124" s="77">
        <v>22</v>
      </c>
      <c r="N124" s="18">
        <f t="shared" ref="N124:N127" si="12">(K124+L124+M124)/3</f>
        <v>21.333333333333332</v>
      </c>
      <c r="O124" s="21">
        <f t="shared" si="7"/>
        <v>44712.666666666664</v>
      </c>
      <c r="P124" s="19">
        <f t="shared" si="6"/>
        <v>44737.666666666664</v>
      </c>
      <c r="S124" s="79">
        <v>10</v>
      </c>
    </row>
    <row r="125" spans="1:19" s="100" customFormat="1" x14ac:dyDescent="0.25">
      <c r="A125" s="100" t="s">
        <v>620</v>
      </c>
      <c r="B125" s="101"/>
      <c r="C125" s="148"/>
      <c r="D125" s="103"/>
      <c r="G125" s="104"/>
      <c r="J125" s="104"/>
      <c r="K125" s="120"/>
      <c r="L125" s="120"/>
      <c r="M125" s="104"/>
      <c r="N125" s="104"/>
      <c r="O125" s="149"/>
      <c r="P125" s="101"/>
      <c r="S125" s="100">
        <f>SUM(S85:S124)</f>
        <v>265</v>
      </c>
    </row>
    <row r="126" spans="1:19" x14ac:dyDescent="0.25">
      <c r="A126" t="s">
        <v>161</v>
      </c>
      <c r="B126" s="1">
        <v>44733</v>
      </c>
      <c r="C126" s="44" t="s">
        <v>165</v>
      </c>
      <c r="D126" s="75">
        <v>5</v>
      </c>
      <c r="H126">
        <v>41</v>
      </c>
      <c r="I126">
        <v>40</v>
      </c>
      <c r="J126" s="77">
        <v>41</v>
      </c>
      <c r="K126" s="79">
        <v>23</v>
      </c>
      <c r="L126" s="79">
        <v>22</v>
      </c>
      <c r="M126" s="77">
        <v>41</v>
      </c>
      <c r="N126" s="18">
        <f t="shared" si="12"/>
        <v>28.666666666666668</v>
      </c>
      <c r="O126" s="21">
        <f t="shared" si="7"/>
        <v>44705.333333333336</v>
      </c>
      <c r="P126" s="19">
        <f t="shared" si="6"/>
        <v>44730.333333333336</v>
      </c>
      <c r="S126" s="79">
        <v>11</v>
      </c>
    </row>
    <row r="127" spans="1:19" x14ac:dyDescent="0.25">
      <c r="A127" t="s">
        <v>162</v>
      </c>
      <c r="B127" s="1">
        <v>44733</v>
      </c>
      <c r="C127" s="44" t="s">
        <v>165</v>
      </c>
      <c r="D127" s="75">
        <v>5</v>
      </c>
      <c r="H127">
        <v>33</v>
      </c>
      <c r="I127">
        <v>36</v>
      </c>
      <c r="J127" s="77">
        <v>34</v>
      </c>
      <c r="K127" s="79">
        <v>20</v>
      </c>
      <c r="L127" s="79">
        <v>21</v>
      </c>
      <c r="M127" s="77">
        <v>20</v>
      </c>
      <c r="N127" s="18">
        <f t="shared" si="12"/>
        <v>20.333333333333332</v>
      </c>
      <c r="O127" s="21">
        <f>B127-N127+1</f>
        <v>44713.666666666664</v>
      </c>
      <c r="P127" s="19">
        <f t="shared" si="6"/>
        <v>44738.666666666664</v>
      </c>
      <c r="S127" s="79">
        <v>11</v>
      </c>
    </row>
    <row r="128" spans="1:19" x14ac:dyDescent="0.25">
      <c r="A128" t="s">
        <v>163</v>
      </c>
      <c r="B128" s="1">
        <v>44733</v>
      </c>
      <c r="C128" s="44" t="s">
        <v>165</v>
      </c>
      <c r="K128" s="79"/>
      <c r="L128" s="79"/>
      <c r="N128" s="18"/>
      <c r="O128" s="21">
        <f>B128-N128+1</f>
        <v>44734</v>
      </c>
      <c r="P128" s="19">
        <f t="shared" si="6"/>
        <v>44759</v>
      </c>
      <c r="Q128" s="147" t="s">
        <v>807</v>
      </c>
      <c r="S128" s="79">
        <v>5.5</v>
      </c>
    </row>
    <row r="129" spans="1:19" x14ac:dyDescent="0.25">
      <c r="A129" t="s">
        <v>164</v>
      </c>
      <c r="B129" s="1">
        <v>44733</v>
      </c>
      <c r="C129" s="44" t="s">
        <v>165</v>
      </c>
      <c r="K129" s="79"/>
      <c r="L129" s="79"/>
      <c r="N129" s="18"/>
      <c r="O129" s="21">
        <f t="shared" ref="O129" si="13">B129-N129+1</f>
        <v>44734</v>
      </c>
      <c r="P129" s="19">
        <f t="shared" si="6"/>
        <v>44759</v>
      </c>
      <c r="Q129" s="145" t="s">
        <v>808</v>
      </c>
      <c r="S129" s="79">
        <v>5.5</v>
      </c>
    </row>
    <row r="130" spans="1:19" x14ac:dyDescent="0.25">
      <c r="A130" t="s">
        <v>624</v>
      </c>
      <c r="B130" s="1">
        <v>44733</v>
      </c>
      <c r="C130" s="44" t="s">
        <v>165</v>
      </c>
      <c r="K130" s="79"/>
      <c r="L130" s="79"/>
      <c r="N130" s="18"/>
      <c r="O130" s="21">
        <f t="shared" si="7"/>
        <v>44734</v>
      </c>
      <c r="P130" s="19">
        <f t="shared" si="6"/>
        <v>44759</v>
      </c>
      <c r="Q130" s="145" t="s">
        <v>393</v>
      </c>
      <c r="S130" s="79">
        <v>5.5</v>
      </c>
    </row>
    <row r="131" spans="1:19" x14ac:dyDescent="0.25">
      <c r="A131" t="s">
        <v>625</v>
      </c>
      <c r="B131" s="1">
        <v>44733</v>
      </c>
      <c r="C131" s="44" t="s">
        <v>165</v>
      </c>
      <c r="D131" s="75">
        <v>4</v>
      </c>
      <c r="H131">
        <v>28</v>
      </c>
      <c r="I131">
        <v>24</v>
      </c>
      <c r="J131" s="77">
        <v>25</v>
      </c>
      <c r="K131" s="79">
        <v>18</v>
      </c>
      <c r="L131" s="79">
        <v>16</v>
      </c>
      <c r="M131" s="77">
        <v>16</v>
      </c>
      <c r="N131" s="18">
        <f t="shared" ref="N131:N164" si="14">(K131+L131+M131)/3</f>
        <v>16.666666666666668</v>
      </c>
      <c r="O131" s="21">
        <f t="shared" si="7"/>
        <v>44717.333333333336</v>
      </c>
      <c r="P131" s="19">
        <f t="shared" si="6"/>
        <v>44742.333333333336</v>
      </c>
      <c r="S131" s="79">
        <v>11</v>
      </c>
    </row>
    <row r="132" spans="1:19" x14ac:dyDescent="0.25">
      <c r="A132" t="s">
        <v>626</v>
      </c>
      <c r="B132" s="1">
        <v>44733</v>
      </c>
      <c r="C132" s="44" t="s">
        <v>165</v>
      </c>
      <c r="D132" s="75">
        <v>3</v>
      </c>
      <c r="H132">
        <v>41</v>
      </c>
      <c r="I132">
        <v>42</v>
      </c>
      <c r="J132" s="77">
        <v>41</v>
      </c>
      <c r="K132" s="79">
        <v>23</v>
      </c>
      <c r="L132" s="79">
        <v>23</v>
      </c>
      <c r="M132" s="77">
        <v>23</v>
      </c>
      <c r="N132" s="18">
        <f t="shared" si="14"/>
        <v>23</v>
      </c>
      <c r="O132" s="21">
        <f>B132-N132+1</f>
        <v>44711</v>
      </c>
      <c r="P132" s="19">
        <f>O132+25</f>
        <v>44736</v>
      </c>
      <c r="S132" s="79">
        <v>11</v>
      </c>
    </row>
    <row r="133" spans="1:19" x14ac:dyDescent="0.25">
      <c r="A133" t="s">
        <v>627</v>
      </c>
      <c r="B133" s="1">
        <v>44733</v>
      </c>
      <c r="C133" s="44" t="s">
        <v>165</v>
      </c>
      <c r="D133" s="75">
        <v>4</v>
      </c>
      <c r="H133">
        <v>31</v>
      </c>
      <c r="I133">
        <v>36</v>
      </c>
      <c r="J133" s="77">
        <v>30</v>
      </c>
      <c r="K133" s="79">
        <v>19</v>
      </c>
      <c r="L133" s="79">
        <v>21</v>
      </c>
      <c r="M133" s="77">
        <v>19</v>
      </c>
      <c r="N133" s="18">
        <f t="shared" si="14"/>
        <v>19.666666666666668</v>
      </c>
      <c r="O133" s="21">
        <f t="shared" si="7"/>
        <v>44714.333333333336</v>
      </c>
      <c r="P133" s="19">
        <f t="shared" si="6"/>
        <v>44739.333333333336</v>
      </c>
      <c r="S133" s="79">
        <v>11</v>
      </c>
    </row>
    <row r="134" spans="1:19" x14ac:dyDescent="0.25">
      <c r="A134" t="s">
        <v>628</v>
      </c>
      <c r="B134" s="1">
        <v>44733</v>
      </c>
      <c r="C134" s="44" t="s">
        <v>165</v>
      </c>
      <c r="D134" s="75">
        <v>5</v>
      </c>
      <c r="H134">
        <v>37</v>
      </c>
      <c r="I134">
        <v>40</v>
      </c>
      <c r="J134" s="77">
        <v>38</v>
      </c>
      <c r="K134" s="79">
        <v>22</v>
      </c>
      <c r="L134" s="79">
        <v>22</v>
      </c>
      <c r="M134" s="77">
        <v>22</v>
      </c>
      <c r="N134" s="18">
        <f t="shared" si="14"/>
        <v>22</v>
      </c>
      <c r="O134" s="21">
        <f t="shared" si="7"/>
        <v>44712</v>
      </c>
      <c r="P134" s="19">
        <f t="shared" si="6"/>
        <v>44737</v>
      </c>
      <c r="S134" s="79">
        <v>11</v>
      </c>
    </row>
    <row r="135" spans="1:19" s="100" customFormat="1" x14ac:dyDescent="0.25">
      <c r="A135" s="100" t="s">
        <v>620</v>
      </c>
      <c r="B135" s="101"/>
      <c r="C135" s="148"/>
      <c r="D135" s="103"/>
      <c r="G135" s="104"/>
      <c r="J135" s="104"/>
      <c r="K135" s="120"/>
      <c r="L135" s="120"/>
      <c r="M135" s="104"/>
      <c r="S135" s="100">
        <f>SUM(S126:S134)</f>
        <v>82.5</v>
      </c>
    </row>
    <row r="136" spans="1:19" s="56" customFormat="1" x14ac:dyDescent="0.25">
      <c r="B136" s="1">
        <v>44733</v>
      </c>
      <c r="C136" s="44" t="s">
        <v>165</v>
      </c>
      <c r="D136" s="80">
        <v>5</v>
      </c>
      <c r="E136" s="56">
        <v>90</v>
      </c>
      <c r="F136" s="56">
        <v>90</v>
      </c>
      <c r="G136" s="81">
        <v>45</v>
      </c>
      <c r="J136" s="81"/>
      <c r="K136" s="79">
        <v>10</v>
      </c>
      <c r="L136" s="79">
        <v>10</v>
      </c>
      <c r="M136" s="81">
        <v>6</v>
      </c>
      <c r="N136" s="18">
        <f t="shared" si="14"/>
        <v>8.6666666666666661</v>
      </c>
      <c r="O136" s="21">
        <f t="shared" si="7"/>
        <v>44725.333333333336</v>
      </c>
      <c r="P136" s="19">
        <f t="shared" ref="P136" si="15">O136+25</f>
        <v>44750.333333333336</v>
      </c>
    </row>
    <row r="137" spans="1:19" ht="30" x14ac:dyDescent="0.25">
      <c r="A137" t="s">
        <v>166</v>
      </c>
      <c r="B137" s="1">
        <v>44734</v>
      </c>
      <c r="C137" s="45" t="s">
        <v>192</v>
      </c>
      <c r="D137" s="75" t="s">
        <v>397</v>
      </c>
      <c r="K137" s="79"/>
      <c r="L137" s="79"/>
      <c r="N137" s="18"/>
      <c r="O137" s="21">
        <f t="shared" si="7"/>
        <v>44735</v>
      </c>
      <c r="P137" s="19">
        <f t="shared" ref="P137:P223" si="16">O137+25</f>
        <v>44760</v>
      </c>
      <c r="Q137" s="155" t="s">
        <v>397</v>
      </c>
      <c r="S137" s="56">
        <v>0</v>
      </c>
    </row>
    <row r="138" spans="1:19" ht="30" x14ac:dyDescent="0.25">
      <c r="A138" t="s">
        <v>167</v>
      </c>
      <c r="B138" s="1">
        <v>44734</v>
      </c>
      <c r="C138" s="45" t="s">
        <v>192</v>
      </c>
      <c r="D138" s="75">
        <v>5</v>
      </c>
      <c r="H138">
        <v>21</v>
      </c>
      <c r="I138">
        <v>29</v>
      </c>
      <c r="J138" s="77">
        <v>35</v>
      </c>
      <c r="K138" s="79">
        <v>15</v>
      </c>
      <c r="L138" s="79">
        <v>18</v>
      </c>
      <c r="M138" s="77">
        <v>21</v>
      </c>
      <c r="N138" s="18">
        <f t="shared" si="14"/>
        <v>18</v>
      </c>
      <c r="O138" s="21">
        <f t="shared" ref="O138:O224" si="17">B138-N138+1</f>
        <v>44717</v>
      </c>
      <c r="P138" s="19">
        <f t="shared" si="16"/>
        <v>44742</v>
      </c>
      <c r="S138" s="56">
        <f>B138-'Мечение-1'!B132</f>
        <v>9</v>
      </c>
    </row>
    <row r="139" spans="1:19" ht="30" x14ac:dyDescent="0.25">
      <c r="A139" t="s">
        <v>168</v>
      </c>
      <c r="B139" s="1">
        <v>44734</v>
      </c>
      <c r="C139" s="45" t="s">
        <v>192</v>
      </c>
      <c r="D139" s="75">
        <v>4</v>
      </c>
      <c r="H139">
        <v>19</v>
      </c>
      <c r="I139">
        <v>22</v>
      </c>
      <c r="J139" s="77">
        <v>24</v>
      </c>
      <c r="K139" s="79">
        <v>14</v>
      </c>
      <c r="L139" s="79">
        <v>15</v>
      </c>
      <c r="M139" s="77">
        <v>16</v>
      </c>
      <c r="N139" s="18">
        <f t="shared" si="14"/>
        <v>15</v>
      </c>
      <c r="O139" s="21">
        <f t="shared" si="17"/>
        <v>44720</v>
      </c>
      <c r="P139" s="19">
        <f t="shared" si="16"/>
        <v>44745</v>
      </c>
      <c r="S139" s="56">
        <v>9</v>
      </c>
    </row>
    <row r="140" spans="1:19" ht="30" x14ac:dyDescent="0.25">
      <c r="A140" t="s">
        <v>169</v>
      </c>
      <c r="B140" s="1">
        <v>44734</v>
      </c>
      <c r="C140" s="45" t="s">
        <v>192</v>
      </c>
      <c r="D140" s="75">
        <v>8</v>
      </c>
      <c r="H140">
        <v>31</v>
      </c>
      <c r="I140">
        <v>28</v>
      </c>
      <c r="J140" s="77">
        <v>34</v>
      </c>
      <c r="K140" s="79">
        <v>19</v>
      </c>
      <c r="L140" s="79">
        <v>18</v>
      </c>
      <c r="M140" s="77">
        <v>20</v>
      </c>
      <c r="N140" s="18">
        <f t="shared" si="14"/>
        <v>19</v>
      </c>
      <c r="O140" s="21">
        <f t="shared" si="17"/>
        <v>44716</v>
      </c>
      <c r="P140" s="19">
        <v>44363</v>
      </c>
      <c r="S140" s="56">
        <v>9</v>
      </c>
    </row>
    <row r="141" spans="1:19" ht="30" x14ac:dyDescent="0.25">
      <c r="A141" t="s">
        <v>170</v>
      </c>
      <c r="B141" s="1">
        <v>44734</v>
      </c>
      <c r="C141" s="45" t="s">
        <v>192</v>
      </c>
      <c r="D141" s="75">
        <v>2</v>
      </c>
      <c r="E141">
        <v>90</v>
      </c>
      <c r="H141">
        <v>20</v>
      </c>
      <c r="K141" s="79">
        <v>10</v>
      </c>
      <c r="L141" s="79">
        <v>14</v>
      </c>
      <c r="N141" s="18">
        <f>(K141+L141)/2</f>
        <v>12</v>
      </c>
      <c r="O141" s="21">
        <f t="shared" si="17"/>
        <v>44723</v>
      </c>
      <c r="P141" s="19">
        <f t="shared" si="16"/>
        <v>44748</v>
      </c>
      <c r="S141" s="56">
        <v>9</v>
      </c>
    </row>
    <row r="142" spans="1:19" ht="30" x14ac:dyDescent="0.25">
      <c r="A142" t="s">
        <v>171</v>
      </c>
      <c r="B142" s="1">
        <v>44734</v>
      </c>
      <c r="C142" s="45" t="s">
        <v>192</v>
      </c>
      <c r="D142" s="75">
        <v>2</v>
      </c>
      <c r="H142">
        <v>22</v>
      </c>
      <c r="I142" t="s">
        <v>822</v>
      </c>
      <c r="K142" s="79">
        <v>15</v>
      </c>
      <c r="L142" s="79">
        <v>11</v>
      </c>
      <c r="N142" s="18">
        <f>(K142+L142)/2</f>
        <v>13</v>
      </c>
      <c r="O142" s="21">
        <f t="shared" si="17"/>
        <v>44722</v>
      </c>
      <c r="P142" s="19">
        <f t="shared" si="16"/>
        <v>44747</v>
      </c>
      <c r="S142" s="56">
        <v>9</v>
      </c>
    </row>
    <row r="143" spans="1:19" ht="30" x14ac:dyDescent="0.25">
      <c r="A143" t="s">
        <v>172</v>
      </c>
      <c r="B143" s="1">
        <v>44734</v>
      </c>
      <c r="C143" s="45" t="s">
        <v>192</v>
      </c>
      <c r="K143" s="79"/>
      <c r="L143" s="79"/>
      <c r="N143" s="18"/>
      <c r="O143" s="21">
        <f t="shared" si="17"/>
        <v>44735</v>
      </c>
      <c r="P143" s="19">
        <f t="shared" si="16"/>
        <v>44760</v>
      </c>
      <c r="Q143" s="147" t="s">
        <v>805</v>
      </c>
      <c r="S143" s="56">
        <v>4.5</v>
      </c>
    </row>
    <row r="144" spans="1:19" ht="30" x14ac:dyDescent="0.25">
      <c r="A144" t="s">
        <v>173</v>
      </c>
      <c r="B144" s="1">
        <v>44734</v>
      </c>
      <c r="C144" s="45" t="s">
        <v>192</v>
      </c>
      <c r="K144" s="79"/>
      <c r="L144" s="79"/>
      <c r="N144" s="18"/>
      <c r="O144" s="21">
        <f t="shared" si="17"/>
        <v>44735</v>
      </c>
      <c r="P144" s="19">
        <f t="shared" si="16"/>
        <v>44760</v>
      </c>
      <c r="Q144" s="145" t="s">
        <v>394</v>
      </c>
      <c r="S144" s="56">
        <v>4.5</v>
      </c>
    </row>
    <row r="145" spans="1:19" ht="30" x14ac:dyDescent="0.25">
      <c r="A145" t="s">
        <v>174</v>
      </c>
      <c r="B145" s="1">
        <v>44734</v>
      </c>
      <c r="C145" s="45" t="s">
        <v>192</v>
      </c>
      <c r="D145" s="75">
        <v>5</v>
      </c>
      <c r="H145">
        <v>30</v>
      </c>
      <c r="I145">
        <v>38</v>
      </c>
      <c r="J145" s="77">
        <v>39</v>
      </c>
      <c r="K145" s="79">
        <v>19</v>
      </c>
      <c r="L145" s="79">
        <v>22</v>
      </c>
      <c r="M145" s="77">
        <v>22</v>
      </c>
      <c r="N145" s="18">
        <f t="shared" si="14"/>
        <v>21</v>
      </c>
      <c r="O145" s="21">
        <f t="shared" si="17"/>
        <v>44714</v>
      </c>
      <c r="P145" s="19">
        <f t="shared" si="16"/>
        <v>44739</v>
      </c>
      <c r="S145" s="56">
        <v>9</v>
      </c>
    </row>
    <row r="146" spans="1:19" ht="30" x14ac:dyDescent="0.25">
      <c r="A146" t="s">
        <v>175</v>
      </c>
      <c r="B146" s="1">
        <v>44734</v>
      </c>
      <c r="C146" s="45" t="s">
        <v>192</v>
      </c>
      <c r="D146" s="75">
        <v>4</v>
      </c>
      <c r="H146">
        <v>34</v>
      </c>
      <c r="I146">
        <v>40</v>
      </c>
      <c r="J146" s="77">
        <v>39</v>
      </c>
      <c r="K146" s="79">
        <v>20</v>
      </c>
      <c r="L146" s="79">
        <v>22</v>
      </c>
      <c r="M146" s="77">
        <v>22</v>
      </c>
      <c r="N146" s="18">
        <f t="shared" si="14"/>
        <v>21.333333333333332</v>
      </c>
      <c r="O146" s="21">
        <f t="shared" si="17"/>
        <v>44713.666666666664</v>
      </c>
      <c r="P146" s="19">
        <f t="shared" si="16"/>
        <v>44738.666666666664</v>
      </c>
      <c r="S146" s="56">
        <v>9</v>
      </c>
    </row>
    <row r="147" spans="1:19" ht="30" x14ac:dyDescent="0.25">
      <c r="A147" t="s">
        <v>176</v>
      </c>
      <c r="B147" s="1">
        <v>44734</v>
      </c>
      <c r="C147" s="45" t="s">
        <v>192</v>
      </c>
      <c r="K147" s="79"/>
      <c r="L147" s="79"/>
      <c r="N147" s="18"/>
      <c r="O147" s="21">
        <f t="shared" si="17"/>
        <v>44735</v>
      </c>
      <c r="P147" s="19">
        <f t="shared" si="16"/>
        <v>44760</v>
      </c>
      <c r="Q147" s="147" t="s">
        <v>805</v>
      </c>
      <c r="S147" s="56">
        <v>4.5</v>
      </c>
    </row>
    <row r="148" spans="1:19" ht="30" x14ac:dyDescent="0.25">
      <c r="A148" t="s">
        <v>177</v>
      </c>
      <c r="B148" s="1">
        <v>44734</v>
      </c>
      <c r="C148" s="45" t="s">
        <v>192</v>
      </c>
      <c r="D148" s="75">
        <v>3</v>
      </c>
      <c r="H148">
        <v>28</v>
      </c>
      <c r="I148">
        <v>34</v>
      </c>
      <c r="J148" s="77">
        <v>28</v>
      </c>
      <c r="K148" s="79">
        <v>18</v>
      </c>
      <c r="L148" s="79">
        <v>20</v>
      </c>
      <c r="M148" s="77">
        <v>18</v>
      </c>
      <c r="N148" s="18">
        <f t="shared" si="14"/>
        <v>18.666666666666668</v>
      </c>
      <c r="O148" s="21">
        <f t="shared" si="17"/>
        <v>44716.333333333336</v>
      </c>
      <c r="P148" s="19">
        <f t="shared" si="16"/>
        <v>44741.333333333336</v>
      </c>
      <c r="S148" s="56">
        <v>9</v>
      </c>
    </row>
    <row r="149" spans="1:19" ht="30" x14ac:dyDescent="0.25">
      <c r="A149" t="s">
        <v>178</v>
      </c>
      <c r="B149" s="1">
        <v>44734</v>
      </c>
      <c r="C149" s="45" t="s">
        <v>192</v>
      </c>
      <c r="D149" s="75">
        <v>3</v>
      </c>
      <c r="H149">
        <v>30</v>
      </c>
      <c r="I149">
        <v>30</v>
      </c>
      <c r="J149" s="77">
        <v>29</v>
      </c>
      <c r="K149" s="79">
        <v>19</v>
      </c>
      <c r="L149" s="79">
        <v>19</v>
      </c>
      <c r="M149" s="77">
        <v>18</v>
      </c>
      <c r="N149" s="18">
        <f t="shared" si="14"/>
        <v>18.666666666666668</v>
      </c>
      <c r="O149" s="21">
        <f t="shared" si="17"/>
        <v>44716.333333333336</v>
      </c>
      <c r="P149" s="19">
        <f t="shared" si="16"/>
        <v>44741.333333333336</v>
      </c>
      <c r="S149" s="56">
        <v>9</v>
      </c>
    </row>
    <row r="150" spans="1:19" ht="30" x14ac:dyDescent="0.25">
      <c r="A150" t="s">
        <v>179</v>
      </c>
      <c r="B150" s="1">
        <v>44734</v>
      </c>
      <c r="C150" s="45" t="s">
        <v>192</v>
      </c>
      <c r="K150" s="79"/>
      <c r="L150" s="79"/>
      <c r="N150" s="18"/>
      <c r="O150" s="21">
        <f t="shared" si="17"/>
        <v>44735</v>
      </c>
      <c r="P150" s="19">
        <f t="shared" si="16"/>
        <v>44760</v>
      </c>
      <c r="Q150" s="145" t="s">
        <v>394</v>
      </c>
      <c r="S150" s="56">
        <v>4.5</v>
      </c>
    </row>
    <row r="151" spans="1:19" ht="30" x14ac:dyDescent="0.25">
      <c r="A151" t="s">
        <v>180</v>
      </c>
      <c r="B151" s="1">
        <v>44734</v>
      </c>
      <c r="C151" s="45" t="s">
        <v>192</v>
      </c>
      <c r="K151" s="79"/>
      <c r="L151" s="79"/>
      <c r="N151" s="18"/>
      <c r="O151" s="21">
        <f t="shared" si="17"/>
        <v>44735</v>
      </c>
      <c r="P151" s="19">
        <f t="shared" si="16"/>
        <v>44760</v>
      </c>
      <c r="Q151" s="147" t="s">
        <v>805</v>
      </c>
      <c r="S151" s="56">
        <v>4.5</v>
      </c>
    </row>
    <row r="152" spans="1:19" ht="30" x14ac:dyDescent="0.25">
      <c r="A152" t="s">
        <v>181</v>
      </c>
      <c r="B152" s="1">
        <v>44734</v>
      </c>
      <c r="C152" s="45" t="s">
        <v>192</v>
      </c>
      <c r="D152" s="75">
        <v>2</v>
      </c>
      <c r="H152">
        <v>28</v>
      </c>
      <c r="I152">
        <v>28</v>
      </c>
      <c r="K152" s="79">
        <v>18</v>
      </c>
      <c r="L152" s="79">
        <v>18</v>
      </c>
      <c r="N152" s="18">
        <f>(K152+L152)/2</f>
        <v>18</v>
      </c>
      <c r="O152" s="21">
        <f t="shared" si="17"/>
        <v>44717</v>
      </c>
      <c r="P152" s="19">
        <f t="shared" si="16"/>
        <v>44742</v>
      </c>
      <c r="S152" s="56">
        <v>9</v>
      </c>
    </row>
    <row r="153" spans="1:19" ht="30" x14ac:dyDescent="0.25">
      <c r="A153" t="s">
        <v>182</v>
      </c>
      <c r="B153" s="1">
        <v>44734</v>
      </c>
      <c r="C153" s="45" t="s">
        <v>192</v>
      </c>
      <c r="D153" s="75">
        <v>2</v>
      </c>
      <c r="H153">
        <v>39</v>
      </c>
      <c r="I153">
        <v>41</v>
      </c>
      <c r="K153" s="79">
        <v>22</v>
      </c>
      <c r="L153" s="79">
        <v>23</v>
      </c>
      <c r="N153" s="18">
        <f>(K153+L153)/2</f>
        <v>22.5</v>
      </c>
      <c r="O153" s="21">
        <f t="shared" si="17"/>
        <v>44712.5</v>
      </c>
      <c r="P153" s="19">
        <f t="shared" si="16"/>
        <v>44737.5</v>
      </c>
      <c r="S153" s="56">
        <v>9</v>
      </c>
    </row>
    <row r="154" spans="1:19" ht="30" x14ac:dyDescent="0.25">
      <c r="A154" t="s">
        <v>183</v>
      </c>
      <c r="B154" s="1">
        <v>44734</v>
      </c>
      <c r="C154" s="45" t="s">
        <v>192</v>
      </c>
      <c r="K154" s="79"/>
      <c r="L154" s="79"/>
      <c r="N154" s="18"/>
      <c r="O154" s="21">
        <f t="shared" si="17"/>
        <v>44735</v>
      </c>
      <c r="P154" s="19">
        <f t="shared" si="16"/>
        <v>44760</v>
      </c>
      <c r="Q154" s="147" t="s">
        <v>805</v>
      </c>
      <c r="S154" s="56">
        <v>4.5</v>
      </c>
    </row>
    <row r="155" spans="1:19" ht="30" x14ac:dyDescent="0.25">
      <c r="A155" t="s">
        <v>184</v>
      </c>
      <c r="B155" s="1">
        <v>44734</v>
      </c>
      <c r="C155" s="45" t="s">
        <v>192</v>
      </c>
      <c r="K155" s="79"/>
      <c r="L155" s="79"/>
      <c r="N155" s="18"/>
      <c r="O155" s="21">
        <f t="shared" si="17"/>
        <v>44735</v>
      </c>
      <c r="P155" s="19">
        <f t="shared" si="16"/>
        <v>44760</v>
      </c>
      <c r="Q155" s="145" t="s">
        <v>402</v>
      </c>
      <c r="S155" s="56">
        <v>4.5</v>
      </c>
    </row>
    <row r="156" spans="1:19" ht="30" x14ac:dyDescent="0.25">
      <c r="A156" t="s">
        <v>185</v>
      </c>
      <c r="B156" s="1">
        <v>44734</v>
      </c>
      <c r="C156" s="45" t="s">
        <v>192</v>
      </c>
      <c r="D156" s="75">
        <v>5</v>
      </c>
      <c r="H156">
        <v>31</v>
      </c>
      <c r="I156">
        <v>38</v>
      </c>
      <c r="J156" s="77">
        <v>36</v>
      </c>
      <c r="K156" s="79">
        <v>19</v>
      </c>
      <c r="L156" s="79">
        <v>22</v>
      </c>
      <c r="M156" s="77">
        <v>21</v>
      </c>
      <c r="N156" s="18">
        <f>(K156+L156+M156)/3</f>
        <v>20.666666666666668</v>
      </c>
      <c r="O156" s="21">
        <f t="shared" si="17"/>
        <v>44714.333333333336</v>
      </c>
      <c r="P156" s="19">
        <f t="shared" si="16"/>
        <v>44739.333333333336</v>
      </c>
      <c r="S156" s="56">
        <v>9</v>
      </c>
    </row>
    <row r="157" spans="1:19" ht="30" x14ac:dyDescent="0.25">
      <c r="A157" t="s">
        <v>186</v>
      </c>
      <c r="B157" s="1">
        <v>44734</v>
      </c>
      <c r="C157" s="45" t="s">
        <v>192</v>
      </c>
      <c r="K157" s="79"/>
      <c r="L157" s="79"/>
      <c r="N157" s="18"/>
      <c r="O157" s="21">
        <f t="shared" si="17"/>
        <v>44735</v>
      </c>
      <c r="P157" s="19">
        <f t="shared" si="16"/>
        <v>44760</v>
      </c>
      <c r="Q157" s="145" t="s">
        <v>393</v>
      </c>
      <c r="S157" s="56">
        <v>4.5</v>
      </c>
    </row>
    <row r="158" spans="1:19" ht="30" x14ac:dyDescent="0.25">
      <c r="A158" t="s">
        <v>187</v>
      </c>
      <c r="B158" s="1">
        <v>44734</v>
      </c>
      <c r="C158" s="45" t="s">
        <v>192</v>
      </c>
      <c r="D158" s="75">
        <v>7</v>
      </c>
      <c r="H158" t="s">
        <v>72</v>
      </c>
      <c r="K158" s="79">
        <v>25</v>
      </c>
      <c r="L158" s="79"/>
      <c r="N158" s="18">
        <v>25</v>
      </c>
      <c r="O158" s="21">
        <f t="shared" si="17"/>
        <v>44710</v>
      </c>
      <c r="P158" s="19">
        <f t="shared" si="16"/>
        <v>44735</v>
      </c>
      <c r="S158" s="56">
        <v>9</v>
      </c>
    </row>
    <row r="159" spans="1:19" ht="30" x14ac:dyDescent="0.25">
      <c r="A159" t="s">
        <v>188</v>
      </c>
      <c r="B159" s="1">
        <v>44734</v>
      </c>
      <c r="C159" s="45" t="s">
        <v>192</v>
      </c>
      <c r="K159" s="79"/>
      <c r="L159" s="79"/>
      <c r="N159" s="18"/>
      <c r="O159" s="21">
        <f t="shared" si="17"/>
        <v>44735</v>
      </c>
      <c r="P159" s="19">
        <f t="shared" si="16"/>
        <v>44760</v>
      </c>
      <c r="Q159" s="145" t="s">
        <v>393</v>
      </c>
      <c r="S159" s="56">
        <v>4.5</v>
      </c>
    </row>
    <row r="160" spans="1:19" ht="30" x14ac:dyDescent="0.25">
      <c r="A160" t="s">
        <v>189</v>
      </c>
      <c r="B160" s="1">
        <v>44734</v>
      </c>
      <c r="C160" s="45" t="s">
        <v>192</v>
      </c>
      <c r="D160" s="75">
        <v>2</v>
      </c>
      <c r="H160">
        <v>20</v>
      </c>
      <c r="I160" t="s">
        <v>193</v>
      </c>
      <c r="K160" s="79">
        <v>14</v>
      </c>
      <c r="L160" s="79">
        <v>11</v>
      </c>
      <c r="N160" s="18">
        <f>(K160+L160)/2</f>
        <v>12.5</v>
      </c>
      <c r="O160" s="21">
        <f t="shared" si="17"/>
        <v>44722.5</v>
      </c>
      <c r="P160" s="19">
        <f t="shared" si="16"/>
        <v>44747.5</v>
      </c>
      <c r="S160" s="56">
        <v>9</v>
      </c>
    </row>
    <row r="161" spans="1:19" ht="30" x14ac:dyDescent="0.25">
      <c r="A161" t="s">
        <v>190</v>
      </c>
      <c r="B161" s="1">
        <v>44734</v>
      </c>
      <c r="C161" s="45" t="s">
        <v>192</v>
      </c>
      <c r="D161" s="75">
        <v>5</v>
      </c>
      <c r="H161">
        <v>24</v>
      </c>
      <c r="I161">
        <v>20</v>
      </c>
      <c r="J161" s="77" t="s">
        <v>193</v>
      </c>
      <c r="K161" s="79">
        <v>16</v>
      </c>
      <c r="L161" s="79">
        <v>14</v>
      </c>
      <c r="M161" s="77">
        <v>11</v>
      </c>
      <c r="N161" s="18">
        <f t="shared" si="14"/>
        <v>13.666666666666666</v>
      </c>
      <c r="O161" s="21">
        <f t="shared" si="17"/>
        <v>44721.333333333336</v>
      </c>
      <c r="P161" s="19">
        <f t="shared" si="16"/>
        <v>44746.333333333336</v>
      </c>
      <c r="S161" s="56">
        <v>9</v>
      </c>
    </row>
    <row r="162" spans="1:19" ht="30" x14ac:dyDescent="0.25">
      <c r="A162" t="s">
        <v>191</v>
      </c>
      <c r="B162" s="1">
        <v>44734</v>
      </c>
      <c r="C162" s="45" t="s">
        <v>192</v>
      </c>
      <c r="K162" s="79"/>
      <c r="L162" s="79"/>
      <c r="N162" s="18"/>
      <c r="O162" s="21">
        <f>B162-N162+1</f>
        <v>44735</v>
      </c>
      <c r="P162" s="19">
        <f>O162+25</f>
        <v>44760</v>
      </c>
      <c r="Q162" s="145" t="s">
        <v>393</v>
      </c>
      <c r="S162" s="56">
        <v>4.5</v>
      </c>
    </row>
    <row r="163" spans="1:19" ht="30" x14ac:dyDescent="0.25">
      <c r="A163" t="s">
        <v>691</v>
      </c>
      <c r="B163" s="1">
        <v>44734</v>
      </c>
      <c r="C163" s="45" t="s">
        <v>192</v>
      </c>
      <c r="D163" s="75">
        <v>5</v>
      </c>
      <c r="H163">
        <v>36</v>
      </c>
      <c r="I163">
        <v>37</v>
      </c>
      <c r="J163" s="77">
        <v>40</v>
      </c>
      <c r="K163" s="79">
        <v>21</v>
      </c>
      <c r="L163" s="79">
        <v>22</v>
      </c>
      <c r="M163" s="77">
        <v>22</v>
      </c>
      <c r="N163" s="18">
        <f t="shared" si="14"/>
        <v>21.666666666666668</v>
      </c>
      <c r="O163" s="21">
        <f>B163-N163+1</f>
        <v>44713.333333333336</v>
      </c>
      <c r="P163" s="19">
        <f t="shared" ref="P163:P180" si="18">O163+25</f>
        <v>44738.333333333336</v>
      </c>
      <c r="S163" s="56">
        <v>9</v>
      </c>
    </row>
    <row r="164" spans="1:19" ht="30" x14ac:dyDescent="0.25">
      <c r="A164" t="s">
        <v>692</v>
      </c>
      <c r="B164" s="1">
        <v>44734</v>
      </c>
      <c r="C164" s="45" t="s">
        <v>192</v>
      </c>
      <c r="D164" s="75">
        <v>5</v>
      </c>
      <c r="H164">
        <v>19</v>
      </c>
      <c r="I164">
        <v>22</v>
      </c>
      <c r="J164" s="77">
        <v>24</v>
      </c>
      <c r="K164" s="79">
        <v>14</v>
      </c>
      <c r="L164" s="79">
        <v>15</v>
      </c>
      <c r="M164" s="77">
        <v>16</v>
      </c>
      <c r="N164" s="18">
        <f t="shared" si="14"/>
        <v>15</v>
      </c>
      <c r="O164" s="21">
        <f t="shared" ref="O164:O180" si="19">B164-N164+1</f>
        <v>44720</v>
      </c>
      <c r="P164" s="19">
        <f t="shared" si="18"/>
        <v>44745</v>
      </c>
      <c r="S164" s="56">
        <v>9</v>
      </c>
    </row>
    <row r="165" spans="1:19" ht="30" x14ac:dyDescent="0.25">
      <c r="A165" t="s">
        <v>693</v>
      </c>
      <c r="B165" s="1">
        <v>44734</v>
      </c>
      <c r="C165" s="45" t="s">
        <v>192</v>
      </c>
      <c r="K165" s="79"/>
      <c r="L165" s="79"/>
      <c r="N165" s="18"/>
      <c r="O165" s="21">
        <f t="shared" si="19"/>
        <v>44735</v>
      </c>
      <c r="P165" s="19">
        <f t="shared" si="18"/>
        <v>44760</v>
      </c>
      <c r="Q165" s="147" t="s">
        <v>805</v>
      </c>
      <c r="S165" s="56">
        <v>4.5</v>
      </c>
    </row>
    <row r="166" spans="1:19" ht="30" x14ac:dyDescent="0.25">
      <c r="A166" t="s">
        <v>694</v>
      </c>
      <c r="B166" s="1">
        <v>44734</v>
      </c>
      <c r="C166" s="45" t="s">
        <v>192</v>
      </c>
      <c r="K166" s="79"/>
      <c r="L166" s="79"/>
      <c r="N166" s="18"/>
      <c r="O166" s="21">
        <f t="shared" si="19"/>
        <v>44735</v>
      </c>
      <c r="P166" s="19">
        <f t="shared" si="18"/>
        <v>44760</v>
      </c>
      <c r="Q166" s="147" t="s">
        <v>805</v>
      </c>
      <c r="S166" s="56">
        <v>4.5</v>
      </c>
    </row>
    <row r="167" spans="1:19" ht="30" x14ac:dyDescent="0.25">
      <c r="A167" t="s">
        <v>695</v>
      </c>
      <c r="B167" s="1">
        <v>44734</v>
      </c>
      <c r="C167" s="45" t="s">
        <v>192</v>
      </c>
      <c r="K167" s="79"/>
      <c r="L167" s="79"/>
      <c r="N167" s="18"/>
      <c r="O167" s="21">
        <f t="shared" si="19"/>
        <v>44735</v>
      </c>
      <c r="P167" s="19">
        <f t="shared" si="18"/>
        <v>44760</v>
      </c>
      <c r="Q167" s="145" t="s">
        <v>394</v>
      </c>
      <c r="S167" s="56">
        <v>4.5</v>
      </c>
    </row>
    <row r="168" spans="1:19" ht="30" x14ac:dyDescent="0.25">
      <c r="A168" t="s">
        <v>696</v>
      </c>
      <c r="B168" s="1">
        <v>44734</v>
      </c>
      <c r="C168" s="45" t="s">
        <v>192</v>
      </c>
      <c r="K168" s="79"/>
      <c r="L168" s="79"/>
      <c r="N168" s="18"/>
      <c r="O168" s="21">
        <f t="shared" si="19"/>
        <v>44735</v>
      </c>
      <c r="P168" s="19">
        <f t="shared" si="18"/>
        <v>44760</v>
      </c>
      <c r="Q168" s="145" t="s">
        <v>440</v>
      </c>
      <c r="S168" s="56">
        <v>4.5</v>
      </c>
    </row>
    <row r="169" spans="1:19" ht="30" x14ac:dyDescent="0.25">
      <c r="A169" t="s">
        <v>697</v>
      </c>
      <c r="B169" s="1">
        <v>44734</v>
      </c>
      <c r="C169" s="45" t="s">
        <v>192</v>
      </c>
      <c r="D169" s="75">
        <v>5</v>
      </c>
      <c r="E169">
        <v>80</v>
      </c>
      <c r="F169">
        <v>90</v>
      </c>
      <c r="G169" s="77">
        <v>90</v>
      </c>
      <c r="K169" s="79">
        <v>9</v>
      </c>
      <c r="L169" s="79">
        <v>10</v>
      </c>
      <c r="M169" s="77">
        <v>10</v>
      </c>
      <c r="N169" s="18">
        <f t="shared" ref="N169:N172" si="20">(K169+L169+M169)/3</f>
        <v>9.6666666666666661</v>
      </c>
      <c r="O169" s="21">
        <f t="shared" si="19"/>
        <v>44725.333333333336</v>
      </c>
      <c r="P169" s="19">
        <f t="shared" si="18"/>
        <v>44750.333333333336</v>
      </c>
      <c r="S169" s="56">
        <v>9</v>
      </c>
    </row>
    <row r="170" spans="1:19" ht="30" x14ac:dyDescent="0.25">
      <c r="A170" t="s">
        <v>698</v>
      </c>
      <c r="B170" s="1">
        <v>44734</v>
      </c>
      <c r="C170" s="45" t="s">
        <v>192</v>
      </c>
      <c r="K170" s="79"/>
      <c r="L170" s="79"/>
      <c r="N170" s="18"/>
      <c r="O170" s="21">
        <f t="shared" si="19"/>
        <v>44735</v>
      </c>
      <c r="P170" s="19">
        <f t="shared" si="18"/>
        <v>44760</v>
      </c>
      <c r="Q170" s="145" t="s">
        <v>440</v>
      </c>
      <c r="S170" s="56">
        <v>4.5</v>
      </c>
    </row>
    <row r="171" spans="1:19" ht="30" x14ac:dyDescent="0.25">
      <c r="A171" t="s">
        <v>699</v>
      </c>
      <c r="B171" s="1">
        <v>44734</v>
      </c>
      <c r="C171" s="45" t="s">
        <v>192</v>
      </c>
      <c r="D171" s="75">
        <v>3</v>
      </c>
      <c r="H171">
        <v>24</v>
      </c>
      <c r="I171">
        <v>22</v>
      </c>
      <c r="J171" s="77">
        <v>28</v>
      </c>
      <c r="K171" s="79">
        <v>16</v>
      </c>
      <c r="L171" s="79">
        <v>15</v>
      </c>
      <c r="M171" s="77">
        <v>18</v>
      </c>
      <c r="N171" s="18">
        <f t="shared" si="20"/>
        <v>16.333333333333332</v>
      </c>
      <c r="O171" s="21">
        <f t="shared" si="19"/>
        <v>44718.666666666664</v>
      </c>
      <c r="P171" s="19">
        <f t="shared" si="18"/>
        <v>44743.666666666664</v>
      </c>
      <c r="S171" s="56">
        <v>9</v>
      </c>
    </row>
    <row r="172" spans="1:19" ht="30" x14ac:dyDescent="0.25">
      <c r="A172" t="s">
        <v>700</v>
      </c>
      <c r="B172" s="1">
        <v>44734</v>
      </c>
      <c r="C172" s="45" t="s">
        <v>192</v>
      </c>
      <c r="D172" s="75">
        <v>4</v>
      </c>
      <c r="H172">
        <v>24</v>
      </c>
      <c r="I172">
        <v>22</v>
      </c>
      <c r="J172" s="77">
        <v>22</v>
      </c>
      <c r="K172" s="79">
        <v>16</v>
      </c>
      <c r="L172" s="79">
        <v>15</v>
      </c>
      <c r="M172" s="77">
        <v>15</v>
      </c>
      <c r="N172" s="18">
        <f t="shared" si="20"/>
        <v>15.333333333333334</v>
      </c>
      <c r="O172" s="21">
        <f t="shared" si="19"/>
        <v>44719.666666666664</v>
      </c>
      <c r="P172" s="19">
        <f t="shared" si="18"/>
        <v>44744.666666666664</v>
      </c>
      <c r="S172" s="56">
        <v>9</v>
      </c>
    </row>
    <row r="173" spans="1:19" ht="30" x14ac:dyDescent="0.25">
      <c r="A173" t="s">
        <v>701</v>
      </c>
      <c r="B173" s="1">
        <v>44734</v>
      </c>
      <c r="C173" s="45" t="s">
        <v>192</v>
      </c>
      <c r="K173" s="79"/>
      <c r="L173" s="79"/>
      <c r="N173" s="18"/>
      <c r="O173" s="21">
        <f t="shared" si="19"/>
        <v>44735</v>
      </c>
      <c r="P173" s="19">
        <f t="shared" si="18"/>
        <v>44760</v>
      </c>
      <c r="Q173" s="147" t="s">
        <v>805</v>
      </c>
      <c r="S173" s="56">
        <v>4.5</v>
      </c>
    </row>
    <row r="174" spans="1:19" ht="30" x14ac:dyDescent="0.25">
      <c r="A174" t="s">
        <v>702</v>
      </c>
      <c r="B174" s="1">
        <v>44734</v>
      </c>
      <c r="C174" s="45" t="s">
        <v>192</v>
      </c>
      <c r="K174" s="79"/>
      <c r="L174" s="79"/>
      <c r="N174" s="18"/>
      <c r="O174" s="21">
        <f t="shared" si="19"/>
        <v>44735</v>
      </c>
      <c r="P174" s="19">
        <f t="shared" si="18"/>
        <v>44760</v>
      </c>
      <c r="Q174" s="145" t="s">
        <v>393</v>
      </c>
      <c r="S174" s="56">
        <v>4.5</v>
      </c>
    </row>
    <row r="175" spans="1:19" ht="30" x14ac:dyDescent="0.25">
      <c r="A175" t="s">
        <v>703</v>
      </c>
      <c r="B175" s="1">
        <v>44734</v>
      </c>
      <c r="C175" s="45" t="s">
        <v>192</v>
      </c>
      <c r="K175" s="79" t="s">
        <v>611</v>
      </c>
      <c r="L175" s="79"/>
      <c r="N175" s="18">
        <v>26</v>
      </c>
      <c r="O175" s="21">
        <f t="shared" si="19"/>
        <v>44709</v>
      </c>
      <c r="P175" s="19">
        <f t="shared" si="18"/>
        <v>44734</v>
      </c>
      <c r="S175" s="56">
        <v>9</v>
      </c>
    </row>
    <row r="176" spans="1:19" ht="30" x14ac:dyDescent="0.25">
      <c r="A176" t="s">
        <v>704</v>
      </c>
      <c r="B176" s="1">
        <v>44734</v>
      </c>
      <c r="C176" s="45" t="s">
        <v>192</v>
      </c>
      <c r="K176" s="79" t="s">
        <v>823</v>
      </c>
      <c r="L176" s="79"/>
      <c r="N176" s="18">
        <v>26</v>
      </c>
      <c r="O176" s="21">
        <f t="shared" si="19"/>
        <v>44709</v>
      </c>
      <c r="P176" s="19">
        <f t="shared" si="18"/>
        <v>44734</v>
      </c>
      <c r="S176" s="56">
        <v>9</v>
      </c>
    </row>
    <row r="177" spans="1:19" ht="30" x14ac:dyDescent="0.25">
      <c r="A177" t="s">
        <v>705</v>
      </c>
      <c r="B177" s="1">
        <v>44734</v>
      </c>
      <c r="C177" s="45" t="s">
        <v>192</v>
      </c>
      <c r="D177" s="75">
        <v>4</v>
      </c>
      <c r="H177">
        <v>25</v>
      </c>
      <c r="I177">
        <v>28</v>
      </c>
      <c r="J177" s="77">
        <v>29</v>
      </c>
      <c r="K177" s="79">
        <v>16</v>
      </c>
      <c r="L177" s="79">
        <v>18</v>
      </c>
      <c r="M177" s="77">
        <v>18</v>
      </c>
      <c r="N177" s="18">
        <f t="shared" ref="N177:N187" si="21">(K177+L177+M177)/3</f>
        <v>17.333333333333332</v>
      </c>
      <c r="O177" s="21">
        <f t="shared" si="19"/>
        <v>44717.666666666664</v>
      </c>
      <c r="P177" s="19">
        <f t="shared" si="18"/>
        <v>44742.666666666664</v>
      </c>
      <c r="S177" s="56">
        <v>9</v>
      </c>
    </row>
    <row r="178" spans="1:19" ht="30" x14ac:dyDescent="0.25">
      <c r="A178" t="s">
        <v>706</v>
      </c>
      <c r="B178" s="1">
        <v>44734</v>
      </c>
      <c r="C178" s="45" t="s">
        <v>192</v>
      </c>
      <c r="D178" s="75">
        <v>4</v>
      </c>
      <c r="G178" s="77">
        <v>15</v>
      </c>
      <c r="H178" t="s">
        <v>193</v>
      </c>
      <c r="I178" t="s">
        <v>193</v>
      </c>
      <c r="K178" s="79">
        <v>1</v>
      </c>
      <c r="L178" s="79">
        <v>11</v>
      </c>
      <c r="M178" s="77">
        <v>11</v>
      </c>
      <c r="N178" s="18">
        <f t="shared" si="21"/>
        <v>7.666666666666667</v>
      </c>
      <c r="O178" s="21">
        <f t="shared" si="19"/>
        <v>44727.333333333336</v>
      </c>
      <c r="P178" s="19">
        <f t="shared" si="18"/>
        <v>44752.333333333336</v>
      </c>
      <c r="S178" s="56">
        <v>9</v>
      </c>
    </row>
    <row r="179" spans="1:19" ht="30" x14ac:dyDescent="0.25">
      <c r="A179" t="s">
        <v>707</v>
      </c>
      <c r="B179" s="1">
        <v>44734</v>
      </c>
      <c r="C179" s="45" t="s">
        <v>192</v>
      </c>
      <c r="D179" s="75">
        <v>4</v>
      </c>
      <c r="H179">
        <v>24</v>
      </c>
      <c r="I179">
        <v>25</v>
      </c>
      <c r="J179" s="77">
        <v>25</v>
      </c>
      <c r="K179" s="79">
        <v>16</v>
      </c>
      <c r="L179" s="79">
        <v>16</v>
      </c>
      <c r="M179" s="77">
        <v>16</v>
      </c>
      <c r="N179" s="18">
        <f t="shared" si="21"/>
        <v>16</v>
      </c>
      <c r="O179" s="21">
        <f t="shared" si="19"/>
        <v>44719</v>
      </c>
      <c r="P179" s="19">
        <f t="shared" si="18"/>
        <v>44744</v>
      </c>
      <c r="S179" s="56">
        <v>9</v>
      </c>
    </row>
    <row r="180" spans="1:19" ht="30" x14ac:dyDescent="0.25">
      <c r="A180" t="s">
        <v>708</v>
      </c>
      <c r="B180" s="1">
        <v>44734</v>
      </c>
      <c r="C180" s="45" t="s">
        <v>192</v>
      </c>
      <c r="D180" s="75">
        <v>4</v>
      </c>
      <c r="H180">
        <v>31</v>
      </c>
      <c r="I180">
        <v>34</v>
      </c>
      <c r="J180" s="77">
        <v>38</v>
      </c>
      <c r="K180" s="79">
        <v>19</v>
      </c>
      <c r="L180" s="79">
        <v>20</v>
      </c>
      <c r="M180" s="77">
        <v>22</v>
      </c>
      <c r="N180" s="18">
        <f t="shared" si="21"/>
        <v>20.333333333333332</v>
      </c>
      <c r="O180" s="21">
        <f t="shared" si="19"/>
        <v>44714.666666666664</v>
      </c>
      <c r="P180" s="19">
        <f t="shared" si="18"/>
        <v>44739.666666666664</v>
      </c>
      <c r="S180" s="56">
        <v>9</v>
      </c>
    </row>
    <row r="181" spans="1:19" s="100" customFormat="1" x14ac:dyDescent="0.25">
      <c r="A181" s="100" t="s">
        <v>620</v>
      </c>
      <c r="B181" s="101"/>
      <c r="C181" s="148"/>
      <c r="D181" s="103"/>
      <c r="G181" s="104"/>
      <c r="J181" s="104"/>
      <c r="K181" s="120"/>
      <c r="L181" s="120"/>
      <c r="M181" s="104"/>
      <c r="S181" s="100">
        <f>SUM(S138:S180)</f>
        <v>310.5</v>
      </c>
    </row>
    <row r="182" spans="1:19" ht="30" x14ac:dyDescent="0.25">
      <c r="A182" t="s">
        <v>194</v>
      </c>
      <c r="B182" s="1">
        <v>44736</v>
      </c>
      <c r="C182" s="44" t="s">
        <v>722</v>
      </c>
      <c r="D182" s="75">
        <v>5</v>
      </c>
      <c r="H182">
        <v>21</v>
      </c>
      <c r="I182">
        <v>38</v>
      </c>
      <c r="J182" s="77">
        <v>31</v>
      </c>
      <c r="K182" s="79">
        <v>15</v>
      </c>
      <c r="L182" s="79">
        <v>22</v>
      </c>
      <c r="M182" s="77">
        <v>19</v>
      </c>
      <c r="N182" s="18">
        <f t="shared" si="21"/>
        <v>18.666666666666668</v>
      </c>
      <c r="O182" s="21">
        <f t="shared" si="17"/>
        <v>44718.333333333336</v>
      </c>
      <c r="P182" s="19">
        <f t="shared" si="16"/>
        <v>44743.333333333336</v>
      </c>
      <c r="S182" s="56">
        <f>B182-'Мечение-1'!B175</f>
        <v>11</v>
      </c>
    </row>
    <row r="183" spans="1:19" ht="30" x14ac:dyDescent="0.25">
      <c r="A183" t="s">
        <v>195</v>
      </c>
      <c r="B183" s="1">
        <v>44736</v>
      </c>
      <c r="C183" s="44" t="s">
        <v>722</v>
      </c>
      <c r="D183" s="75">
        <v>4</v>
      </c>
      <c r="H183">
        <v>24</v>
      </c>
      <c r="I183">
        <v>29</v>
      </c>
      <c r="J183" s="77">
        <v>31</v>
      </c>
      <c r="K183" s="79">
        <v>16</v>
      </c>
      <c r="L183" s="79">
        <v>18</v>
      </c>
      <c r="M183" s="77">
        <v>19</v>
      </c>
      <c r="N183" s="18">
        <f t="shared" si="21"/>
        <v>17.666666666666668</v>
      </c>
      <c r="O183" s="21">
        <f t="shared" si="17"/>
        <v>44719.333333333336</v>
      </c>
      <c r="P183" s="19">
        <f t="shared" si="16"/>
        <v>44744.333333333336</v>
      </c>
      <c r="S183" s="56">
        <f>B183-'Мечение-1'!B176</f>
        <v>11</v>
      </c>
    </row>
    <row r="184" spans="1:19" ht="30" x14ac:dyDescent="0.25">
      <c r="A184" t="s">
        <v>196</v>
      </c>
      <c r="B184" s="1">
        <v>44736</v>
      </c>
      <c r="C184" s="44" t="s">
        <v>722</v>
      </c>
      <c r="D184" s="75" t="s">
        <v>397</v>
      </c>
      <c r="K184" s="79"/>
      <c r="L184" s="79"/>
      <c r="N184" s="18"/>
      <c r="O184" s="21">
        <f t="shared" si="17"/>
        <v>44737</v>
      </c>
      <c r="P184" s="19">
        <f t="shared" si="16"/>
        <v>44762</v>
      </c>
      <c r="Q184" s="140" t="s">
        <v>397</v>
      </c>
      <c r="S184" s="56">
        <v>0</v>
      </c>
    </row>
    <row r="185" spans="1:19" ht="30" x14ac:dyDescent="0.25">
      <c r="A185" t="s">
        <v>197</v>
      </c>
      <c r="B185" s="1">
        <v>44736</v>
      </c>
      <c r="C185" s="44" t="s">
        <v>722</v>
      </c>
      <c r="D185" s="75">
        <v>4</v>
      </c>
      <c r="H185">
        <v>22</v>
      </c>
      <c r="I185">
        <v>26</v>
      </c>
      <c r="J185" s="77">
        <v>29</v>
      </c>
      <c r="K185" s="79">
        <v>15</v>
      </c>
      <c r="L185" s="79">
        <v>17</v>
      </c>
      <c r="M185" s="77">
        <v>18</v>
      </c>
      <c r="N185" s="18">
        <f t="shared" si="21"/>
        <v>16.666666666666668</v>
      </c>
      <c r="O185" s="21">
        <f t="shared" si="17"/>
        <v>44720.333333333336</v>
      </c>
      <c r="P185" s="19">
        <f t="shared" si="16"/>
        <v>44745.333333333336</v>
      </c>
      <c r="S185" s="56">
        <v>11</v>
      </c>
    </row>
    <row r="186" spans="1:19" ht="30" x14ac:dyDescent="0.25">
      <c r="A186" t="s">
        <v>198</v>
      </c>
      <c r="B186" s="1">
        <v>44736</v>
      </c>
      <c r="C186" s="44" t="s">
        <v>722</v>
      </c>
      <c r="D186" s="75">
        <v>3</v>
      </c>
      <c r="H186">
        <v>29</v>
      </c>
      <c r="I186">
        <v>30</v>
      </c>
      <c r="J186" s="77">
        <v>34</v>
      </c>
      <c r="K186" s="79">
        <v>18</v>
      </c>
      <c r="L186" s="79">
        <v>19</v>
      </c>
      <c r="M186" s="77">
        <v>20</v>
      </c>
      <c r="N186" s="18">
        <f t="shared" si="21"/>
        <v>19</v>
      </c>
      <c r="O186" s="21">
        <f t="shared" si="17"/>
        <v>44718</v>
      </c>
      <c r="P186" s="19">
        <f t="shared" si="16"/>
        <v>44743</v>
      </c>
      <c r="S186" s="56">
        <v>11</v>
      </c>
    </row>
    <row r="187" spans="1:19" ht="30" x14ac:dyDescent="0.25">
      <c r="A187" t="s">
        <v>199</v>
      </c>
      <c r="B187" s="1">
        <v>44736</v>
      </c>
      <c r="C187" s="44" t="s">
        <v>722</v>
      </c>
      <c r="D187" s="75">
        <v>4</v>
      </c>
      <c r="H187">
        <v>28</v>
      </c>
      <c r="I187">
        <v>31</v>
      </c>
      <c r="J187" s="77">
        <v>33</v>
      </c>
      <c r="K187" s="79">
        <v>18</v>
      </c>
      <c r="L187" s="79">
        <v>19</v>
      </c>
      <c r="M187" s="77">
        <v>20</v>
      </c>
      <c r="N187" s="18">
        <f t="shared" si="21"/>
        <v>19</v>
      </c>
      <c r="O187" s="21">
        <f t="shared" si="17"/>
        <v>44718</v>
      </c>
      <c r="P187" s="19">
        <f t="shared" si="16"/>
        <v>44743</v>
      </c>
      <c r="S187" s="56">
        <v>11</v>
      </c>
    </row>
    <row r="188" spans="1:19" ht="30" x14ac:dyDescent="0.25">
      <c r="A188" t="s">
        <v>200</v>
      </c>
      <c r="B188" s="1">
        <v>44736</v>
      </c>
      <c r="C188" s="44" t="s">
        <v>722</v>
      </c>
      <c r="D188" s="75">
        <v>3</v>
      </c>
      <c r="H188" t="s">
        <v>4</v>
      </c>
      <c r="K188" s="79"/>
      <c r="L188" s="79"/>
      <c r="N188" s="18">
        <v>24</v>
      </c>
      <c r="O188" s="21">
        <f t="shared" si="17"/>
        <v>44713</v>
      </c>
      <c r="P188" s="19">
        <f t="shared" si="16"/>
        <v>44738</v>
      </c>
      <c r="S188" s="56">
        <v>11</v>
      </c>
    </row>
    <row r="189" spans="1:19" ht="30" x14ac:dyDescent="0.25">
      <c r="A189" t="s">
        <v>201</v>
      </c>
      <c r="B189" s="1">
        <v>44736</v>
      </c>
      <c r="C189" s="44" t="s">
        <v>722</v>
      </c>
      <c r="D189" s="75" t="s">
        <v>390</v>
      </c>
      <c r="K189" s="79"/>
      <c r="L189" s="79"/>
      <c r="N189" s="18"/>
      <c r="O189" s="21">
        <f t="shared" si="17"/>
        <v>44737</v>
      </c>
      <c r="P189" s="19">
        <f t="shared" si="16"/>
        <v>44762</v>
      </c>
      <c r="Q189" s="147" t="s">
        <v>805</v>
      </c>
      <c r="S189" s="56">
        <v>5.5</v>
      </c>
    </row>
    <row r="190" spans="1:19" ht="30" x14ac:dyDescent="0.25">
      <c r="A190" t="s">
        <v>202</v>
      </c>
      <c r="B190" s="1">
        <v>44736</v>
      </c>
      <c r="C190" s="44" t="s">
        <v>722</v>
      </c>
      <c r="D190" s="75">
        <v>4</v>
      </c>
      <c r="H190">
        <v>28</v>
      </c>
      <c r="I190">
        <v>32</v>
      </c>
      <c r="J190" s="77">
        <v>35</v>
      </c>
      <c r="K190" s="79">
        <v>18</v>
      </c>
      <c r="L190" s="79">
        <v>19</v>
      </c>
      <c r="M190" s="77">
        <v>21</v>
      </c>
      <c r="N190" s="18">
        <f t="shared" ref="N190:N197" si="22">(K190+L190+M190)/3</f>
        <v>19.333333333333332</v>
      </c>
      <c r="O190" s="21">
        <f t="shared" si="17"/>
        <v>44717.666666666664</v>
      </c>
      <c r="P190" s="19">
        <f t="shared" si="16"/>
        <v>44742.666666666664</v>
      </c>
      <c r="S190" s="56">
        <v>11</v>
      </c>
    </row>
    <row r="191" spans="1:19" ht="30" x14ac:dyDescent="0.25">
      <c r="A191" t="s">
        <v>203</v>
      </c>
      <c r="B191" s="1">
        <v>44736</v>
      </c>
      <c r="C191" s="44" t="s">
        <v>722</v>
      </c>
      <c r="D191" s="75" t="s">
        <v>390</v>
      </c>
      <c r="K191" s="79"/>
      <c r="L191" s="79"/>
      <c r="N191" s="18"/>
      <c r="O191" s="21">
        <f t="shared" si="17"/>
        <v>44737</v>
      </c>
      <c r="P191" s="19">
        <f t="shared" si="16"/>
        <v>44762</v>
      </c>
      <c r="Q191" s="147" t="s">
        <v>805</v>
      </c>
      <c r="S191" s="56">
        <v>5.5</v>
      </c>
    </row>
    <row r="192" spans="1:19" ht="30" x14ac:dyDescent="0.25">
      <c r="A192" t="s">
        <v>204</v>
      </c>
      <c r="B192" s="1">
        <v>44736</v>
      </c>
      <c r="C192" s="44" t="s">
        <v>722</v>
      </c>
      <c r="D192" s="75">
        <v>5</v>
      </c>
      <c r="H192">
        <v>26</v>
      </c>
      <c r="I192">
        <v>30</v>
      </c>
      <c r="J192" s="77">
        <v>28</v>
      </c>
      <c r="K192" s="79">
        <v>17</v>
      </c>
      <c r="L192" s="79">
        <v>19</v>
      </c>
      <c r="M192" s="77">
        <v>18</v>
      </c>
      <c r="N192" s="18">
        <f t="shared" si="22"/>
        <v>18</v>
      </c>
      <c r="O192" s="21">
        <f t="shared" si="17"/>
        <v>44719</v>
      </c>
      <c r="P192" s="19">
        <f t="shared" si="16"/>
        <v>44744</v>
      </c>
      <c r="S192" s="56">
        <v>11</v>
      </c>
    </row>
    <row r="193" spans="1:19" ht="30" x14ac:dyDescent="0.25">
      <c r="A193" t="s">
        <v>205</v>
      </c>
      <c r="B193" s="1">
        <v>44736</v>
      </c>
      <c r="C193" s="44" t="s">
        <v>722</v>
      </c>
      <c r="D193" s="75">
        <v>5</v>
      </c>
      <c r="H193">
        <v>21</v>
      </c>
      <c r="I193">
        <v>26</v>
      </c>
      <c r="J193" s="77">
        <v>27</v>
      </c>
      <c r="K193" s="79">
        <v>15</v>
      </c>
      <c r="L193" s="79">
        <v>17</v>
      </c>
      <c r="M193" s="77">
        <v>17</v>
      </c>
      <c r="N193" s="18">
        <f t="shared" si="22"/>
        <v>16.333333333333332</v>
      </c>
      <c r="O193" s="21">
        <f t="shared" si="17"/>
        <v>44720.666666666664</v>
      </c>
      <c r="P193" s="19">
        <f t="shared" si="16"/>
        <v>44745.666666666664</v>
      </c>
      <c r="S193" s="56">
        <v>11</v>
      </c>
    </row>
    <row r="194" spans="1:19" ht="30" x14ac:dyDescent="0.25">
      <c r="A194" t="s">
        <v>206</v>
      </c>
      <c r="B194" s="1">
        <v>44736</v>
      </c>
      <c r="C194" s="44" t="s">
        <v>722</v>
      </c>
      <c r="D194" s="75">
        <v>6</v>
      </c>
      <c r="H194">
        <v>31</v>
      </c>
      <c r="I194">
        <v>29</v>
      </c>
      <c r="J194" s="77">
        <v>30</v>
      </c>
      <c r="K194" s="79">
        <v>19</v>
      </c>
      <c r="L194" s="79">
        <v>18</v>
      </c>
      <c r="M194" s="77">
        <v>19</v>
      </c>
      <c r="N194" s="18">
        <f t="shared" si="22"/>
        <v>18.666666666666668</v>
      </c>
      <c r="O194" s="21">
        <f t="shared" si="17"/>
        <v>44718.333333333336</v>
      </c>
      <c r="P194" s="19">
        <f t="shared" si="16"/>
        <v>44743.333333333336</v>
      </c>
      <c r="S194" s="56">
        <v>11</v>
      </c>
    </row>
    <row r="195" spans="1:19" ht="30" x14ac:dyDescent="0.25">
      <c r="A195" t="s">
        <v>207</v>
      </c>
      <c r="B195" s="1">
        <v>44736</v>
      </c>
      <c r="C195" s="44" t="s">
        <v>722</v>
      </c>
      <c r="D195" s="75">
        <v>5</v>
      </c>
      <c r="H195">
        <v>23</v>
      </c>
      <c r="I195">
        <v>28</v>
      </c>
      <c r="J195" s="77">
        <v>27</v>
      </c>
      <c r="K195" s="79">
        <v>16</v>
      </c>
      <c r="L195" s="79">
        <v>18</v>
      </c>
      <c r="M195" s="77">
        <v>17</v>
      </c>
      <c r="N195" s="18">
        <f t="shared" si="22"/>
        <v>17</v>
      </c>
      <c r="O195" s="21">
        <f t="shared" si="17"/>
        <v>44720</v>
      </c>
      <c r="P195" s="19">
        <f t="shared" si="16"/>
        <v>44745</v>
      </c>
      <c r="S195" s="56">
        <v>11</v>
      </c>
    </row>
    <row r="196" spans="1:19" ht="30" x14ac:dyDescent="0.25">
      <c r="A196" t="s">
        <v>208</v>
      </c>
      <c r="B196" s="1">
        <v>44736</v>
      </c>
      <c r="C196" s="44" t="s">
        <v>722</v>
      </c>
      <c r="D196" s="75" t="s">
        <v>397</v>
      </c>
      <c r="K196" s="79"/>
      <c r="L196" s="79"/>
      <c r="N196" s="18"/>
      <c r="O196" s="21">
        <f t="shared" si="17"/>
        <v>44737</v>
      </c>
      <c r="P196" s="19">
        <f t="shared" si="16"/>
        <v>44762</v>
      </c>
      <c r="Q196" s="140" t="s">
        <v>397</v>
      </c>
      <c r="S196" s="56">
        <v>0</v>
      </c>
    </row>
    <row r="197" spans="1:19" ht="30" x14ac:dyDescent="0.25">
      <c r="A197" t="s">
        <v>209</v>
      </c>
      <c r="B197" s="1">
        <v>44736</v>
      </c>
      <c r="C197" s="44" t="s">
        <v>722</v>
      </c>
      <c r="D197" s="75">
        <v>4</v>
      </c>
      <c r="H197">
        <v>36</v>
      </c>
      <c r="I197">
        <v>35</v>
      </c>
      <c r="J197" s="77">
        <v>32</v>
      </c>
      <c r="K197" s="79">
        <v>21</v>
      </c>
      <c r="L197" s="79">
        <v>21</v>
      </c>
      <c r="M197" s="77">
        <v>19</v>
      </c>
      <c r="N197" s="18">
        <f t="shared" si="22"/>
        <v>20.333333333333332</v>
      </c>
      <c r="O197" s="21">
        <f>B197-N197+1</f>
        <v>44716.666666666664</v>
      </c>
      <c r="P197" s="19">
        <f t="shared" si="16"/>
        <v>44741.666666666664</v>
      </c>
      <c r="S197" s="56">
        <v>11</v>
      </c>
    </row>
    <row r="198" spans="1:19" s="100" customFormat="1" x14ac:dyDescent="0.25">
      <c r="A198" s="100" t="s">
        <v>620</v>
      </c>
      <c r="B198" s="101"/>
      <c r="C198" s="148"/>
      <c r="D198" s="103"/>
      <c r="G198" s="104"/>
      <c r="J198" s="104"/>
      <c r="K198" s="120"/>
      <c r="L198" s="120"/>
      <c r="M198" s="104"/>
      <c r="S198" s="100">
        <f>SUM(S182:S197)</f>
        <v>143</v>
      </c>
    </row>
    <row r="199" spans="1:19" x14ac:dyDescent="0.25">
      <c r="A199" t="s">
        <v>218</v>
      </c>
      <c r="B199" s="1">
        <v>44736</v>
      </c>
      <c r="C199" s="44" t="s">
        <v>217</v>
      </c>
      <c r="D199" s="75">
        <v>5</v>
      </c>
      <c r="H199">
        <v>26</v>
      </c>
      <c r="I199">
        <v>29</v>
      </c>
      <c r="K199" s="79">
        <v>17</v>
      </c>
      <c r="L199" s="79">
        <v>18</v>
      </c>
      <c r="N199" s="18">
        <f>(K199+L199)/2</f>
        <v>17.5</v>
      </c>
      <c r="O199" s="21">
        <f t="shared" si="17"/>
        <v>44719.5</v>
      </c>
      <c r="P199" s="19">
        <f t="shared" si="16"/>
        <v>44744.5</v>
      </c>
      <c r="S199" s="56">
        <v>11</v>
      </c>
    </row>
    <row r="200" spans="1:19" x14ac:dyDescent="0.25">
      <c r="A200" t="s">
        <v>219</v>
      </c>
      <c r="B200" s="1">
        <v>44736</v>
      </c>
      <c r="C200" s="44" t="s">
        <v>217</v>
      </c>
      <c r="D200" s="75" t="s">
        <v>390</v>
      </c>
      <c r="K200" s="79"/>
      <c r="L200" s="79"/>
      <c r="N200" s="18"/>
      <c r="O200" s="21">
        <f t="shared" si="17"/>
        <v>44737</v>
      </c>
      <c r="P200" s="19">
        <f t="shared" si="16"/>
        <v>44762</v>
      </c>
      <c r="Q200" s="147" t="s">
        <v>805</v>
      </c>
      <c r="S200" s="56">
        <v>5.5</v>
      </c>
    </row>
    <row r="201" spans="1:19" x14ac:dyDescent="0.25">
      <c r="A201" t="s">
        <v>220</v>
      </c>
      <c r="B201" s="1">
        <v>44736</v>
      </c>
      <c r="C201" s="44" t="s">
        <v>217</v>
      </c>
      <c r="H201" t="s">
        <v>800</v>
      </c>
      <c r="K201" s="79"/>
      <c r="L201" s="79"/>
      <c r="N201" s="18">
        <v>26</v>
      </c>
      <c r="O201" s="21">
        <f t="shared" si="17"/>
        <v>44711</v>
      </c>
      <c r="P201" s="19">
        <f t="shared" si="16"/>
        <v>44736</v>
      </c>
      <c r="S201" s="56">
        <v>11</v>
      </c>
    </row>
    <row r="202" spans="1:19" x14ac:dyDescent="0.25">
      <c r="A202" t="s">
        <v>725</v>
      </c>
      <c r="B202" s="1">
        <v>44736</v>
      </c>
      <c r="C202" s="44" t="s">
        <v>217</v>
      </c>
      <c r="D202" s="75" t="s">
        <v>390</v>
      </c>
      <c r="K202" s="79"/>
      <c r="L202" s="79"/>
      <c r="N202" s="18"/>
      <c r="O202" s="21">
        <f t="shared" si="17"/>
        <v>44737</v>
      </c>
      <c r="P202" s="19">
        <f t="shared" si="16"/>
        <v>44762</v>
      </c>
      <c r="Q202" s="147" t="s">
        <v>805</v>
      </c>
      <c r="S202" s="56">
        <v>5.5</v>
      </c>
    </row>
    <row r="203" spans="1:19" x14ac:dyDescent="0.25">
      <c r="A203" t="s">
        <v>726</v>
      </c>
      <c r="B203" s="1">
        <v>44736</v>
      </c>
      <c r="C203" s="44" t="s">
        <v>217</v>
      </c>
      <c r="H203" t="s">
        <v>801</v>
      </c>
      <c r="K203" s="79"/>
      <c r="L203" s="79"/>
      <c r="N203" s="18"/>
      <c r="O203" s="21">
        <f t="shared" si="17"/>
        <v>44737</v>
      </c>
      <c r="P203" s="19">
        <f t="shared" si="16"/>
        <v>44762</v>
      </c>
      <c r="Q203" s="145" t="s">
        <v>402</v>
      </c>
      <c r="S203" s="56">
        <v>5.5</v>
      </c>
    </row>
    <row r="204" spans="1:19" x14ac:dyDescent="0.25">
      <c r="A204" t="s">
        <v>727</v>
      </c>
      <c r="B204" s="1">
        <v>44736</v>
      </c>
      <c r="C204" s="44" t="s">
        <v>217</v>
      </c>
      <c r="H204" t="s">
        <v>801</v>
      </c>
      <c r="K204" s="79"/>
      <c r="L204" s="79"/>
      <c r="N204" s="18"/>
      <c r="O204" s="21">
        <f t="shared" si="17"/>
        <v>44737</v>
      </c>
      <c r="P204" s="19">
        <f t="shared" si="16"/>
        <v>44762</v>
      </c>
      <c r="Q204" s="145" t="s">
        <v>402</v>
      </c>
      <c r="S204" s="56">
        <v>5.5</v>
      </c>
    </row>
    <row r="205" spans="1:19" x14ac:dyDescent="0.25">
      <c r="A205" t="s">
        <v>728</v>
      </c>
      <c r="B205" s="1">
        <v>44736</v>
      </c>
      <c r="C205" s="44" t="s">
        <v>217</v>
      </c>
      <c r="D205" s="75" t="s">
        <v>390</v>
      </c>
      <c r="K205" s="79"/>
      <c r="L205" s="79"/>
      <c r="N205" s="18"/>
      <c r="O205" s="21">
        <f t="shared" si="17"/>
        <v>44737</v>
      </c>
      <c r="P205" s="19">
        <f t="shared" si="16"/>
        <v>44762</v>
      </c>
      <c r="Q205" s="147" t="s">
        <v>805</v>
      </c>
      <c r="S205" s="56">
        <v>5.5</v>
      </c>
    </row>
    <row r="206" spans="1:19" s="100" customFormat="1" x14ac:dyDescent="0.25">
      <c r="A206" s="100" t="s">
        <v>620</v>
      </c>
      <c r="B206" s="101"/>
      <c r="C206" s="148"/>
      <c r="D206" s="103"/>
      <c r="G206" s="104"/>
      <c r="J206" s="104"/>
      <c r="K206" s="120"/>
      <c r="L206" s="120"/>
      <c r="M206" s="104"/>
      <c r="S206" s="100">
        <f>SUM(S199:S205)</f>
        <v>49.5</v>
      </c>
    </row>
    <row r="207" spans="1:19" x14ac:dyDescent="0.25">
      <c r="A207" t="s">
        <v>221</v>
      </c>
      <c r="B207" s="1">
        <v>44736</v>
      </c>
      <c r="C207" s="44" t="s">
        <v>241</v>
      </c>
      <c r="D207" s="75">
        <v>2</v>
      </c>
      <c r="H207">
        <v>31</v>
      </c>
      <c r="I207">
        <v>32</v>
      </c>
      <c r="K207" s="79">
        <v>19</v>
      </c>
      <c r="L207" s="79">
        <v>19</v>
      </c>
      <c r="N207" s="18">
        <v>19</v>
      </c>
      <c r="O207" s="21">
        <f t="shared" si="17"/>
        <v>44718</v>
      </c>
      <c r="P207" s="19">
        <f t="shared" si="16"/>
        <v>44743</v>
      </c>
      <c r="S207" s="56">
        <v>11</v>
      </c>
    </row>
    <row r="208" spans="1:19" x14ac:dyDescent="0.25">
      <c r="A208" t="s">
        <v>222</v>
      </c>
      <c r="B208" s="1">
        <v>44736</v>
      </c>
      <c r="C208" s="44" t="s">
        <v>241</v>
      </c>
      <c r="H208" t="s">
        <v>495</v>
      </c>
      <c r="K208" s="79"/>
      <c r="L208" s="79"/>
      <c r="N208" s="18"/>
      <c r="O208" s="21">
        <f t="shared" si="17"/>
        <v>44737</v>
      </c>
      <c r="P208" s="19">
        <f t="shared" si="16"/>
        <v>44762</v>
      </c>
      <c r="Q208" s="145" t="s">
        <v>394</v>
      </c>
      <c r="S208" s="56">
        <v>5.5</v>
      </c>
    </row>
    <row r="209" spans="1:19" x14ac:dyDescent="0.25">
      <c r="A209" t="s">
        <v>223</v>
      </c>
      <c r="B209" s="1">
        <v>44736</v>
      </c>
      <c r="C209" s="44" t="s">
        <v>241</v>
      </c>
      <c r="H209" t="s">
        <v>802</v>
      </c>
      <c r="K209" s="79"/>
      <c r="L209" s="79"/>
      <c r="N209" s="18"/>
      <c r="O209" s="21">
        <f t="shared" si="17"/>
        <v>44737</v>
      </c>
      <c r="P209" s="19">
        <f t="shared" si="16"/>
        <v>44762</v>
      </c>
      <c r="Q209" s="145" t="s">
        <v>393</v>
      </c>
      <c r="S209" s="56">
        <v>5.5</v>
      </c>
    </row>
    <row r="210" spans="1:19" x14ac:dyDescent="0.25">
      <c r="A210" t="s">
        <v>224</v>
      </c>
      <c r="B210" s="1">
        <v>44736</v>
      </c>
      <c r="C210" s="44" t="s">
        <v>241</v>
      </c>
      <c r="D210" s="75">
        <v>4</v>
      </c>
      <c r="H210">
        <v>40</v>
      </c>
      <c r="I210">
        <v>39</v>
      </c>
      <c r="J210" s="77">
        <v>36</v>
      </c>
      <c r="K210" s="79">
        <v>22</v>
      </c>
      <c r="L210" s="79">
        <v>22</v>
      </c>
      <c r="M210" s="77">
        <v>21</v>
      </c>
      <c r="N210" s="18">
        <f t="shared" ref="N210" si="23">(K210+L210+M210)/3</f>
        <v>21.666666666666668</v>
      </c>
      <c r="O210" s="21">
        <f t="shared" si="17"/>
        <v>44715.333333333336</v>
      </c>
      <c r="P210" s="19">
        <f t="shared" si="16"/>
        <v>44740.333333333336</v>
      </c>
      <c r="S210" s="56">
        <v>11</v>
      </c>
    </row>
    <row r="211" spans="1:19" x14ac:dyDescent="0.25">
      <c r="A211" t="s">
        <v>225</v>
      </c>
      <c r="B211" s="1">
        <v>44736</v>
      </c>
      <c r="C211" s="44" t="s">
        <v>241</v>
      </c>
      <c r="H211">
        <v>4</v>
      </c>
      <c r="I211" t="s">
        <v>803</v>
      </c>
      <c r="K211" s="79"/>
      <c r="L211" s="79"/>
      <c r="N211" s="18"/>
      <c r="O211" s="21">
        <f t="shared" si="17"/>
        <v>44737</v>
      </c>
      <c r="P211" s="19">
        <f t="shared" si="16"/>
        <v>44762</v>
      </c>
      <c r="Q211" s="145" t="s">
        <v>393</v>
      </c>
      <c r="S211" s="56">
        <v>5.5</v>
      </c>
    </row>
    <row r="212" spans="1:19" x14ac:dyDescent="0.25">
      <c r="A212" t="s">
        <v>226</v>
      </c>
      <c r="B212" s="1">
        <v>44736</v>
      </c>
      <c r="C212" s="44" t="s">
        <v>241</v>
      </c>
      <c r="H212" t="s">
        <v>802</v>
      </c>
      <c r="K212" s="79"/>
      <c r="L212" s="79"/>
      <c r="N212" s="18"/>
      <c r="O212" s="21">
        <f t="shared" si="17"/>
        <v>44737</v>
      </c>
      <c r="P212" s="19">
        <f t="shared" si="16"/>
        <v>44762</v>
      </c>
      <c r="Q212" s="145" t="s">
        <v>393</v>
      </c>
      <c r="S212" s="56">
        <v>5.5</v>
      </c>
    </row>
    <row r="213" spans="1:19" x14ac:dyDescent="0.25">
      <c r="A213" t="s">
        <v>227</v>
      </c>
      <c r="B213" s="1">
        <v>44736</v>
      </c>
      <c r="C213" s="44" t="s">
        <v>241</v>
      </c>
      <c r="H213" t="s">
        <v>495</v>
      </c>
      <c r="K213" s="79"/>
      <c r="L213" s="79"/>
      <c r="N213" s="18"/>
      <c r="O213" s="21">
        <f t="shared" si="17"/>
        <v>44737</v>
      </c>
      <c r="P213" s="19">
        <f t="shared" si="16"/>
        <v>44762</v>
      </c>
      <c r="Q213" s="145" t="s">
        <v>394</v>
      </c>
      <c r="S213" s="56">
        <v>5.5</v>
      </c>
    </row>
    <row r="214" spans="1:19" x14ac:dyDescent="0.25">
      <c r="A214" t="s">
        <v>228</v>
      </c>
      <c r="B214" s="1">
        <v>44736</v>
      </c>
      <c r="C214" s="44" t="s">
        <v>241</v>
      </c>
      <c r="H214" t="s">
        <v>804</v>
      </c>
      <c r="K214" s="79"/>
      <c r="L214" s="79"/>
      <c r="N214" s="18"/>
      <c r="O214" s="21">
        <f t="shared" si="17"/>
        <v>44737</v>
      </c>
      <c r="P214" s="19">
        <f t="shared" si="16"/>
        <v>44762</v>
      </c>
      <c r="Q214" s="145" t="s">
        <v>440</v>
      </c>
      <c r="S214" s="56">
        <v>5.5</v>
      </c>
    </row>
    <row r="215" spans="1:19" x14ac:dyDescent="0.25">
      <c r="A215" t="s">
        <v>229</v>
      </c>
      <c r="B215" s="1">
        <v>44736</v>
      </c>
      <c r="C215" s="44" t="s">
        <v>241</v>
      </c>
      <c r="K215" s="79"/>
      <c r="L215" s="79"/>
      <c r="N215" s="18"/>
      <c r="O215" s="21">
        <f t="shared" si="17"/>
        <v>44737</v>
      </c>
      <c r="P215" s="19">
        <f t="shared" si="16"/>
        <v>44762</v>
      </c>
      <c r="Q215" s="145" t="s">
        <v>440</v>
      </c>
      <c r="S215" s="56">
        <v>5.5</v>
      </c>
    </row>
    <row r="216" spans="1:19" x14ac:dyDescent="0.25">
      <c r="A216" t="s">
        <v>230</v>
      </c>
      <c r="B216" s="1">
        <v>44736</v>
      </c>
      <c r="C216" s="44" t="s">
        <v>241</v>
      </c>
      <c r="D216" s="75">
        <v>4</v>
      </c>
      <c r="H216">
        <v>36</v>
      </c>
      <c r="I216">
        <v>41</v>
      </c>
      <c r="J216" s="77">
        <v>40</v>
      </c>
      <c r="K216" s="79">
        <v>21</v>
      </c>
      <c r="L216" s="79">
        <v>23</v>
      </c>
      <c r="M216" s="77">
        <v>22</v>
      </c>
      <c r="N216" s="18">
        <f t="shared" ref="N216:N233" si="24">(K216+L216+M216)/3</f>
        <v>22</v>
      </c>
      <c r="O216" s="21">
        <f t="shared" si="17"/>
        <v>44715</v>
      </c>
      <c r="P216" s="19">
        <f t="shared" si="16"/>
        <v>44740</v>
      </c>
      <c r="S216" s="56">
        <v>11</v>
      </c>
    </row>
    <row r="217" spans="1:19" x14ac:dyDescent="0.25">
      <c r="A217" t="s">
        <v>231</v>
      </c>
      <c r="B217" s="1">
        <v>44736</v>
      </c>
      <c r="C217" s="44" t="s">
        <v>241</v>
      </c>
      <c r="D217" s="75">
        <v>3</v>
      </c>
      <c r="H217">
        <v>34</v>
      </c>
      <c r="I217">
        <v>39</v>
      </c>
      <c r="J217" s="77">
        <v>38</v>
      </c>
      <c r="K217" s="79">
        <v>20</v>
      </c>
      <c r="L217" s="79">
        <v>22</v>
      </c>
      <c r="M217" s="77">
        <v>22</v>
      </c>
      <c r="N217" s="18">
        <f t="shared" si="24"/>
        <v>21.333333333333332</v>
      </c>
      <c r="O217" s="21">
        <f t="shared" si="17"/>
        <v>44715.666666666664</v>
      </c>
      <c r="P217" s="19">
        <f t="shared" si="16"/>
        <v>44740.666666666664</v>
      </c>
      <c r="S217" s="56">
        <v>11</v>
      </c>
    </row>
    <row r="218" spans="1:19" x14ac:dyDescent="0.25">
      <c r="A218" t="s">
        <v>232</v>
      </c>
      <c r="B218" s="1">
        <v>44736</v>
      </c>
      <c r="C218" s="44" t="s">
        <v>241</v>
      </c>
      <c r="D218" s="75">
        <v>4</v>
      </c>
      <c r="H218">
        <v>32</v>
      </c>
      <c r="I218">
        <v>30</v>
      </c>
      <c r="J218" s="77">
        <v>35</v>
      </c>
      <c r="K218" s="79">
        <v>19</v>
      </c>
      <c r="L218" s="79">
        <v>19</v>
      </c>
      <c r="M218" s="77">
        <v>21</v>
      </c>
      <c r="N218" s="18">
        <f t="shared" si="24"/>
        <v>19.666666666666668</v>
      </c>
      <c r="O218" s="21">
        <f t="shared" si="17"/>
        <v>44717.333333333336</v>
      </c>
      <c r="P218" s="19">
        <f t="shared" si="16"/>
        <v>44742.333333333336</v>
      </c>
      <c r="S218" s="56">
        <v>11</v>
      </c>
    </row>
    <row r="219" spans="1:19" x14ac:dyDescent="0.25">
      <c r="A219" t="s">
        <v>233</v>
      </c>
      <c r="B219" s="1">
        <v>44736</v>
      </c>
      <c r="C219" s="44" t="s">
        <v>241</v>
      </c>
      <c r="D219" s="75">
        <v>2</v>
      </c>
      <c r="H219">
        <v>32</v>
      </c>
      <c r="I219">
        <v>33</v>
      </c>
      <c r="K219" s="79">
        <v>19</v>
      </c>
      <c r="L219" s="79">
        <v>20</v>
      </c>
      <c r="N219" s="18">
        <f>(K219+L219)/2</f>
        <v>19.5</v>
      </c>
      <c r="O219" s="21">
        <f t="shared" si="17"/>
        <v>44717.5</v>
      </c>
      <c r="P219" s="19">
        <f t="shared" si="16"/>
        <v>44742.5</v>
      </c>
      <c r="S219" s="56">
        <v>11</v>
      </c>
    </row>
    <row r="220" spans="1:19" x14ac:dyDescent="0.25">
      <c r="A220" t="s">
        <v>234</v>
      </c>
      <c r="B220" s="1">
        <v>44736</v>
      </c>
      <c r="C220" s="44" t="s">
        <v>241</v>
      </c>
      <c r="K220" s="79"/>
      <c r="L220" s="79"/>
      <c r="N220" s="18"/>
      <c r="O220" s="21">
        <f t="shared" si="17"/>
        <v>44737</v>
      </c>
      <c r="P220" s="19">
        <f t="shared" si="16"/>
        <v>44762</v>
      </c>
      <c r="Q220" s="145" t="s">
        <v>393</v>
      </c>
      <c r="S220" s="56">
        <v>5.5</v>
      </c>
    </row>
    <row r="221" spans="1:19" x14ac:dyDescent="0.25">
      <c r="A221" t="s">
        <v>235</v>
      </c>
      <c r="B221" s="1">
        <v>44736</v>
      </c>
      <c r="C221" s="44" t="s">
        <v>241</v>
      </c>
      <c r="D221" s="75">
        <v>4</v>
      </c>
      <c r="H221">
        <v>35</v>
      </c>
      <c r="I221">
        <v>39</v>
      </c>
      <c r="J221" s="77">
        <v>38</v>
      </c>
      <c r="K221" s="79">
        <v>21</v>
      </c>
      <c r="L221" s="79">
        <v>22</v>
      </c>
      <c r="M221" s="77">
        <v>22</v>
      </c>
      <c r="N221" s="18">
        <f t="shared" si="24"/>
        <v>21.666666666666668</v>
      </c>
      <c r="O221" s="21">
        <f t="shared" si="17"/>
        <v>44715.333333333336</v>
      </c>
      <c r="P221" s="19">
        <f t="shared" si="16"/>
        <v>44740.333333333336</v>
      </c>
      <c r="S221" s="56">
        <v>11</v>
      </c>
    </row>
    <row r="222" spans="1:19" x14ac:dyDescent="0.25">
      <c r="A222" t="s">
        <v>236</v>
      </c>
      <c r="B222" s="1">
        <v>44736</v>
      </c>
      <c r="C222" s="44" t="s">
        <v>241</v>
      </c>
      <c r="K222" s="79"/>
      <c r="L222" s="79"/>
      <c r="N222" s="18"/>
      <c r="O222" s="21">
        <f t="shared" si="17"/>
        <v>44737</v>
      </c>
      <c r="P222" s="19">
        <f t="shared" si="16"/>
        <v>44762</v>
      </c>
      <c r="Q222" s="145" t="s">
        <v>806</v>
      </c>
      <c r="S222" s="56">
        <v>5.5</v>
      </c>
    </row>
    <row r="223" spans="1:19" x14ac:dyDescent="0.25">
      <c r="A223" t="s">
        <v>237</v>
      </c>
      <c r="B223" s="1">
        <v>44736</v>
      </c>
      <c r="C223" s="44" t="s">
        <v>241</v>
      </c>
      <c r="K223" s="79"/>
      <c r="L223" s="79"/>
      <c r="N223" s="18"/>
      <c r="O223" s="21">
        <f t="shared" si="17"/>
        <v>44737</v>
      </c>
      <c r="P223" s="19">
        <f t="shared" si="16"/>
        <v>44762</v>
      </c>
      <c r="Q223" s="145" t="s">
        <v>394</v>
      </c>
      <c r="S223" s="56">
        <v>5.5</v>
      </c>
    </row>
    <row r="224" spans="1:19" x14ac:dyDescent="0.25">
      <c r="A224" t="s">
        <v>238</v>
      </c>
      <c r="B224" s="1">
        <v>44736</v>
      </c>
      <c r="C224" s="44" t="s">
        <v>241</v>
      </c>
      <c r="K224" s="79"/>
      <c r="L224" s="79"/>
      <c r="N224" s="18"/>
      <c r="O224" s="21">
        <f t="shared" si="17"/>
        <v>44737</v>
      </c>
      <c r="P224" s="19">
        <f t="shared" ref="P224:P291" si="25">O224+25</f>
        <v>44762</v>
      </c>
      <c r="Q224" s="145" t="s">
        <v>394</v>
      </c>
      <c r="S224" s="56">
        <v>5.5</v>
      </c>
    </row>
    <row r="225" spans="1:19" x14ac:dyDescent="0.25">
      <c r="A225" t="s">
        <v>239</v>
      </c>
      <c r="B225" s="1">
        <v>44736</v>
      </c>
      <c r="C225" s="44" t="s">
        <v>241</v>
      </c>
      <c r="H225" s="79"/>
      <c r="I225" s="79"/>
      <c r="K225" s="79"/>
      <c r="L225" s="79"/>
      <c r="N225" s="18"/>
      <c r="O225" s="21">
        <f t="shared" ref="O225:O293" si="26">B225-N225+1</f>
        <v>44737</v>
      </c>
      <c r="P225" s="19">
        <f t="shared" si="25"/>
        <v>44762</v>
      </c>
      <c r="Q225" s="147" t="s">
        <v>805</v>
      </c>
      <c r="S225" s="56">
        <v>5.5</v>
      </c>
    </row>
    <row r="226" spans="1:19" x14ac:dyDescent="0.25">
      <c r="A226" t="s">
        <v>240</v>
      </c>
      <c r="B226" s="1">
        <v>44736</v>
      </c>
      <c r="C226" s="44" t="s">
        <v>241</v>
      </c>
      <c r="D226" s="75">
        <v>1</v>
      </c>
      <c r="E226">
        <v>45</v>
      </c>
      <c r="K226" s="79">
        <v>6</v>
      </c>
      <c r="L226" s="79"/>
      <c r="N226" s="18">
        <v>6</v>
      </c>
      <c r="O226" s="21">
        <f t="shared" si="26"/>
        <v>44731</v>
      </c>
      <c r="P226" s="19">
        <f t="shared" si="25"/>
        <v>44756</v>
      </c>
      <c r="S226" s="56">
        <v>11</v>
      </c>
    </row>
    <row r="227" spans="1:19" x14ac:dyDescent="0.25">
      <c r="A227" t="s">
        <v>729</v>
      </c>
      <c r="B227" s="1">
        <v>44736</v>
      </c>
      <c r="C227" s="44" t="s">
        <v>241</v>
      </c>
      <c r="K227" s="79"/>
      <c r="L227" s="79"/>
      <c r="N227" s="18"/>
      <c r="O227" s="21">
        <f t="shared" si="26"/>
        <v>44737</v>
      </c>
      <c r="P227" s="19">
        <f t="shared" si="25"/>
        <v>44762</v>
      </c>
      <c r="Q227" s="145" t="s">
        <v>393</v>
      </c>
      <c r="S227" s="56">
        <v>5.5</v>
      </c>
    </row>
    <row r="228" spans="1:19" x14ac:dyDescent="0.25">
      <c r="A228" t="s">
        <v>730</v>
      </c>
      <c r="B228" s="1">
        <v>44736</v>
      </c>
      <c r="C228" s="44" t="s">
        <v>241</v>
      </c>
      <c r="D228" s="75">
        <v>3</v>
      </c>
      <c r="H228">
        <v>40</v>
      </c>
      <c r="I228">
        <v>36</v>
      </c>
      <c r="J228" s="77">
        <v>40</v>
      </c>
      <c r="K228" s="79">
        <v>22</v>
      </c>
      <c r="L228" s="79">
        <v>21</v>
      </c>
      <c r="M228" s="77">
        <v>22</v>
      </c>
      <c r="N228" s="18">
        <f t="shared" si="24"/>
        <v>21.666666666666668</v>
      </c>
      <c r="O228" s="21">
        <f t="shared" si="26"/>
        <v>44715.333333333336</v>
      </c>
      <c r="P228" s="19">
        <f t="shared" si="25"/>
        <v>44740.333333333336</v>
      </c>
      <c r="S228" s="56">
        <v>11</v>
      </c>
    </row>
    <row r="229" spans="1:19" x14ac:dyDescent="0.25">
      <c r="A229" t="s">
        <v>731</v>
      </c>
      <c r="B229" s="1">
        <v>44736</v>
      </c>
      <c r="C229" s="44" t="s">
        <v>241</v>
      </c>
      <c r="D229" s="75">
        <v>4</v>
      </c>
      <c r="H229">
        <v>42</v>
      </c>
      <c r="I229">
        <v>46</v>
      </c>
      <c r="J229" s="77">
        <v>43</v>
      </c>
      <c r="K229" s="79">
        <v>23</v>
      </c>
      <c r="L229" s="79">
        <v>23</v>
      </c>
      <c r="M229" s="77">
        <v>23</v>
      </c>
      <c r="N229" s="18">
        <f t="shared" si="24"/>
        <v>23</v>
      </c>
      <c r="O229" s="21">
        <f t="shared" si="26"/>
        <v>44714</v>
      </c>
      <c r="P229" s="19">
        <f t="shared" si="25"/>
        <v>44739</v>
      </c>
      <c r="S229" s="56">
        <v>11</v>
      </c>
    </row>
    <row r="230" spans="1:19" x14ac:dyDescent="0.25">
      <c r="A230" t="s">
        <v>732</v>
      </c>
      <c r="B230" s="1">
        <v>44736</v>
      </c>
      <c r="C230" s="44" t="s">
        <v>241</v>
      </c>
      <c r="D230" s="75">
        <v>5</v>
      </c>
      <c r="H230">
        <v>36</v>
      </c>
      <c r="I230">
        <v>35</v>
      </c>
      <c r="J230" s="77">
        <v>34</v>
      </c>
      <c r="K230" s="79">
        <v>21</v>
      </c>
      <c r="L230" s="79">
        <v>21</v>
      </c>
      <c r="M230" s="77">
        <v>20</v>
      </c>
      <c r="N230" s="18">
        <f t="shared" si="24"/>
        <v>20.666666666666668</v>
      </c>
      <c r="O230" s="21">
        <f t="shared" si="26"/>
        <v>44716.333333333336</v>
      </c>
      <c r="P230" s="19">
        <f t="shared" si="25"/>
        <v>44741.333333333336</v>
      </c>
      <c r="S230" s="56">
        <v>11</v>
      </c>
    </row>
    <row r="231" spans="1:19" x14ac:dyDescent="0.25">
      <c r="A231" t="s">
        <v>733</v>
      </c>
      <c r="B231" s="1">
        <v>44736</v>
      </c>
      <c r="C231" s="44" t="s">
        <v>241</v>
      </c>
      <c r="D231" s="75">
        <v>4</v>
      </c>
      <c r="H231">
        <v>30</v>
      </c>
      <c r="I231">
        <v>30</v>
      </c>
      <c r="J231" s="77">
        <v>33</v>
      </c>
      <c r="K231" s="79">
        <v>19</v>
      </c>
      <c r="L231" s="79">
        <v>19</v>
      </c>
      <c r="M231" s="77">
        <v>20</v>
      </c>
      <c r="N231" s="18">
        <f t="shared" si="24"/>
        <v>19.333333333333332</v>
      </c>
      <c r="O231" s="21">
        <f t="shared" si="26"/>
        <v>44717.666666666664</v>
      </c>
      <c r="P231" s="19">
        <f t="shared" si="25"/>
        <v>44742.666666666664</v>
      </c>
      <c r="S231" s="56">
        <v>11</v>
      </c>
    </row>
    <row r="232" spans="1:19" s="100" customFormat="1" x14ac:dyDescent="0.25">
      <c r="A232" s="100" t="s">
        <v>620</v>
      </c>
      <c r="B232" s="101"/>
      <c r="C232" s="148"/>
      <c r="D232" s="103"/>
      <c r="G232" s="104"/>
      <c r="J232" s="104"/>
      <c r="K232" s="120"/>
      <c r="L232" s="120"/>
      <c r="M232" s="104"/>
      <c r="S232" s="100">
        <f>SUM(S207:S231)</f>
        <v>203.5</v>
      </c>
    </row>
    <row r="233" spans="1:19" ht="30" x14ac:dyDescent="0.25">
      <c r="A233" t="s">
        <v>243</v>
      </c>
      <c r="B233" s="1">
        <v>44734</v>
      </c>
      <c r="C233" s="45" t="s">
        <v>242</v>
      </c>
      <c r="D233" s="75">
        <v>3</v>
      </c>
      <c r="E233">
        <v>90</v>
      </c>
      <c r="F233">
        <v>80</v>
      </c>
      <c r="G233" s="77">
        <v>45</v>
      </c>
      <c r="K233" s="79">
        <v>10</v>
      </c>
      <c r="L233" s="79">
        <v>9</v>
      </c>
      <c r="M233" s="77">
        <v>6</v>
      </c>
      <c r="N233" s="18">
        <f t="shared" si="24"/>
        <v>8.3333333333333339</v>
      </c>
      <c r="O233" s="21">
        <f t="shared" si="26"/>
        <v>44726.666666666664</v>
      </c>
      <c r="P233" s="19">
        <f t="shared" si="25"/>
        <v>44751.666666666664</v>
      </c>
      <c r="S233" s="56">
        <f>B233-'Мечение-1'!B223</f>
        <v>9</v>
      </c>
    </row>
    <row r="234" spans="1:19" ht="30" x14ac:dyDescent="0.25">
      <c r="A234" t="s">
        <v>244</v>
      </c>
      <c r="B234" s="1">
        <v>44734</v>
      </c>
      <c r="C234" s="45" t="s">
        <v>242</v>
      </c>
      <c r="K234" s="79"/>
      <c r="L234" s="79"/>
      <c r="N234" s="18"/>
      <c r="O234" s="21">
        <f t="shared" si="26"/>
        <v>44735</v>
      </c>
      <c r="P234" s="19">
        <f t="shared" si="25"/>
        <v>44760</v>
      </c>
      <c r="Q234" s="145" t="s">
        <v>394</v>
      </c>
      <c r="S234" s="56">
        <v>4.5</v>
      </c>
    </row>
    <row r="235" spans="1:19" ht="30" x14ac:dyDescent="0.25">
      <c r="A235" t="s">
        <v>245</v>
      </c>
      <c r="B235" s="1">
        <v>44734</v>
      </c>
      <c r="C235" s="45" t="s">
        <v>242</v>
      </c>
      <c r="K235" s="79"/>
      <c r="L235" s="79"/>
      <c r="N235" s="18"/>
      <c r="O235" s="21">
        <f t="shared" si="26"/>
        <v>44735</v>
      </c>
      <c r="P235" s="19">
        <f t="shared" si="25"/>
        <v>44760</v>
      </c>
      <c r="Q235" s="145" t="s">
        <v>440</v>
      </c>
      <c r="S235" s="56">
        <v>4.5</v>
      </c>
    </row>
    <row r="236" spans="1:19" ht="30" x14ac:dyDescent="0.25">
      <c r="A236" t="s">
        <v>246</v>
      </c>
      <c r="B236" s="1">
        <v>44734</v>
      </c>
      <c r="C236" s="45" t="s">
        <v>242</v>
      </c>
      <c r="D236" s="75">
        <v>4</v>
      </c>
      <c r="E236">
        <v>90</v>
      </c>
      <c r="F236">
        <v>45</v>
      </c>
      <c r="K236" s="79">
        <v>10</v>
      </c>
      <c r="L236" s="79">
        <v>6</v>
      </c>
      <c r="N236" s="18">
        <f>(K236+L236)/2</f>
        <v>8</v>
      </c>
      <c r="O236" s="21">
        <f t="shared" si="26"/>
        <v>44727</v>
      </c>
      <c r="P236" s="19">
        <f t="shared" si="25"/>
        <v>44752</v>
      </c>
      <c r="S236" s="56">
        <v>9</v>
      </c>
    </row>
    <row r="237" spans="1:19" ht="30" x14ac:dyDescent="0.25">
      <c r="A237" t="s">
        <v>247</v>
      </c>
      <c r="B237" s="1">
        <v>44734</v>
      </c>
      <c r="C237" s="45" t="s">
        <v>242</v>
      </c>
      <c r="D237" s="75">
        <v>2</v>
      </c>
      <c r="E237">
        <v>80</v>
      </c>
      <c r="H237">
        <v>18</v>
      </c>
      <c r="K237" s="79">
        <v>9</v>
      </c>
      <c r="L237" s="79">
        <v>14</v>
      </c>
      <c r="N237" s="18">
        <f>(K237+L237)/2</f>
        <v>11.5</v>
      </c>
      <c r="O237" s="21">
        <f t="shared" si="26"/>
        <v>44723.5</v>
      </c>
      <c r="P237" s="19">
        <f t="shared" si="25"/>
        <v>44748.5</v>
      </c>
      <c r="S237" s="56">
        <v>9</v>
      </c>
    </row>
    <row r="238" spans="1:19" ht="30" x14ac:dyDescent="0.25">
      <c r="A238" t="s">
        <v>248</v>
      </c>
      <c r="B238" s="1">
        <v>44734</v>
      </c>
      <c r="C238" s="45" t="s">
        <v>242</v>
      </c>
      <c r="K238" s="79"/>
      <c r="L238" s="79"/>
      <c r="N238" s="18"/>
      <c r="O238" s="21">
        <f t="shared" si="26"/>
        <v>44735</v>
      </c>
      <c r="P238" s="19">
        <f t="shared" si="25"/>
        <v>44760</v>
      </c>
      <c r="Q238" s="145" t="s">
        <v>402</v>
      </c>
      <c r="S238" s="56">
        <v>4.5</v>
      </c>
    </row>
    <row r="239" spans="1:19" ht="30" x14ac:dyDescent="0.25">
      <c r="A239" t="s">
        <v>249</v>
      </c>
      <c r="B239" s="1">
        <v>44734</v>
      </c>
      <c r="C239" s="45" t="s">
        <v>242</v>
      </c>
      <c r="K239" s="79"/>
      <c r="L239" s="79"/>
      <c r="N239" s="18"/>
      <c r="O239" s="21">
        <f t="shared" si="26"/>
        <v>44735</v>
      </c>
      <c r="P239" s="19">
        <f t="shared" si="25"/>
        <v>44760</v>
      </c>
      <c r="Q239" s="145" t="s">
        <v>402</v>
      </c>
      <c r="S239" s="56">
        <v>4.5</v>
      </c>
    </row>
    <row r="240" spans="1:19" ht="30" x14ac:dyDescent="0.25">
      <c r="A240" t="s">
        <v>250</v>
      </c>
      <c r="B240" s="1">
        <v>44734</v>
      </c>
      <c r="C240" s="45" t="s">
        <v>242</v>
      </c>
      <c r="D240" s="75">
        <v>5</v>
      </c>
      <c r="H240">
        <v>19</v>
      </c>
      <c r="I240">
        <v>16</v>
      </c>
      <c r="K240" s="79">
        <v>14</v>
      </c>
      <c r="L240" s="79">
        <v>13</v>
      </c>
      <c r="N240" s="18">
        <f>(K240+L240)/2</f>
        <v>13.5</v>
      </c>
      <c r="O240" s="21">
        <f t="shared" si="26"/>
        <v>44721.5</v>
      </c>
      <c r="P240" s="19">
        <f t="shared" si="25"/>
        <v>44746.5</v>
      </c>
      <c r="S240" s="56">
        <v>9</v>
      </c>
    </row>
    <row r="241" spans="1:19" ht="30" x14ac:dyDescent="0.25">
      <c r="A241" t="s">
        <v>251</v>
      </c>
      <c r="B241" s="1">
        <v>44734</v>
      </c>
      <c r="C241" s="45" t="s">
        <v>242</v>
      </c>
      <c r="K241" s="79"/>
      <c r="L241" s="79"/>
      <c r="N241" s="18"/>
      <c r="O241" s="21">
        <f t="shared" si="26"/>
        <v>44735</v>
      </c>
      <c r="P241" s="19">
        <f t="shared" si="25"/>
        <v>44760</v>
      </c>
      <c r="Q241" s="145" t="s">
        <v>394</v>
      </c>
      <c r="S241" s="56">
        <v>4.5</v>
      </c>
    </row>
    <row r="242" spans="1:19" ht="30" x14ac:dyDescent="0.25">
      <c r="A242" t="s">
        <v>252</v>
      </c>
      <c r="B242" s="1">
        <v>44734</v>
      </c>
      <c r="C242" s="45" t="s">
        <v>242</v>
      </c>
      <c r="K242" s="79"/>
      <c r="L242" s="79"/>
      <c r="N242" s="18"/>
      <c r="O242" s="21">
        <f t="shared" si="26"/>
        <v>44735</v>
      </c>
      <c r="P242" s="19">
        <f t="shared" si="25"/>
        <v>44760</v>
      </c>
      <c r="Q242" s="145" t="s">
        <v>394</v>
      </c>
      <c r="S242" s="56">
        <v>4.5</v>
      </c>
    </row>
    <row r="243" spans="1:19" ht="30" x14ac:dyDescent="0.25">
      <c r="A243" t="s">
        <v>253</v>
      </c>
      <c r="B243" s="1">
        <v>44734</v>
      </c>
      <c r="C243" s="45" t="s">
        <v>242</v>
      </c>
      <c r="D243" s="75">
        <v>4</v>
      </c>
      <c r="H243">
        <v>34</v>
      </c>
      <c r="I243">
        <v>39</v>
      </c>
      <c r="J243" s="77">
        <v>35</v>
      </c>
      <c r="K243" s="79">
        <v>20</v>
      </c>
      <c r="L243" s="79">
        <v>22</v>
      </c>
      <c r="M243" s="77">
        <v>21</v>
      </c>
      <c r="N243" s="18">
        <f t="shared" ref="N243" si="27">(K243+L243+M243)/3</f>
        <v>21</v>
      </c>
      <c r="O243" s="21">
        <f t="shared" si="26"/>
        <v>44714</v>
      </c>
      <c r="P243" s="19">
        <f t="shared" si="25"/>
        <v>44739</v>
      </c>
      <c r="S243" s="56">
        <v>9</v>
      </c>
    </row>
    <row r="244" spans="1:19" ht="30" x14ac:dyDescent="0.25">
      <c r="A244" t="s">
        <v>254</v>
      </c>
      <c r="B244" s="1">
        <v>44734</v>
      </c>
      <c r="C244" s="45" t="s">
        <v>242</v>
      </c>
      <c r="K244" s="79"/>
      <c r="L244" s="79"/>
      <c r="N244" s="18"/>
      <c r="O244" s="21">
        <f t="shared" si="26"/>
        <v>44735</v>
      </c>
      <c r="P244" s="19">
        <f t="shared" si="25"/>
        <v>44760</v>
      </c>
      <c r="Q244" s="145" t="s">
        <v>393</v>
      </c>
      <c r="S244" s="56">
        <v>4.5</v>
      </c>
    </row>
    <row r="245" spans="1:19" ht="30" x14ac:dyDescent="0.25">
      <c r="A245" t="s">
        <v>255</v>
      </c>
      <c r="B245" s="1">
        <v>44734</v>
      </c>
      <c r="C245" s="45" t="s">
        <v>242</v>
      </c>
      <c r="K245" s="79"/>
      <c r="L245" s="79"/>
      <c r="N245" s="18"/>
      <c r="O245" s="21">
        <f t="shared" si="26"/>
        <v>44735</v>
      </c>
      <c r="P245" s="19">
        <f t="shared" si="25"/>
        <v>44760</v>
      </c>
      <c r="Q245" s="145" t="s">
        <v>393</v>
      </c>
      <c r="S245" s="56">
        <v>4.5</v>
      </c>
    </row>
    <row r="246" spans="1:19" ht="30" x14ac:dyDescent="0.25">
      <c r="A246" t="s">
        <v>256</v>
      </c>
      <c r="B246" s="1">
        <v>44734</v>
      </c>
      <c r="C246" s="45" t="s">
        <v>242</v>
      </c>
      <c r="D246" s="75">
        <v>5</v>
      </c>
      <c r="H246">
        <v>41</v>
      </c>
      <c r="I246">
        <v>35</v>
      </c>
      <c r="J246" s="77">
        <v>41</v>
      </c>
      <c r="K246" s="79">
        <v>23</v>
      </c>
      <c r="L246" s="79">
        <v>21</v>
      </c>
      <c r="M246" s="77">
        <v>23</v>
      </c>
      <c r="N246" s="18">
        <f t="shared" ref="N246:N248" si="28">(K246+L246+M246)/3</f>
        <v>22.333333333333332</v>
      </c>
      <c r="O246" s="21">
        <f t="shared" si="26"/>
        <v>44712.666666666664</v>
      </c>
      <c r="P246" s="19">
        <f t="shared" si="25"/>
        <v>44737.666666666664</v>
      </c>
      <c r="S246" s="56">
        <v>9</v>
      </c>
    </row>
    <row r="247" spans="1:19" ht="30" x14ac:dyDescent="0.25">
      <c r="A247" t="s">
        <v>257</v>
      </c>
      <c r="B247" s="1">
        <v>44734</v>
      </c>
      <c r="C247" s="45" t="s">
        <v>242</v>
      </c>
      <c r="K247" s="79"/>
      <c r="L247" s="79"/>
      <c r="N247" s="18"/>
      <c r="O247" s="21">
        <f t="shared" si="26"/>
        <v>44735</v>
      </c>
      <c r="P247" s="19">
        <f t="shared" si="25"/>
        <v>44760</v>
      </c>
      <c r="Q247" s="147" t="s">
        <v>805</v>
      </c>
      <c r="S247" s="56">
        <v>4.5</v>
      </c>
    </row>
    <row r="248" spans="1:19" ht="30" x14ac:dyDescent="0.25">
      <c r="A248" t="s">
        <v>258</v>
      </c>
      <c r="B248" s="1">
        <v>44734</v>
      </c>
      <c r="C248" s="45" t="s">
        <v>242</v>
      </c>
      <c r="D248" s="75">
        <v>5</v>
      </c>
      <c r="H248">
        <v>32</v>
      </c>
      <c r="I248">
        <v>30</v>
      </c>
      <c r="J248" s="77">
        <v>36</v>
      </c>
      <c r="K248" s="79">
        <v>19</v>
      </c>
      <c r="L248" s="79">
        <v>19</v>
      </c>
      <c r="M248" s="77">
        <v>21</v>
      </c>
      <c r="N248" s="18">
        <f t="shared" si="28"/>
        <v>19.666666666666668</v>
      </c>
      <c r="O248" s="21">
        <f t="shared" si="26"/>
        <v>44715.333333333336</v>
      </c>
      <c r="P248" s="19">
        <f t="shared" si="25"/>
        <v>44740.333333333336</v>
      </c>
      <c r="S248" s="56">
        <v>9</v>
      </c>
    </row>
    <row r="249" spans="1:19" ht="30" x14ac:dyDescent="0.25">
      <c r="A249" t="s">
        <v>259</v>
      </c>
      <c r="B249" s="1">
        <v>44734</v>
      </c>
      <c r="C249" s="45" t="s">
        <v>242</v>
      </c>
      <c r="K249" s="79"/>
      <c r="L249" s="79"/>
      <c r="N249" s="18"/>
      <c r="O249" s="21">
        <f t="shared" si="26"/>
        <v>44735</v>
      </c>
      <c r="P249" s="19">
        <f t="shared" si="25"/>
        <v>44760</v>
      </c>
      <c r="Q249" s="145" t="s">
        <v>393</v>
      </c>
      <c r="S249" s="56">
        <v>4.5</v>
      </c>
    </row>
    <row r="250" spans="1:19" ht="30" x14ac:dyDescent="0.25">
      <c r="A250" t="s">
        <v>260</v>
      </c>
      <c r="B250" s="1">
        <v>44734</v>
      </c>
      <c r="C250" s="45" t="s">
        <v>242</v>
      </c>
      <c r="D250" s="75">
        <v>5</v>
      </c>
      <c r="H250" t="s">
        <v>72</v>
      </c>
      <c r="K250" s="79"/>
      <c r="L250" s="79"/>
      <c r="M250" s="77">
        <v>25</v>
      </c>
      <c r="N250" s="18">
        <v>25</v>
      </c>
      <c r="O250" s="21">
        <f t="shared" si="26"/>
        <v>44710</v>
      </c>
      <c r="P250" s="19">
        <f t="shared" si="25"/>
        <v>44735</v>
      </c>
      <c r="S250" s="56">
        <v>9</v>
      </c>
    </row>
    <row r="251" spans="1:19" ht="30" x14ac:dyDescent="0.25">
      <c r="A251" t="s">
        <v>261</v>
      </c>
      <c r="B251" s="1">
        <v>44734</v>
      </c>
      <c r="C251" s="45" t="s">
        <v>242</v>
      </c>
      <c r="K251" s="79"/>
      <c r="L251" s="79"/>
      <c r="N251" s="18"/>
      <c r="O251" s="21">
        <f t="shared" si="26"/>
        <v>44735</v>
      </c>
      <c r="P251" s="19">
        <f t="shared" si="25"/>
        <v>44760</v>
      </c>
      <c r="Q251" s="145" t="s">
        <v>393</v>
      </c>
      <c r="S251" s="56">
        <v>4.5</v>
      </c>
    </row>
    <row r="252" spans="1:19" ht="30" x14ac:dyDescent="0.25">
      <c r="A252" t="s">
        <v>262</v>
      </c>
      <c r="B252" s="1">
        <v>44734</v>
      </c>
      <c r="C252" s="45" t="s">
        <v>242</v>
      </c>
      <c r="K252" s="79"/>
      <c r="L252" s="79"/>
      <c r="N252" s="18"/>
      <c r="O252" s="21">
        <f t="shared" si="26"/>
        <v>44735</v>
      </c>
      <c r="P252" s="19">
        <f t="shared" si="25"/>
        <v>44760</v>
      </c>
      <c r="Q252" s="145" t="s">
        <v>393</v>
      </c>
      <c r="S252" s="56">
        <v>4.5</v>
      </c>
    </row>
    <row r="253" spans="1:19" ht="30" x14ac:dyDescent="0.25">
      <c r="A253" t="s">
        <v>263</v>
      </c>
      <c r="B253" s="1">
        <v>44734</v>
      </c>
      <c r="C253" s="45" t="s">
        <v>242</v>
      </c>
      <c r="K253" s="79"/>
      <c r="L253" s="79"/>
      <c r="N253" s="18"/>
      <c r="O253" s="21">
        <f t="shared" si="26"/>
        <v>44735</v>
      </c>
      <c r="P253" s="19">
        <f t="shared" si="25"/>
        <v>44760</v>
      </c>
      <c r="Q253" s="145" t="s">
        <v>393</v>
      </c>
      <c r="S253" s="56">
        <v>4.5</v>
      </c>
    </row>
    <row r="254" spans="1:19" ht="30" x14ac:dyDescent="0.25">
      <c r="A254" t="s">
        <v>264</v>
      </c>
      <c r="B254" s="1">
        <v>44734</v>
      </c>
      <c r="C254" s="45" t="s">
        <v>242</v>
      </c>
      <c r="D254" s="75">
        <v>4</v>
      </c>
      <c r="H254">
        <v>31</v>
      </c>
      <c r="I254">
        <v>33</v>
      </c>
      <c r="J254" s="77">
        <v>36</v>
      </c>
      <c r="K254" s="79">
        <v>19</v>
      </c>
      <c r="L254" s="79">
        <v>20</v>
      </c>
      <c r="M254" s="77">
        <v>21</v>
      </c>
      <c r="N254" s="18">
        <f>(K254+L254+M254)/3</f>
        <v>20</v>
      </c>
      <c r="O254" s="21">
        <f t="shared" si="26"/>
        <v>44715</v>
      </c>
      <c r="P254" s="19">
        <f t="shared" si="25"/>
        <v>44740</v>
      </c>
      <c r="S254" s="56">
        <v>9</v>
      </c>
    </row>
    <row r="255" spans="1:19" ht="30" x14ac:dyDescent="0.25">
      <c r="A255" t="s">
        <v>265</v>
      </c>
      <c r="B255" s="1">
        <v>44734</v>
      </c>
      <c r="C255" s="45" t="s">
        <v>242</v>
      </c>
      <c r="K255" s="79"/>
      <c r="L255" s="79"/>
      <c r="N255" s="18"/>
      <c r="O255" s="21">
        <f t="shared" si="26"/>
        <v>44735</v>
      </c>
      <c r="P255" s="19">
        <f t="shared" si="25"/>
        <v>44760</v>
      </c>
      <c r="Q255" s="145" t="s">
        <v>394</v>
      </c>
      <c r="S255" s="56">
        <v>4.5</v>
      </c>
    </row>
    <row r="256" spans="1:19" ht="30" x14ac:dyDescent="0.25">
      <c r="A256" t="s">
        <v>266</v>
      </c>
      <c r="B256" s="1">
        <v>44734</v>
      </c>
      <c r="C256" s="45" t="s">
        <v>242</v>
      </c>
      <c r="K256" s="79"/>
      <c r="L256" s="79"/>
      <c r="N256" s="18"/>
      <c r="O256" s="21">
        <f t="shared" si="26"/>
        <v>44735</v>
      </c>
      <c r="P256" s="19">
        <f t="shared" si="25"/>
        <v>44760</v>
      </c>
      <c r="Q256" s="145" t="s">
        <v>393</v>
      </c>
      <c r="S256" s="56">
        <v>4.5</v>
      </c>
    </row>
    <row r="257" spans="1:19" ht="30" x14ac:dyDescent="0.25">
      <c r="A257" t="s">
        <v>267</v>
      </c>
      <c r="B257" s="1">
        <v>44734</v>
      </c>
      <c r="C257" s="45" t="s">
        <v>242</v>
      </c>
      <c r="D257" s="75">
        <v>4</v>
      </c>
      <c r="H257">
        <v>25</v>
      </c>
      <c r="I257">
        <v>21</v>
      </c>
      <c r="J257" s="77">
        <v>24</v>
      </c>
      <c r="K257" s="79">
        <v>16</v>
      </c>
      <c r="L257" s="79">
        <v>15</v>
      </c>
      <c r="M257" s="77">
        <v>16</v>
      </c>
      <c r="N257" s="18">
        <f>(K257+L257+M257)/3</f>
        <v>15.666666666666666</v>
      </c>
      <c r="O257" s="21">
        <f t="shared" si="26"/>
        <v>44719.333333333336</v>
      </c>
      <c r="P257" s="19">
        <f t="shared" si="25"/>
        <v>44744.333333333336</v>
      </c>
      <c r="S257" s="56">
        <v>9</v>
      </c>
    </row>
    <row r="258" spans="1:19" ht="30" x14ac:dyDescent="0.25">
      <c r="A258" t="s">
        <v>268</v>
      </c>
      <c r="B258" s="1">
        <v>44734</v>
      </c>
      <c r="C258" s="45" t="s">
        <v>242</v>
      </c>
      <c r="K258" s="79"/>
      <c r="L258" s="79"/>
      <c r="N258" s="18"/>
      <c r="O258" s="21">
        <f t="shared" si="26"/>
        <v>44735</v>
      </c>
      <c r="P258" s="19">
        <f t="shared" si="25"/>
        <v>44760</v>
      </c>
      <c r="Q258" s="145" t="s">
        <v>440</v>
      </c>
      <c r="S258" s="56">
        <v>4.5</v>
      </c>
    </row>
    <row r="259" spans="1:19" ht="30" x14ac:dyDescent="0.25">
      <c r="A259" t="s">
        <v>269</v>
      </c>
      <c r="B259" s="1">
        <v>44734</v>
      </c>
      <c r="C259" s="45" t="s">
        <v>242</v>
      </c>
      <c r="D259" s="75">
        <v>5</v>
      </c>
      <c r="E259">
        <v>90</v>
      </c>
      <c r="F259">
        <v>90</v>
      </c>
      <c r="G259" s="77">
        <v>75</v>
      </c>
      <c r="K259" s="79">
        <v>10</v>
      </c>
      <c r="L259" s="79">
        <v>10</v>
      </c>
      <c r="M259" s="77">
        <v>8</v>
      </c>
      <c r="N259" s="18">
        <f t="shared" ref="N259" si="29">(K259+L259+M259)/3</f>
        <v>9.3333333333333339</v>
      </c>
      <c r="O259" s="21">
        <f t="shared" si="26"/>
        <v>44725.666666666664</v>
      </c>
      <c r="P259" s="19">
        <f t="shared" si="25"/>
        <v>44750.666666666664</v>
      </c>
      <c r="S259" s="56">
        <v>9</v>
      </c>
    </row>
    <row r="260" spans="1:19" ht="30" x14ac:dyDescent="0.25">
      <c r="A260" t="s">
        <v>270</v>
      </c>
      <c r="B260" s="1">
        <v>44734</v>
      </c>
      <c r="C260" s="45" t="s">
        <v>242</v>
      </c>
      <c r="K260" s="79"/>
      <c r="L260" s="79"/>
      <c r="N260" s="18"/>
      <c r="O260" s="21">
        <f t="shared" si="26"/>
        <v>44735</v>
      </c>
      <c r="P260" s="19">
        <f t="shared" si="25"/>
        <v>44760</v>
      </c>
      <c r="Q260" s="145" t="s">
        <v>393</v>
      </c>
      <c r="S260" s="56">
        <v>4.5</v>
      </c>
    </row>
    <row r="261" spans="1:19" ht="30" x14ac:dyDescent="0.25">
      <c r="A261" t="s">
        <v>740</v>
      </c>
      <c r="B261" s="1">
        <v>44734</v>
      </c>
      <c r="C261" s="45" t="s">
        <v>242</v>
      </c>
      <c r="K261" s="79"/>
      <c r="L261" s="79"/>
      <c r="N261" s="18"/>
      <c r="O261" s="21">
        <f t="shared" si="26"/>
        <v>44735</v>
      </c>
      <c r="P261" s="19">
        <f t="shared" si="25"/>
        <v>44760</v>
      </c>
      <c r="Q261" s="145" t="s">
        <v>394</v>
      </c>
      <c r="S261" s="56">
        <v>4.5</v>
      </c>
    </row>
    <row r="262" spans="1:19" ht="30" x14ac:dyDescent="0.25">
      <c r="A262" t="s">
        <v>741</v>
      </c>
      <c r="B262" s="1">
        <v>44734</v>
      </c>
      <c r="C262" s="45" t="s">
        <v>242</v>
      </c>
      <c r="K262" s="79"/>
      <c r="L262" s="79"/>
      <c r="N262" s="18"/>
      <c r="O262" s="21">
        <f t="shared" si="26"/>
        <v>44735</v>
      </c>
      <c r="P262" s="19">
        <f t="shared" si="25"/>
        <v>44760</v>
      </c>
      <c r="Q262" s="145" t="s">
        <v>393</v>
      </c>
      <c r="S262" s="56">
        <v>4.5</v>
      </c>
    </row>
    <row r="263" spans="1:19" ht="30" x14ac:dyDescent="0.25">
      <c r="A263" t="s">
        <v>742</v>
      </c>
      <c r="B263" s="1">
        <v>44734</v>
      </c>
      <c r="C263" s="45" t="s">
        <v>242</v>
      </c>
      <c r="D263" s="75">
        <v>4</v>
      </c>
      <c r="H263">
        <v>34</v>
      </c>
      <c r="I263">
        <v>31</v>
      </c>
      <c r="J263" s="77">
        <v>29</v>
      </c>
      <c r="K263" s="79">
        <v>20</v>
      </c>
      <c r="L263" s="79">
        <v>19</v>
      </c>
      <c r="M263" s="77">
        <v>18</v>
      </c>
      <c r="N263" s="18">
        <f t="shared" ref="N263:N265" si="30">(K263+L263+M263)/3</f>
        <v>19</v>
      </c>
      <c r="O263" s="21">
        <f t="shared" si="26"/>
        <v>44716</v>
      </c>
      <c r="P263" s="19">
        <f t="shared" si="25"/>
        <v>44741</v>
      </c>
      <c r="S263" s="56">
        <v>9</v>
      </c>
    </row>
    <row r="264" spans="1:19" ht="30" x14ac:dyDescent="0.25">
      <c r="A264" t="s">
        <v>743</v>
      </c>
      <c r="B264" s="1">
        <v>44734</v>
      </c>
      <c r="C264" s="45" t="s">
        <v>242</v>
      </c>
      <c r="D264" s="75">
        <v>4</v>
      </c>
      <c r="E264">
        <v>90</v>
      </c>
      <c r="F264">
        <v>90</v>
      </c>
      <c r="G264" s="77" t="s">
        <v>193</v>
      </c>
      <c r="K264" s="79">
        <v>10</v>
      </c>
      <c r="L264" s="79">
        <v>10</v>
      </c>
      <c r="M264" s="77">
        <v>11</v>
      </c>
      <c r="N264" s="18">
        <f t="shared" si="30"/>
        <v>10.333333333333334</v>
      </c>
      <c r="O264" s="21">
        <f t="shared" si="26"/>
        <v>44724.666666666664</v>
      </c>
      <c r="P264" s="19">
        <f t="shared" si="25"/>
        <v>44749.666666666664</v>
      </c>
      <c r="S264" s="56">
        <v>9</v>
      </c>
    </row>
    <row r="265" spans="1:19" ht="30" x14ac:dyDescent="0.25">
      <c r="A265" t="s">
        <v>744</v>
      </c>
      <c r="B265" s="1">
        <v>44734</v>
      </c>
      <c r="C265" s="45" t="s">
        <v>242</v>
      </c>
      <c r="D265" s="75">
        <v>4</v>
      </c>
      <c r="G265" s="77">
        <v>90</v>
      </c>
      <c r="H265">
        <v>24</v>
      </c>
      <c r="I265">
        <v>28</v>
      </c>
      <c r="K265" s="79">
        <v>10</v>
      </c>
      <c r="L265" s="79">
        <v>16</v>
      </c>
      <c r="M265" s="77">
        <v>18</v>
      </c>
      <c r="N265" s="18">
        <f t="shared" si="30"/>
        <v>14.666666666666666</v>
      </c>
      <c r="O265" s="21">
        <f t="shared" si="26"/>
        <v>44720.333333333336</v>
      </c>
      <c r="P265" s="19">
        <f t="shared" si="25"/>
        <v>44745.333333333336</v>
      </c>
      <c r="S265" s="56">
        <v>9</v>
      </c>
    </row>
    <row r="266" spans="1:19" ht="30" x14ac:dyDescent="0.25">
      <c r="A266" t="s">
        <v>745</v>
      </c>
      <c r="B266" s="1">
        <v>44734</v>
      </c>
      <c r="C266" s="45" t="s">
        <v>242</v>
      </c>
      <c r="K266" s="79"/>
      <c r="L266" s="79"/>
      <c r="N266" s="18"/>
      <c r="O266" s="21">
        <f t="shared" si="26"/>
        <v>44735</v>
      </c>
      <c r="P266" s="19">
        <f t="shared" si="25"/>
        <v>44760</v>
      </c>
      <c r="Q266" s="145" t="s">
        <v>440</v>
      </c>
      <c r="S266" s="56">
        <v>4.5</v>
      </c>
    </row>
    <row r="267" spans="1:19" ht="30" x14ac:dyDescent="0.25">
      <c r="A267" t="s">
        <v>746</v>
      </c>
      <c r="B267" s="1">
        <v>44734</v>
      </c>
      <c r="C267" s="45" t="s">
        <v>242</v>
      </c>
      <c r="H267" t="s">
        <v>829</v>
      </c>
      <c r="K267" s="79"/>
      <c r="L267" s="79"/>
      <c r="M267" s="77">
        <v>26</v>
      </c>
      <c r="N267" s="18">
        <v>26</v>
      </c>
      <c r="O267" s="21">
        <f t="shared" si="26"/>
        <v>44709</v>
      </c>
      <c r="P267" s="19">
        <f t="shared" si="25"/>
        <v>44734</v>
      </c>
      <c r="S267" s="56">
        <v>9</v>
      </c>
    </row>
    <row r="268" spans="1:19" s="140" customFormat="1" ht="30" x14ac:dyDescent="0.25">
      <c r="A268" s="140" t="s">
        <v>747</v>
      </c>
      <c r="B268" s="153">
        <v>44734</v>
      </c>
      <c r="C268" s="154" t="s">
        <v>242</v>
      </c>
      <c r="D268" s="155"/>
      <c r="E268" s="140" t="s">
        <v>750</v>
      </c>
      <c r="G268" s="152"/>
      <c r="J268" s="152"/>
      <c r="K268" s="156"/>
      <c r="L268" s="156"/>
      <c r="M268" s="152"/>
      <c r="N268" s="157"/>
      <c r="O268" s="158"/>
      <c r="P268" s="153"/>
      <c r="S268" s="140">
        <v>0</v>
      </c>
    </row>
    <row r="269" spans="1:19" ht="30" x14ac:dyDescent="0.25">
      <c r="A269" t="s">
        <v>748</v>
      </c>
      <c r="B269" s="1">
        <v>44734</v>
      </c>
      <c r="C269" s="45" t="s">
        <v>242</v>
      </c>
      <c r="K269" s="79"/>
      <c r="L269" s="79"/>
      <c r="N269" s="18"/>
      <c r="O269" s="21">
        <f t="shared" si="26"/>
        <v>44735</v>
      </c>
      <c r="P269" s="19">
        <f t="shared" si="25"/>
        <v>44760</v>
      </c>
      <c r="Q269" s="140" t="s">
        <v>397</v>
      </c>
      <c r="S269" s="56">
        <v>0</v>
      </c>
    </row>
    <row r="270" spans="1:19" ht="30" x14ac:dyDescent="0.25">
      <c r="A270" t="s">
        <v>749</v>
      </c>
      <c r="B270" s="1">
        <v>44734</v>
      </c>
      <c r="C270" s="45" t="s">
        <v>242</v>
      </c>
      <c r="K270" s="79"/>
      <c r="L270" s="79"/>
      <c r="N270" s="18"/>
      <c r="O270" s="21">
        <f t="shared" si="26"/>
        <v>44735</v>
      </c>
      <c r="P270" s="19">
        <f t="shared" si="25"/>
        <v>44760</v>
      </c>
      <c r="Q270" s="140" t="s">
        <v>397</v>
      </c>
      <c r="S270" s="56">
        <v>0</v>
      </c>
    </row>
    <row r="271" spans="1:19" s="100" customFormat="1" x14ac:dyDescent="0.25">
      <c r="A271" s="100" t="s">
        <v>620</v>
      </c>
      <c r="B271" s="101"/>
      <c r="C271" s="148"/>
      <c r="D271" s="103"/>
      <c r="G271" s="104"/>
      <c r="J271" s="104"/>
      <c r="K271" s="120"/>
      <c r="L271" s="120"/>
      <c r="M271" s="104"/>
      <c r="S271" s="100">
        <f>SUM(S233:S270)</f>
        <v>225</v>
      </c>
    </row>
    <row r="272" spans="1:19" x14ac:dyDescent="0.25">
      <c r="A272" t="s">
        <v>271</v>
      </c>
      <c r="B272" s="1">
        <v>44733</v>
      </c>
      <c r="C272" s="44" t="s">
        <v>322</v>
      </c>
      <c r="D272" s="75" t="s">
        <v>814</v>
      </c>
      <c r="K272" s="79"/>
      <c r="L272" s="79"/>
      <c r="N272" s="18"/>
      <c r="O272" s="21">
        <f t="shared" si="26"/>
        <v>44734</v>
      </c>
      <c r="P272" s="19">
        <f t="shared" si="25"/>
        <v>44759</v>
      </c>
      <c r="Q272" s="140" t="s">
        <v>397</v>
      </c>
      <c r="S272" s="56">
        <v>0</v>
      </c>
    </row>
    <row r="273" spans="1:19" x14ac:dyDescent="0.25">
      <c r="A273" t="s">
        <v>272</v>
      </c>
      <c r="B273" s="1">
        <v>44733</v>
      </c>
      <c r="C273" s="44" t="s">
        <v>322</v>
      </c>
      <c r="K273" s="79"/>
      <c r="L273" s="79"/>
      <c r="N273" s="18"/>
      <c r="O273" s="21">
        <f t="shared" si="26"/>
        <v>44734</v>
      </c>
      <c r="P273" s="19">
        <f t="shared" si="25"/>
        <v>44759</v>
      </c>
      <c r="Q273" s="145" t="s">
        <v>440</v>
      </c>
      <c r="S273" s="56">
        <v>5</v>
      </c>
    </row>
    <row r="274" spans="1:19" x14ac:dyDescent="0.25">
      <c r="A274" t="s">
        <v>273</v>
      </c>
      <c r="B274" s="1">
        <v>44733</v>
      </c>
      <c r="C274" s="44" t="s">
        <v>322</v>
      </c>
      <c r="K274" s="79"/>
      <c r="L274" s="79"/>
      <c r="N274" s="18"/>
      <c r="O274" s="21">
        <f t="shared" si="26"/>
        <v>44734</v>
      </c>
      <c r="P274" s="19">
        <f t="shared" si="25"/>
        <v>44759</v>
      </c>
      <c r="Q274" s="145" t="s">
        <v>440</v>
      </c>
      <c r="S274" s="56">
        <v>5</v>
      </c>
    </row>
    <row r="275" spans="1:19" x14ac:dyDescent="0.25">
      <c r="A275" t="s">
        <v>274</v>
      </c>
      <c r="B275" s="1">
        <v>44733</v>
      </c>
      <c r="C275" s="44" t="s">
        <v>322</v>
      </c>
      <c r="D275" s="75">
        <v>4</v>
      </c>
      <c r="H275">
        <v>40</v>
      </c>
      <c r="I275">
        <v>42</v>
      </c>
      <c r="J275" s="77">
        <v>42</v>
      </c>
      <c r="K275" s="79">
        <v>22</v>
      </c>
      <c r="L275" s="79">
        <v>23</v>
      </c>
      <c r="M275" s="77">
        <v>23</v>
      </c>
      <c r="N275" s="18">
        <f t="shared" ref="N275:N279" si="31">(K275+L275+M275)/3</f>
        <v>22.666666666666668</v>
      </c>
      <c r="O275" s="21">
        <f t="shared" si="26"/>
        <v>44711.333333333336</v>
      </c>
      <c r="P275" s="19">
        <f t="shared" si="25"/>
        <v>44736.333333333336</v>
      </c>
      <c r="S275" s="56">
        <v>10</v>
      </c>
    </row>
    <row r="276" spans="1:19" x14ac:dyDescent="0.25">
      <c r="A276" t="s">
        <v>275</v>
      </c>
      <c r="B276" s="1">
        <v>44733</v>
      </c>
      <c r="C276" s="44" t="s">
        <v>322</v>
      </c>
      <c r="K276" s="79"/>
      <c r="L276" s="79"/>
      <c r="N276" s="18"/>
      <c r="O276" s="21">
        <f t="shared" si="26"/>
        <v>44734</v>
      </c>
      <c r="P276" s="19">
        <f t="shared" si="25"/>
        <v>44759</v>
      </c>
      <c r="Q276" s="147" t="s">
        <v>805</v>
      </c>
      <c r="S276" s="56">
        <v>5</v>
      </c>
    </row>
    <row r="277" spans="1:19" x14ac:dyDescent="0.25">
      <c r="A277" t="s">
        <v>276</v>
      </c>
      <c r="B277" s="1">
        <v>44733</v>
      </c>
      <c r="C277" s="44" t="s">
        <v>322</v>
      </c>
      <c r="D277" s="75">
        <v>3</v>
      </c>
      <c r="H277">
        <v>37</v>
      </c>
      <c r="I277">
        <v>35</v>
      </c>
      <c r="J277" s="77">
        <v>40</v>
      </c>
      <c r="K277" s="79">
        <v>22</v>
      </c>
      <c r="L277" s="79">
        <v>21</v>
      </c>
      <c r="M277" s="77">
        <v>22</v>
      </c>
      <c r="N277" s="18">
        <f t="shared" si="31"/>
        <v>21.666666666666668</v>
      </c>
      <c r="O277" s="21">
        <f t="shared" si="26"/>
        <v>44712.333333333336</v>
      </c>
      <c r="P277" s="19">
        <f t="shared" si="25"/>
        <v>44737.333333333336</v>
      </c>
      <c r="S277" s="56">
        <v>10</v>
      </c>
    </row>
    <row r="278" spans="1:19" x14ac:dyDescent="0.25">
      <c r="A278" t="s">
        <v>277</v>
      </c>
      <c r="B278" s="1">
        <v>44733</v>
      </c>
      <c r="C278" s="44" t="s">
        <v>322</v>
      </c>
      <c r="K278" s="79"/>
      <c r="L278" s="79"/>
      <c r="N278" s="18"/>
      <c r="O278" s="21">
        <f t="shared" si="26"/>
        <v>44734</v>
      </c>
      <c r="P278" s="19">
        <f t="shared" si="25"/>
        <v>44759</v>
      </c>
      <c r="Q278" s="147" t="s">
        <v>805</v>
      </c>
      <c r="S278" s="56">
        <v>5</v>
      </c>
    </row>
    <row r="279" spans="1:19" x14ac:dyDescent="0.25">
      <c r="A279" t="s">
        <v>278</v>
      </c>
      <c r="B279" s="1">
        <v>44733</v>
      </c>
      <c r="C279" s="44" t="s">
        <v>322</v>
      </c>
      <c r="D279" s="75">
        <v>3</v>
      </c>
      <c r="H279">
        <v>31</v>
      </c>
      <c r="I279">
        <v>32</v>
      </c>
      <c r="J279" s="77">
        <v>35</v>
      </c>
      <c r="K279" s="79">
        <v>19</v>
      </c>
      <c r="L279" s="79">
        <v>19</v>
      </c>
      <c r="M279" s="77">
        <v>21</v>
      </c>
      <c r="N279" s="18">
        <f t="shared" si="31"/>
        <v>19.666666666666668</v>
      </c>
      <c r="O279" s="21">
        <f t="shared" si="26"/>
        <v>44714.333333333336</v>
      </c>
      <c r="P279" s="19">
        <f t="shared" si="25"/>
        <v>44739.333333333336</v>
      </c>
      <c r="S279" s="56">
        <v>10</v>
      </c>
    </row>
    <row r="280" spans="1:19" x14ac:dyDescent="0.25">
      <c r="A280" t="s">
        <v>279</v>
      </c>
      <c r="B280" s="1">
        <v>44733</v>
      </c>
      <c r="C280" s="44" t="s">
        <v>322</v>
      </c>
      <c r="D280" s="75" t="s">
        <v>397</v>
      </c>
      <c r="K280" s="79"/>
      <c r="L280" s="79"/>
      <c r="N280" s="18"/>
      <c r="O280" s="21">
        <f t="shared" si="26"/>
        <v>44734</v>
      </c>
      <c r="P280" s="19">
        <f t="shared" si="25"/>
        <v>44759</v>
      </c>
      <c r="Q280" s="140" t="s">
        <v>397</v>
      </c>
      <c r="S280" s="56">
        <v>0</v>
      </c>
    </row>
    <row r="281" spans="1:19" x14ac:dyDescent="0.25">
      <c r="A281" t="s">
        <v>280</v>
      </c>
      <c r="B281" s="1">
        <v>44733</v>
      </c>
      <c r="C281" s="44" t="s">
        <v>322</v>
      </c>
      <c r="K281" s="79"/>
      <c r="L281" s="79"/>
      <c r="N281" s="18"/>
      <c r="O281" s="21">
        <f t="shared" si="26"/>
        <v>44734</v>
      </c>
      <c r="P281" s="19">
        <f t="shared" si="25"/>
        <v>44759</v>
      </c>
      <c r="Q281" s="147" t="s">
        <v>805</v>
      </c>
      <c r="S281" s="56">
        <v>5</v>
      </c>
    </row>
    <row r="282" spans="1:19" x14ac:dyDescent="0.25">
      <c r="A282" t="s">
        <v>281</v>
      </c>
      <c r="B282" s="1">
        <v>44733</v>
      </c>
      <c r="C282" s="44" t="s">
        <v>322</v>
      </c>
      <c r="K282" s="79"/>
      <c r="L282" s="79"/>
      <c r="N282" s="18"/>
      <c r="O282" s="21">
        <f t="shared" si="26"/>
        <v>44734</v>
      </c>
      <c r="P282" s="19">
        <f t="shared" si="25"/>
        <v>44759</v>
      </c>
      <c r="Q282" s="147" t="s">
        <v>805</v>
      </c>
      <c r="S282" s="56">
        <v>5</v>
      </c>
    </row>
    <row r="283" spans="1:19" x14ac:dyDescent="0.25">
      <c r="A283" t="s">
        <v>282</v>
      </c>
      <c r="B283" s="1">
        <v>44733</v>
      </c>
      <c r="C283" s="44" t="s">
        <v>322</v>
      </c>
      <c r="K283" s="79"/>
      <c r="L283" s="79"/>
      <c r="N283" s="18"/>
      <c r="O283" s="21">
        <f t="shared" si="26"/>
        <v>44734</v>
      </c>
      <c r="P283" s="19">
        <f t="shared" si="25"/>
        <v>44759</v>
      </c>
      <c r="Q283" s="147" t="s">
        <v>805</v>
      </c>
      <c r="S283" s="56">
        <v>5</v>
      </c>
    </row>
    <row r="284" spans="1:19" x14ac:dyDescent="0.25">
      <c r="A284" t="s">
        <v>283</v>
      </c>
      <c r="B284" s="1">
        <v>44733</v>
      </c>
      <c r="C284" s="44" t="s">
        <v>322</v>
      </c>
      <c r="D284" s="75">
        <v>3</v>
      </c>
      <c r="H284">
        <v>32</v>
      </c>
      <c r="I284">
        <v>35</v>
      </c>
      <c r="J284" s="77">
        <v>34</v>
      </c>
      <c r="K284" s="79">
        <v>19</v>
      </c>
      <c r="L284" s="79">
        <v>21</v>
      </c>
      <c r="M284" s="77">
        <v>20</v>
      </c>
      <c r="N284" s="18">
        <f>(K284+L284+M284)/3</f>
        <v>20</v>
      </c>
      <c r="O284" s="21">
        <f t="shared" si="26"/>
        <v>44714</v>
      </c>
      <c r="P284" s="19">
        <f t="shared" si="25"/>
        <v>44739</v>
      </c>
      <c r="S284" s="56">
        <v>10</v>
      </c>
    </row>
    <row r="285" spans="1:19" x14ac:dyDescent="0.25">
      <c r="A285" t="s">
        <v>284</v>
      </c>
      <c r="B285" s="1">
        <v>44733</v>
      </c>
      <c r="C285" s="44" t="s">
        <v>322</v>
      </c>
      <c r="K285" s="79"/>
      <c r="L285" s="79"/>
      <c r="N285" s="18"/>
      <c r="O285" s="21">
        <f t="shared" si="26"/>
        <v>44734</v>
      </c>
      <c r="P285" s="19">
        <f t="shared" si="25"/>
        <v>44759</v>
      </c>
      <c r="Q285" s="147" t="s">
        <v>805</v>
      </c>
      <c r="S285" s="56">
        <v>5</v>
      </c>
    </row>
    <row r="286" spans="1:19" x14ac:dyDescent="0.25">
      <c r="A286" t="s">
        <v>285</v>
      </c>
      <c r="B286" s="1">
        <v>44733</v>
      </c>
      <c r="C286" s="44" t="s">
        <v>322</v>
      </c>
      <c r="D286" s="75">
        <v>3</v>
      </c>
      <c r="H286">
        <v>39</v>
      </c>
      <c r="I286">
        <v>42</v>
      </c>
      <c r="J286" s="77">
        <v>43</v>
      </c>
      <c r="K286" s="79">
        <v>22</v>
      </c>
      <c r="L286" s="79">
        <v>23</v>
      </c>
      <c r="M286" s="77">
        <v>23</v>
      </c>
      <c r="N286" s="18">
        <f t="shared" ref="N286:N288" si="32">(K286+L286+M286)/3</f>
        <v>22.666666666666668</v>
      </c>
      <c r="O286" s="21">
        <f t="shared" si="26"/>
        <v>44711.333333333336</v>
      </c>
      <c r="P286" s="19">
        <f t="shared" si="25"/>
        <v>44736.333333333336</v>
      </c>
      <c r="S286" s="56">
        <v>10</v>
      </c>
    </row>
    <row r="287" spans="1:19" x14ac:dyDescent="0.25">
      <c r="A287" t="s">
        <v>286</v>
      </c>
      <c r="B287" s="1">
        <v>44733</v>
      </c>
      <c r="C287" s="44" t="s">
        <v>322</v>
      </c>
      <c r="D287" s="75">
        <v>2</v>
      </c>
      <c r="H287">
        <v>30</v>
      </c>
      <c r="I287">
        <v>36</v>
      </c>
      <c r="K287" s="79">
        <v>19</v>
      </c>
      <c r="L287" s="79">
        <v>21</v>
      </c>
      <c r="N287" s="18">
        <f>(K287+L287)/2</f>
        <v>20</v>
      </c>
      <c r="O287" s="21">
        <f t="shared" si="26"/>
        <v>44714</v>
      </c>
      <c r="P287" s="19">
        <f t="shared" si="25"/>
        <v>44739</v>
      </c>
      <c r="S287" s="56">
        <v>10</v>
      </c>
    </row>
    <row r="288" spans="1:19" x14ac:dyDescent="0.25">
      <c r="A288" t="s">
        <v>287</v>
      </c>
      <c r="B288" s="1">
        <v>44733</v>
      </c>
      <c r="C288" s="44" t="s">
        <v>322</v>
      </c>
      <c r="D288" s="75">
        <v>5</v>
      </c>
      <c r="H288">
        <v>28</v>
      </c>
      <c r="I288">
        <v>27</v>
      </c>
      <c r="J288" s="77">
        <v>31</v>
      </c>
      <c r="K288" s="79">
        <v>18</v>
      </c>
      <c r="L288" s="79">
        <v>17</v>
      </c>
      <c r="M288" s="77">
        <v>19</v>
      </c>
      <c r="N288" s="18">
        <f t="shared" si="32"/>
        <v>18</v>
      </c>
      <c r="O288" s="21">
        <f t="shared" si="26"/>
        <v>44716</v>
      </c>
      <c r="P288" s="19">
        <f t="shared" si="25"/>
        <v>44741</v>
      </c>
      <c r="S288" s="56">
        <v>10</v>
      </c>
    </row>
    <row r="289" spans="1:19" x14ac:dyDescent="0.25">
      <c r="A289" t="s">
        <v>288</v>
      </c>
      <c r="B289" s="1">
        <v>44733</v>
      </c>
      <c r="C289" s="44" t="s">
        <v>322</v>
      </c>
      <c r="K289" s="79"/>
      <c r="L289" s="79"/>
      <c r="N289" s="18"/>
      <c r="O289" s="21">
        <f t="shared" si="26"/>
        <v>44734</v>
      </c>
      <c r="P289" s="19">
        <f t="shared" si="25"/>
        <v>44759</v>
      </c>
      <c r="Q289" s="147" t="s">
        <v>805</v>
      </c>
      <c r="S289" s="56">
        <v>5</v>
      </c>
    </row>
    <row r="290" spans="1:19" x14ac:dyDescent="0.25">
      <c r="A290" t="s">
        <v>289</v>
      </c>
      <c r="B290" s="1">
        <v>44733</v>
      </c>
      <c r="C290" s="44" t="s">
        <v>322</v>
      </c>
      <c r="K290" s="79"/>
      <c r="L290" s="79"/>
      <c r="N290" s="18"/>
      <c r="O290" s="21">
        <f t="shared" si="26"/>
        <v>44734</v>
      </c>
      <c r="P290" s="19">
        <f t="shared" si="25"/>
        <v>44759</v>
      </c>
      <c r="Q290" s="147" t="s">
        <v>805</v>
      </c>
      <c r="S290" s="56">
        <v>5</v>
      </c>
    </row>
    <row r="291" spans="1:19" x14ac:dyDescent="0.25">
      <c r="A291" t="s">
        <v>290</v>
      </c>
      <c r="B291" s="1">
        <v>44733</v>
      </c>
      <c r="C291" s="44" t="s">
        <v>322</v>
      </c>
      <c r="D291" s="75">
        <v>3</v>
      </c>
      <c r="H291">
        <v>20</v>
      </c>
      <c r="I291">
        <v>26</v>
      </c>
      <c r="J291" s="77">
        <v>32</v>
      </c>
      <c r="K291" s="79">
        <v>14</v>
      </c>
      <c r="L291" s="79">
        <v>17</v>
      </c>
      <c r="M291" s="77">
        <v>19</v>
      </c>
      <c r="N291" s="18">
        <f t="shared" ref="N291:N293" si="33">(K291+L291+M291)/3</f>
        <v>16.666666666666668</v>
      </c>
      <c r="O291" s="21">
        <f t="shared" si="26"/>
        <v>44717.333333333336</v>
      </c>
      <c r="P291" s="19">
        <f t="shared" si="25"/>
        <v>44742.333333333336</v>
      </c>
      <c r="S291" s="56">
        <v>10</v>
      </c>
    </row>
    <row r="292" spans="1:19" x14ac:dyDescent="0.25">
      <c r="A292" t="s">
        <v>291</v>
      </c>
      <c r="B292" s="1">
        <v>44733</v>
      </c>
      <c r="C292" s="44" t="s">
        <v>322</v>
      </c>
      <c r="K292" s="79"/>
      <c r="L292" s="79"/>
      <c r="N292" s="18"/>
      <c r="O292" s="21">
        <f t="shared" si="26"/>
        <v>44734</v>
      </c>
      <c r="P292" s="19">
        <f t="shared" ref="P292:P364" si="34">O292+25</f>
        <v>44759</v>
      </c>
      <c r="Q292" s="145" t="s">
        <v>393</v>
      </c>
      <c r="S292" s="56">
        <v>5</v>
      </c>
    </row>
    <row r="293" spans="1:19" x14ac:dyDescent="0.25">
      <c r="A293" t="s">
        <v>292</v>
      </c>
      <c r="B293" s="1">
        <v>44733</v>
      </c>
      <c r="C293" s="44" t="s">
        <v>322</v>
      </c>
      <c r="D293" s="75">
        <v>4</v>
      </c>
      <c r="H293">
        <v>36</v>
      </c>
      <c r="I293">
        <v>38</v>
      </c>
      <c r="J293" s="77">
        <v>36</v>
      </c>
      <c r="K293" s="79">
        <v>21</v>
      </c>
      <c r="L293" s="79">
        <v>22</v>
      </c>
      <c r="M293" s="77">
        <v>21</v>
      </c>
      <c r="N293" s="18">
        <f t="shared" si="33"/>
        <v>21.333333333333332</v>
      </c>
      <c r="O293" s="21">
        <f t="shared" si="26"/>
        <v>44712.666666666664</v>
      </c>
      <c r="P293" s="19">
        <f t="shared" si="34"/>
        <v>44737.666666666664</v>
      </c>
      <c r="S293" s="56">
        <v>10</v>
      </c>
    </row>
    <row r="294" spans="1:19" x14ac:dyDescent="0.25">
      <c r="A294" t="s">
        <v>293</v>
      </c>
      <c r="B294" s="1">
        <v>44733</v>
      </c>
      <c r="C294" s="44" t="s">
        <v>322</v>
      </c>
      <c r="K294" s="79"/>
      <c r="L294" s="79"/>
      <c r="N294" s="18"/>
      <c r="O294" s="21">
        <f t="shared" ref="O294:O360" si="35">B294-N294+1</f>
        <v>44734</v>
      </c>
      <c r="P294" s="19">
        <f t="shared" si="34"/>
        <v>44759</v>
      </c>
      <c r="Q294" s="147" t="s">
        <v>805</v>
      </c>
      <c r="S294" s="56">
        <v>5</v>
      </c>
    </row>
    <row r="295" spans="1:19" x14ac:dyDescent="0.25">
      <c r="A295" t="s">
        <v>294</v>
      </c>
      <c r="B295" s="1">
        <v>44733</v>
      </c>
      <c r="C295" s="44" t="s">
        <v>322</v>
      </c>
      <c r="K295" s="79"/>
      <c r="L295" s="79"/>
      <c r="N295" s="18"/>
      <c r="O295" s="21">
        <f t="shared" si="35"/>
        <v>44734</v>
      </c>
      <c r="P295" s="19">
        <f t="shared" si="34"/>
        <v>44759</v>
      </c>
      <c r="Q295" s="145" t="s">
        <v>440</v>
      </c>
      <c r="S295" s="56">
        <v>5</v>
      </c>
    </row>
    <row r="296" spans="1:19" x14ac:dyDescent="0.25">
      <c r="A296" t="s">
        <v>295</v>
      </c>
      <c r="B296" s="1">
        <v>44733</v>
      </c>
      <c r="C296" s="44" t="s">
        <v>322</v>
      </c>
      <c r="K296" s="79"/>
      <c r="L296" s="79"/>
      <c r="N296" s="18"/>
      <c r="O296" s="21">
        <f t="shared" si="35"/>
        <v>44734</v>
      </c>
      <c r="P296" s="19">
        <f t="shared" si="34"/>
        <v>44759</v>
      </c>
      <c r="Q296" s="145" t="s">
        <v>440</v>
      </c>
      <c r="S296" s="56">
        <v>5</v>
      </c>
    </row>
    <row r="297" spans="1:19" x14ac:dyDescent="0.25">
      <c r="A297" t="s">
        <v>296</v>
      </c>
      <c r="B297" s="1">
        <v>44733</v>
      </c>
      <c r="C297" s="44" t="s">
        <v>322</v>
      </c>
      <c r="H297" t="s">
        <v>816</v>
      </c>
      <c r="K297" s="79">
        <v>26</v>
      </c>
      <c r="L297" s="79">
        <v>26</v>
      </c>
      <c r="M297" s="77">
        <v>25</v>
      </c>
      <c r="N297" s="18">
        <f t="shared" ref="N297" si="36">(K297+L297+M297)/3</f>
        <v>25.666666666666668</v>
      </c>
      <c r="O297" s="21">
        <f t="shared" si="35"/>
        <v>44708.333333333336</v>
      </c>
      <c r="P297" s="19">
        <f t="shared" si="34"/>
        <v>44733.333333333336</v>
      </c>
      <c r="S297" s="56">
        <v>10</v>
      </c>
    </row>
    <row r="298" spans="1:19" x14ac:dyDescent="0.25">
      <c r="A298" t="s">
        <v>297</v>
      </c>
      <c r="B298" s="1">
        <v>44733</v>
      </c>
      <c r="C298" s="44" t="s">
        <v>322</v>
      </c>
      <c r="K298" s="79"/>
      <c r="L298" s="79"/>
      <c r="N298" s="18"/>
      <c r="O298" s="21">
        <f t="shared" si="35"/>
        <v>44734</v>
      </c>
      <c r="P298" s="19">
        <f t="shared" si="34"/>
        <v>44759</v>
      </c>
      <c r="Q298" s="145" t="s">
        <v>394</v>
      </c>
      <c r="S298" s="56">
        <v>5</v>
      </c>
    </row>
    <row r="299" spans="1:19" x14ac:dyDescent="0.25">
      <c r="A299" t="s">
        <v>298</v>
      </c>
      <c r="B299" s="1">
        <v>44733</v>
      </c>
      <c r="C299" s="44" t="s">
        <v>322</v>
      </c>
      <c r="K299" s="79"/>
      <c r="L299" s="79"/>
      <c r="N299" s="18"/>
      <c r="O299" s="21">
        <f t="shared" si="35"/>
        <v>44734</v>
      </c>
      <c r="P299" s="19">
        <f t="shared" si="34"/>
        <v>44759</v>
      </c>
      <c r="Q299" s="147" t="s">
        <v>805</v>
      </c>
      <c r="S299" s="56">
        <v>5</v>
      </c>
    </row>
    <row r="300" spans="1:19" x14ac:dyDescent="0.25">
      <c r="A300" t="s">
        <v>299</v>
      </c>
      <c r="B300" s="1">
        <v>44733</v>
      </c>
      <c r="C300" s="44" t="s">
        <v>322</v>
      </c>
      <c r="E300" s="145" t="s">
        <v>397</v>
      </c>
      <c r="K300" s="79"/>
      <c r="L300" s="79"/>
      <c r="N300" s="18"/>
      <c r="O300" s="21">
        <f t="shared" si="35"/>
        <v>44734</v>
      </c>
      <c r="P300" s="19">
        <f t="shared" si="34"/>
        <v>44759</v>
      </c>
      <c r="Q300" s="140" t="s">
        <v>397</v>
      </c>
      <c r="S300" s="56">
        <v>0</v>
      </c>
    </row>
    <row r="301" spans="1:19" x14ac:dyDescent="0.25">
      <c r="A301" t="s">
        <v>300</v>
      </c>
      <c r="B301" s="1">
        <v>44733</v>
      </c>
      <c r="C301" s="44" t="s">
        <v>322</v>
      </c>
      <c r="K301" s="79"/>
      <c r="L301" s="79"/>
      <c r="N301" s="18"/>
      <c r="O301" s="21">
        <f t="shared" si="35"/>
        <v>44734</v>
      </c>
      <c r="P301" s="19">
        <f t="shared" si="34"/>
        <v>44759</v>
      </c>
      <c r="Q301" s="145" t="s">
        <v>394</v>
      </c>
      <c r="S301" s="56">
        <v>5</v>
      </c>
    </row>
    <row r="302" spans="1:19" x14ac:dyDescent="0.25">
      <c r="A302" t="s">
        <v>301</v>
      </c>
      <c r="B302" s="1">
        <v>44733</v>
      </c>
      <c r="C302" s="44" t="s">
        <v>322</v>
      </c>
      <c r="D302" s="75">
        <v>3</v>
      </c>
      <c r="E302">
        <v>90</v>
      </c>
      <c r="H302">
        <v>20</v>
      </c>
      <c r="I302">
        <v>20</v>
      </c>
      <c r="K302" s="79">
        <v>10</v>
      </c>
      <c r="L302" s="79">
        <v>14</v>
      </c>
      <c r="M302" s="77">
        <v>14</v>
      </c>
      <c r="N302" s="18">
        <f t="shared" ref="N302:N310" si="37">(K302+L302+M302)/3</f>
        <v>12.666666666666666</v>
      </c>
      <c r="O302" s="21">
        <f t="shared" si="35"/>
        <v>44721.333333333336</v>
      </c>
      <c r="P302" s="19">
        <f t="shared" si="34"/>
        <v>44746.333333333336</v>
      </c>
      <c r="S302" s="56">
        <v>10</v>
      </c>
    </row>
    <row r="303" spans="1:19" x14ac:dyDescent="0.25">
      <c r="A303" t="s">
        <v>302</v>
      </c>
      <c r="B303" s="1">
        <v>44733</v>
      </c>
      <c r="C303" s="44" t="s">
        <v>322</v>
      </c>
      <c r="K303" s="79"/>
      <c r="L303" s="79"/>
      <c r="N303" s="18">
        <f t="shared" si="37"/>
        <v>0</v>
      </c>
      <c r="O303" s="21">
        <f t="shared" si="35"/>
        <v>44734</v>
      </c>
      <c r="P303" s="19">
        <f t="shared" si="34"/>
        <v>44759</v>
      </c>
      <c r="Q303" s="145" t="s">
        <v>500</v>
      </c>
      <c r="S303" s="56">
        <v>5</v>
      </c>
    </row>
    <row r="304" spans="1:19" x14ac:dyDescent="0.25">
      <c r="A304" t="s">
        <v>303</v>
      </c>
      <c r="B304" s="1">
        <v>44733</v>
      </c>
      <c r="C304" s="44" t="s">
        <v>322</v>
      </c>
      <c r="D304" s="75">
        <v>2</v>
      </c>
      <c r="H304">
        <v>28</v>
      </c>
      <c r="I304">
        <v>29</v>
      </c>
      <c r="K304" s="79">
        <v>18</v>
      </c>
      <c r="L304" s="79">
        <v>18</v>
      </c>
      <c r="N304" s="18">
        <v>18</v>
      </c>
      <c r="O304" s="21">
        <f t="shared" si="35"/>
        <v>44716</v>
      </c>
      <c r="P304" s="19">
        <f t="shared" si="34"/>
        <v>44741</v>
      </c>
      <c r="S304" s="56">
        <v>10</v>
      </c>
    </row>
    <row r="305" spans="1:19" x14ac:dyDescent="0.25">
      <c r="A305" t="s">
        <v>304</v>
      </c>
      <c r="B305" s="1">
        <v>44733</v>
      </c>
      <c r="C305" s="44" t="s">
        <v>322</v>
      </c>
      <c r="D305" s="75" t="s">
        <v>817</v>
      </c>
      <c r="K305" s="79"/>
      <c r="L305" s="79"/>
      <c r="N305" s="18">
        <f t="shared" si="37"/>
        <v>0</v>
      </c>
      <c r="O305" s="21">
        <f t="shared" si="35"/>
        <v>44734</v>
      </c>
      <c r="P305" s="19">
        <f t="shared" si="34"/>
        <v>44759</v>
      </c>
      <c r="Q305" s="140" t="s">
        <v>397</v>
      </c>
      <c r="S305" s="56">
        <v>0</v>
      </c>
    </row>
    <row r="306" spans="1:19" x14ac:dyDescent="0.25">
      <c r="A306" t="s">
        <v>305</v>
      </c>
      <c r="B306" s="1">
        <v>44733</v>
      </c>
      <c r="C306" s="44" t="s">
        <v>322</v>
      </c>
      <c r="D306" s="75">
        <v>5</v>
      </c>
      <c r="H306">
        <v>24</v>
      </c>
      <c r="I306">
        <v>31</v>
      </c>
      <c r="J306" s="77">
        <v>31</v>
      </c>
      <c r="K306" s="79">
        <v>16</v>
      </c>
      <c r="L306" s="79">
        <v>19</v>
      </c>
      <c r="M306" s="77">
        <v>19</v>
      </c>
      <c r="N306" s="18">
        <f t="shared" si="37"/>
        <v>18</v>
      </c>
      <c r="O306" s="21">
        <f t="shared" si="35"/>
        <v>44716</v>
      </c>
      <c r="P306" s="19">
        <f t="shared" si="34"/>
        <v>44741</v>
      </c>
      <c r="S306" s="56">
        <v>10</v>
      </c>
    </row>
    <row r="307" spans="1:19" x14ac:dyDescent="0.25">
      <c r="A307" t="s">
        <v>306</v>
      </c>
      <c r="B307" s="1">
        <v>44733</v>
      </c>
      <c r="C307" s="44" t="s">
        <v>322</v>
      </c>
      <c r="D307" s="75">
        <v>3</v>
      </c>
      <c r="H307">
        <v>35</v>
      </c>
      <c r="I307">
        <v>36</v>
      </c>
      <c r="J307" s="77">
        <v>34</v>
      </c>
      <c r="K307" s="79">
        <v>21</v>
      </c>
      <c r="L307" s="79">
        <v>21</v>
      </c>
      <c r="M307" s="77">
        <v>20</v>
      </c>
      <c r="N307" s="18">
        <f t="shared" si="37"/>
        <v>20.666666666666668</v>
      </c>
      <c r="O307" s="21">
        <f t="shared" si="35"/>
        <v>44713.333333333336</v>
      </c>
      <c r="P307" s="19">
        <f t="shared" si="34"/>
        <v>44738.333333333336</v>
      </c>
      <c r="S307" s="56">
        <v>10</v>
      </c>
    </row>
    <row r="308" spans="1:19" x14ac:dyDescent="0.25">
      <c r="A308" t="s">
        <v>307</v>
      </c>
      <c r="B308" s="1">
        <v>44733</v>
      </c>
      <c r="C308" s="44" t="s">
        <v>322</v>
      </c>
      <c r="K308" s="79"/>
      <c r="L308" s="79"/>
      <c r="N308" s="18">
        <f t="shared" si="37"/>
        <v>0</v>
      </c>
      <c r="O308" s="21">
        <f t="shared" si="35"/>
        <v>44734</v>
      </c>
      <c r="P308" s="19">
        <f t="shared" si="34"/>
        <v>44759</v>
      </c>
      <c r="Q308" s="147" t="s">
        <v>805</v>
      </c>
      <c r="S308" s="56">
        <v>5</v>
      </c>
    </row>
    <row r="309" spans="1:19" x14ac:dyDescent="0.25">
      <c r="A309" t="s">
        <v>308</v>
      </c>
      <c r="B309" s="1">
        <v>44733</v>
      </c>
      <c r="C309" s="44" t="s">
        <v>322</v>
      </c>
      <c r="D309" s="75">
        <v>2</v>
      </c>
      <c r="H309">
        <v>32</v>
      </c>
      <c r="I309">
        <v>36</v>
      </c>
      <c r="K309" s="79">
        <v>19</v>
      </c>
      <c r="L309" s="79">
        <v>21</v>
      </c>
      <c r="N309" s="18">
        <f>(K309+L309)/2</f>
        <v>20</v>
      </c>
      <c r="O309" s="21">
        <f t="shared" si="35"/>
        <v>44714</v>
      </c>
      <c r="P309" s="19">
        <f t="shared" si="34"/>
        <v>44739</v>
      </c>
      <c r="S309" s="56">
        <v>10</v>
      </c>
    </row>
    <row r="310" spans="1:19" x14ac:dyDescent="0.25">
      <c r="A310" t="s">
        <v>309</v>
      </c>
      <c r="B310" s="1">
        <v>44733</v>
      </c>
      <c r="C310" s="44" t="s">
        <v>322</v>
      </c>
      <c r="D310" s="75">
        <v>5</v>
      </c>
      <c r="H310">
        <v>32</v>
      </c>
      <c r="I310">
        <v>29</v>
      </c>
      <c r="J310" s="77">
        <v>32</v>
      </c>
      <c r="K310" s="79">
        <v>19</v>
      </c>
      <c r="L310" s="79">
        <v>18</v>
      </c>
      <c r="M310" s="77">
        <v>19</v>
      </c>
      <c r="N310" s="18">
        <f t="shared" si="37"/>
        <v>18.666666666666668</v>
      </c>
      <c r="O310" s="21">
        <f t="shared" si="35"/>
        <v>44715.333333333336</v>
      </c>
      <c r="P310" s="19">
        <f t="shared" si="34"/>
        <v>44740.333333333336</v>
      </c>
      <c r="S310" s="56">
        <v>10</v>
      </c>
    </row>
    <row r="311" spans="1:19" x14ac:dyDescent="0.25">
      <c r="A311" t="s">
        <v>310</v>
      </c>
      <c r="B311" s="1">
        <v>44733</v>
      </c>
      <c r="C311" s="44" t="s">
        <v>322</v>
      </c>
      <c r="K311" s="79"/>
      <c r="L311" s="79"/>
      <c r="N311" s="18"/>
      <c r="O311" s="21">
        <f t="shared" si="35"/>
        <v>44734</v>
      </c>
      <c r="P311" s="19">
        <f t="shared" si="34"/>
        <v>44759</v>
      </c>
      <c r="Q311" s="147" t="s">
        <v>805</v>
      </c>
      <c r="S311" s="56">
        <v>5</v>
      </c>
    </row>
    <row r="312" spans="1:19" x14ac:dyDescent="0.25">
      <c r="A312" t="s">
        <v>311</v>
      </c>
      <c r="B312" s="1">
        <v>44733</v>
      </c>
      <c r="C312" s="44" t="s">
        <v>322</v>
      </c>
      <c r="E312" t="s">
        <v>397</v>
      </c>
      <c r="K312" s="79"/>
      <c r="L312" s="79"/>
      <c r="N312" s="18"/>
      <c r="O312" s="21">
        <f t="shared" si="35"/>
        <v>44734</v>
      </c>
      <c r="P312" s="19">
        <f t="shared" si="34"/>
        <v>44759</v>
      </c>
      <c r="Q312" s="140" t="s">
        <v>397</v>
      </c>
      <c r="S312" s="56">
        <v>0</v>
      </c>
    </row>
    <row r="313" spans="1:19" x14ac:dyDescent="0.25">
      <c r="A313" t="s">
        <v>312</v>
      </c>
      <c r="B313" s="1">
        <v>44733</v>
      </c>
      <c r="C313" s="44" t="s">
        <v>322</v>
      </c>
      <c r="K313" s="79"/>
      <c r="L313" s="79"/>
      <c r="N313" s="18"/>
      <c r="O313" s="21">
        <f t="shared" si="35"/>
        <v>44734</v>
      </c>
      <c r="P313" s="19">
        <f t="shared" si="34"/>
        <v>44759</v>
      </c>
      <c r="Q313" s="145" t="s">
        <v>394</v>
      </c>
      <c r="S313" s="56">
        <v>5</v>
      </c>
    </row>
    <row r="314" spans="1:19" x14ac:dyDescent="0.25">
      <c r="A314" t="s">
        <v>313</v>
      </c>
      <c r="B314" s="1">
        <v>44733</v>
      </c>
      <c r="C314" s="44" t="s">
        <v>322</v>
      </c>
      <c r="D314" s="75">
        <v>4</v>
      </c>
      <c r="H314">
        <v>34</v>
      </c>
      <c r="I314">
        <v>40</v>
      </c>
      <c r="J314" s="77">
        <v>38</v>
      </c>
      <c r="K314" s="79">
        <v>20</v>
      </c>
      <c r="L314" s="79">
        <v>22</v>
      </c>
      <c r="M314" s="77">
        <v>22</v>
      </c>
      <c r="N314" s="18">
        <f t="shared" ref="N314" si="38">(K314+L314+M314)/3</f>
        <v>21.333333333333332</v>
      </c>
      <c r="O314" s="21">
        <f t="shared" si="35"/>
        <v>44712.666666666664</v>
      </c>
      <c r="P314" s="19">
        <f t="shared" si="34"/>
        <v>44737.666666666664</v>
      </c>
      <c r="S314" s="56">
        <v>10</v>
      </c>
    </row>
    <row r="315" spans="1:19" x14ac:dyDescent="0.25">
      <c r="A315" t="s">
        <v>314</v>
      </c>
      <c r="B315" s="1">
        <v>44733</v>
      </c>
      <c r="C315" s="44" t="s">
        <v>322</v>
      </c>
      <c r="K315" s="79"/>
      <c r="L315" s="79"/>
      <c r="N315" s="18"/>
      <c r="O315" s="21">
        <f t="shared" si="35"/>
        <v>44734</v>
      </c>
      <c r="P315" s="19">
        <f t="shared" si="34"/>
        <v>44759</v>
      </c>
      <c r="Q315" s="147" t="s">
        <v>805</v>
      </c>
      <c r="S315" s="56">
        <v>5</v>
      </c>
    </row>
    <row r="316" spans="1:19" x14ac:dyDescent="0.25">
      <c r="A316" t="s">
        <v>315</v>
      </c>
      <c r="B316" s="1">
        <v>44733</v>
      </c>
      <c r="C316" s="44" t="s">
        <v>322</v>
      </c>
      <c r="K316" s="79"/>
      <c r="L316" s="79"/>
      <c r="N316" s="18"/>
      <c r="O316" s="21">
        <f t="shared" si="35"/>
        <v>44734</v>
      </c>
      <c r="P316" s="19">
        <f t="shared" si="34"/>
        <v>44759</v>
      </c>
      <c r="Q316" s="147" t="s">
        <v>805</v>
      </c>
      <c r="S316" s="56">
        <v>5</v>
      </c>
    </row>
    <row r="317" spans="1:19" x14ac:dyDescent="0.25">
      <c r="A317" t="s">
        <v>316</v>
      </c>
      <c r="B317" s="1">
        <v>44733</v>
      </c>
      <c r="C317" s="44" t="s">
        <v>322</v>
      </c>
      <c r="D317" s="75">
        <v>3</v>
      </c>
      <c r="H317">
        <v>21</v>
      </c>
      <c r="I317">
        <v>26</v>
      </c>
      <c r="J317" s="77">
        <v>26</v>
      </c>
      <c r="K317" s="79">
        <v>15</v>
      </c>
      <c r="L317" s="79">
        <v>17</v>
      </c>
      <c r="M317" s="77">
        <v>17</v>
      </c>
      <c r="N317" s="18">
        <f t="shared" ref="N317" si="39">(K317+L317+M317)/3</f>
        <v>16.333333333333332</v>
      </c>
      <c r="O317" s="21">
        <f t="shared" si="35"/>
        <v>44717.666666666664</v>
      </c>
      <c r="P317" s="19">
        <f t="shared" si="34"/>
        <v>44742.666666666664</v>
      </c>
      <c r="S317" s="56">
        <v>10</v>
      </c>
    </row>
    <row r="318" spans="1:19" x14ac:dyDescent="0.25">
      <c r="A318" t="s">
        <v>317</v>
      </c>
      <c r="B318" s="1">
        <v>44733</v>
      </c>
      <c r="C318" s="44" t="s">
        <v>322</v>
      </c>
      <c r="K318" s="79"/>
      <c r="L318" s="79"/>
      <c r="N318" s="18"/>
      <c r="O318" s="21">
        <f t="shared" si="35"/>
        <v>44734</v>
      </c>
      <c r="P318" s="19">
        <f t="shared" si="34"/>
        <v>44759</v>
      </c>
      <c r="Q318" s="145" t="s">
        <v>394</v>
      </c>
      <c r="S318" s="56">
        <v>5</v>
      </c>
    </row>
    <row r="319" spans="1:19" s="100" customFormat="1" x14ac:dyDescent="0.25">
      <c r="A319" s="100" t="s">
        <v>620</v>
      </c>
      <c r="B319" s="101"/>
      <c r="C319" s="148"/>
      <c r="D319" s="103"/>
      <c r="G319" s="104"/>
      <c r="J319" s="104"/>
      <c r="K319" s="120"/>
      <c r="L319" s="120"/>
      <c r="M319" s="104"/>
      <c r="S319" s="100">
        <f>SUM(S272:S318)</f>
        <v>300</v>
      </c>
    </row>
    <row r="320" spans="1:19" ht="30" x14ac:dyDescent="0.25">
      <c r="A320" t="s">
        <v>324</v>
      </c>
      <c r="B320" s="1">
        <v>44734</v>
      </c>
      <c r="C320" s="45" t="s">
        <v>323</v>
      </c>
      <c r="D320" s="75" t="s">
        <v>397</v>
      </c>
      <c r="K320" s="79"/>
      <c r="L320" s="79"/>
      <c r="N320" s="18"/>
      <c r="O320" s="21">
        <f t="shared" si="35"/>
        <v>44735</v>
      </c>
      <c r="P320" s="19">
        <f t="shared" si="34"/>
        <v>44760</v>
      </c>
      <c r="Q320" s="140" t="s">
        <v>397</v>
      </c>
      <c r="S320" s="56">
        <v>0</v>
      </c>
    </row>
    <row r="321" spans="1:19" ht="30" x14ac:dyDescent="0.25">
      <c r="A321" t="s">
        <v>325</v>
      </c>
      <c r="B321" s="1">
        <v>44734</v>
      </c>
      <c r="C321" s="45" t="s">
        <v>323</v>
      </c>
      <c r="D321" s="75">
        <v>5</v>
      </c>
      <c r="H321">
        <v>22</v>
      </c>
      <c r="I321">
        <v>32</v>
      </c>
      <c r="J321" s="77">
        <v>29</v>
      </c>
      <c r="K321" s="79">
        <v>15</v>
      </c>
      <c r="L321" s="79">
        <v>19</v>
      </c>
      <c r="M321" s="77">
        <v>18</v>
      </c>
      <c r="N321" s="18">
        <f t="shared" ref="N321:N326" si="40">(K321+L321+M321)/3</f>
        <v>17.333333333333332</v>
      </c>
      <c r="O321" s="21">
        <f t="shared" si="35"/>
        <v>44717.666666666664</v>
      </c>
      <c r="P321" s="19">
        <f t="shared" si="34"/>
        <v>44742.666666666664</v>
      </c>
      <c r="S321" s="56">
        <f>B321-'Мечение-1'!B309</f>
        <v>11</v>
      </c>
    </row>
    <row r="322" spans="1:19" ht="30" x14ac:dyDescent="0.25">
      <c r="A322" t="s">
        <v>326</v>
      </c>
      <c r="B322" s="1">
        <v>44734</v>
      </c>
      <c r="C322" s="45" t="s">
        <v>323</v>
      </c>
      <c r="D322" s="75" t="s">
        <v>397</v>
      </c>
      <c r="K322" s="79"/>
      <c r="L322" s="79"/>
      <c r="N322" s="18"/>
      <c r="O322" s="21">
        <f t="shared" si="35"/>
        <v>44735</v>
      </c>
      <c r="P322" s="19">
        <f t="shared" si="34"/>
        <v>44760</v>
      </c>
      <c r="Q322" s="140" t="s">
        <v>397</v>
      </c>
      <c r="S322" s="56">
        <v>0</v>
      </c>
    </row>
    <row r="323" spans="1:19" ht="30" x14ac:dyDescent="0.25">
      <c r="A323" t="s">
        <v>327</v>
      </c>
      <c r="B323" s="1">
        <v>44734</v>
      </c>
      <c r="C323" s="45" t="s">
        <v>323</v>
      </c>
      <c r="D323" s="75">
        <v>5</v>
      </c>
      <c r="H323">
        <v>34</v>
      </c>
      <c r="I323">
        <v>38</v>
      </c>
      <c r="J323" s="77">
        <v>33</v>
      </c>
      <c r="K323" s="79">
        <v>20</v>
      </c>
      <c r="L323" s="79">
        <v>22</v>
      </c>
      <c r="M323" s="77">
        <v>20</v>
      </c>
      <c r="N323" s="18">
        <f t="shared" si="40"/>
        <v>20.666666666666668</v>
      </c>
      <c r="O323" s="21">
        <f t="shared" si="35"/>
        <v>44714.333333333336</v>
      </c>
      <c r="P323" s="19">
        <f t="shared" si="34"/>
        <v>44739.333333333336</v>
      </c>
      <c r="S323" s="56">
        <v>11</v>
      </c>
    </row>
    <row r="324" spans="1:19" ht="30" x14ac:dyDescent="0.25">
      <c r="A324" t="s">
        <v>328</v>
      </c>
      <c r="B324" s="1">
        <v>44734</v>
      </c>
      <c r="C324" s="45" t="s">
        <v>323</v>
      </c>
      <c r="K324" s="79"/>
      <c r="L324" s="79"/>
      <c r="N324" s="18"/>
      <c r="O324" s="21">
        <f t="shared" si="35"/>
        <v>44735</v>
      </c>
      <c r="P324" s="19">
        <f t="shared" si="34"/>
        <v>44760</v>
      </c>
      <c r="Q324" s="147" t="s">
        <v>805</v>
      </c>
      <c r="S324" s="56">
        <v>5.5</v>
      </c>
    </row>
    <row r="325" spans="1:19" ht="30" x14ac:dyDescent="0.25">
      <c r="A325" t="s">
        <v>329</v>
      </c>
      <c r="B325" s="1">
        <v>44734</v>
      </c>
      <c r="C325" s="45" t="s">
        <v>323</v>
      </c>
      <c r="D325" s="75">
        <v>3</v>
      </c>
      <c r="H325">
        <v>24</v>
      </c>
      <c r="I325">
        <v>20</v>
      </c>
      <c r="J325" s="77">
        <v>28</v>
      </c>
      <c r="K325" s="79">
        <v>16</v>
      </c>
      <c r="L325" s="79">
        <v>14</v>
      </c>
      <c r="M325" s="77">
        <v>18</v>
      </c>
      <c r="N325" s="18">
        <f t="shared" si="40"/>
        <v>16</v>
      </c>
      <c r="O325" s="21">
        <f t="shared" si="35"/>
        <v>44719</v>
      </c>
      <c r="P325" s="19">
        <f t="shared" si="34"/>
        <v>44744</v>
      </c>
      <c r="S325" s="56">
        <v>11</v>
      </c>
    </row>
    <row r="326" spans="1:19" ht="30" x14ac:dyDescent="0.25">
      <c r="A326" t="s">
        <v>330</v>
      </c>
      <c r="B326" s="1">
        <v>44734</v>
      </c>
      <c r="C326" s="45" t="s">
        <v>323</v>
      </c>
      <c r="D326" s="75">
        <v>5</v>
      </c>
      <c r="H326">
        <v>30</v>
      </c>
      <c r="I326">
        <v>30</v>
      </c>
      <c r="J326" s="77">
        <v>33</v>
      </c>
      <c r="K326" s="79">
        <v>19</v>
      </c>
      <c r="L326" s="79">
        <v>19</v>
      </c>
      <c r="M326" s="77">
        <v>20</v>
      </c>
      <c r="N326" s="18">
        <f t="shared" si="40"/>
        <v>19.333333333333332</v>
      </c>
      <c r="O326" s="21">
        <f t="shared" si="35"/>
        <v>44715.666666666664</v>
      </c>
      <c r="P326" s="19">
        <f t="shared" si="34"/>
        <v>44740.666666666664</v>
      </c>
      <c r="S326" s="56">
        <v>11</v>
      </c>
    </row>
    <row r="327" spans="1:19" ht="30" x14ac:dyDescent="0.25">
      <c r="A327" t="s">
        <v>331</v>
      </c>
      <c r="B327" s="1">
        <v>44734</v>
      </c>
      <c r="C327" s="45" t="s">
        <v>323</v>
      </c>
      <c r="K327" s="79"/>
      <c r="L327" s="79"/>
      <c r="N327" s="18"/>
      <c r="O327" s="21">
        <f t="shared" si="35"/>
        <v>44735</v>
      </c>
      <c r="P327" s="19">
        <f t="shared" si="34"/>
        <v>44760</v>
      </c>
      <c r="Q327" s="145" t="s">
        <v>402</v>
      </c>
      <c r="S327" s="56">
        <v>5.5</v>
      </c>
    </row>
    <row r="328" spans="1:19" ht="30" x14ac:dyDescent="0.25">
      <c r="A328" t="s">
        <v>332</v>
      </c>
      <c r="B328" s="1">
        <v>44734</v>
      </c>
      <c r="C328" s="45" t="s">
        <v>323</v>
      </c>
      <c r="K328" s="79"/>
      <c r="L328" s="79"/>
      <c r="N328" s="18"/>
      <c r="O328" s="21">
        <f t="shared" si="35"/>
        <v>44735</v>
      </c>
      <c r="P328" s="19">
        <f t="shared" si="34"/>
        <v>44760</v>
      </c>
      <c r="Q328" s="145" t="s">
        <v>402</v>
      </c>
      <c r="S328" s="56">
        <v>5.5</v>
      </c>
    </row>
    <row r="329" spans="1:19" ht="30" x14ac:dyDescent="0.25">
      <c r="A329" t="s">
        <v>333</v>
      </c>
      <c r="B329" s="1">
        <v>44734</v>
      </c>
      <c r="C329" s="45" t="s">
        <v>323</v>
      </c>
      <c r="K329" s="79"/>
      <c r="L329" s="79"/>
      <c r="N329" s="18"/>
      <c r="O329" s="21">
        <f t="shared" si="35"/>
        <v>44735</v>
      </c>
      <c r="P329" s="19">
        <f t="shared" si="34"/>
        <v>44760</v>
      </c>
      <c r="Q329" s="147" t="s">
        <v>805</v>
      </c>
      <c r="S329" s="56">
        <v>5.5</v>
      </c>
    </row>
    <row r="330" spans="1:19" ht="30" x14ac:dyDescent="0.25">
      <c r="A330" t="s">
        <v>334</v>
      </c>
      <c r="B330" s="1">
        <v>44734</v>
      </c>
      <c r="C330" s="45" t="s">
        <v>323</v>
      </c>
      <c r="D330" s="75">
        <v>4</v>
      </c>
      <c r="H330">
        <v>30</v>
      </c>
      <c r="I330">
        <v>34</v>
      </c>
      <c r="J330" s="77">
        <v>36</v>
      </c>
      <c r="K330" s="79">
        <v>19</v>
      </c>
      <c r="L330" s="79">
        <v>20</v>
      </c>
      <c r="M330" s="77">
        <v>21</v>
      </c>
      <c r="N330" s="18">
        <f>(K330+L330+M330)/3</f>
        <v>20</v>
      </c>
      <c r="O330" s="21">
        <f>B330-N330+1</f>
        <v>44715</v>
      </c>
      <c r="P330" s="19">
        <f t="shared" si="34"/>
        <v>44740</v>
      </c>
      <c r="S330" s="56">
        <v>11</v>
      </c>
    </row>
    <row r="331" spans="1:19" ht="30" x14ac:dyDescent="0.25">
      <c r="A331" t="s">
        <v>335</v>
      </c>
      <c r="B331" s="1">
        <v>44734</v>
      </c>
      <c r="C331" s="45" t="s">
        <v>323</v>
      </c>
      <c r="D331" s="75">
        <v>5</v>
      </c>
      <c r="H331">
        <v>40</v>
      </c>
      <c r="I331">
        <v>31</v>
      </c>
      <c r="J331" s="77">
        <v>29</v>
      </c>
      <c r="K331" s="79">
        <v>22</v>
      </c>
      <c r="L331" s="79">
        <v>19</v>
      </c>
      <c r="M331" s="77">
        <v>18</v>
      </c>
      <c r="N331" s="18">
        <f>(K331+L331+M331)/3</f>
        <v>19.666666666666668</v>
      </c>
      <c r="O331" s="21">
        <f>B331-N331+1</f>
        <v>44715.333333333336</v>
      </c>
      <c r="P331" s="19">
        <f t="shared" si="34"/>
        <v>44740.333333333336</v>
      </c>
      <c r="S331" s="56">
        <v>11</v>
      </c>
    </row>
    <row r="332" spans="1:19" ht="30" x14ac:dyDescent="0.25">
      <c r="A332" t="s">
        <v>336</v>
      </c>
      <c r="B332" s="1">
        <v>44734</v>
      </c>
      <c r="C332" s="45" t="s">
        <v>323</v>
      </c>
      <c r="K332" s="79"/>
      <c r="L332" s="79"/>
      <c r="N332" s="18"/>
      <c r="O332" s="21">
        <f t="shared" si="35"/>
        <v>44735</v>
      </c>
      <c r="P332" s="19">
        <f t="shared" si="34"/>
        <v>44760</v>
      </c>
      <c r="Q332" s="147" t="s">
        <v>805</v>
      </c>
      <c r="S332" s="56">
        <v>5.5</v>
      </c>
    </row>
    <row r="333" spans="1:19" ht="30" x14ac:dyDescent="0.25">
      <c r="A333" t="s">
        <v>337</v>
      </c>
      <c r="B333" s="1">
        <v>44734</v>
      </c>
      <c r="C333" s="45" t="s">
        <v>323</v>
      </c>
      <c r="K333" s="79"/>
      <c r="L333" s="79"/>
      <c r="N333" s="18"/>
      <c r="O333" s="21">
        <f t="shared" si="35"/>
        <v>44735</v>
      </c>
      <c r="P333" s="19">
        <f t="shared" si="34"/>
        <v>44760</v>
      </c>
      <c r="Q333" s="145" t="s">
        <v>394</v>
      </c>
      <c r="S333" s="56">
        <v>5.5</v>
      </c>
    </row>
    <row r="334" spans="1:19" ht="30" x14ac:dyDescent="0.25">
      <c r="A334" t="s">
        <v>685</v>
      </c>
      <c r="B334" s="1">
        <v>44734</v>
      </c>
      <c r="C334" s="45" t="s">
        <v>323</v>
      </c>
      <c r="D334" s="75">
        <v>4</v>
      </c>
      <c r="H334">
        <v>32</v>
      </c>
      <c r="I334">
        <v>34</v>
      </c>
      <c r="J334" s="77">
        <v>33</v>
      </c>
      <c r="K334" s="79">
        <v>19</v>
      </c>
      <c r="L334" s="79">
        <v>20</v>
      </c>
      <c r="M334" s="77">
        <v>20</v>
      </c>
      <c r="N334" s="18">
        <f>(K334+L334+M334)/3</f>
        <v>19.666666666666668</v>
      </c>
      <c r="O334" s="21">
        <f t="shared" si="35"/>
        <v>44715.333333333336</v>
      </c>
      <c r="P334" s="19">
        <f t="shared" si="34"/>
        <v>44740.333333333336</v>
      </c>
      <c r="S334" s="56">
        <v>11</v>
      </c>
    </row>
    <row r="335" spans="1:19" ht="30" x14ac:dyDescent="0.25">
      <c r="A335" t="s">
        <v>686</v>
      </c>
      <c r="B335" s="1">
        <v>44734</v>
      </c>
      <c r="C335" s="45" t="s">
        <v>323</v>
      </c>
      <c r="D335" s="75">
        <v>3</v>
      </c>
      <c r="H335">
        <v>36</v>
      </c>
      <c r="I335">
        <v>35</v>
      </c>
      <c r="J335" s="77">
        <v>38</v>
      </c>
      <c r="K335" s="79">
        <v>21</v>
      </c>
      <c r="L335" s="79">
        <v>21</v>
      </c>
      <c r="M335" s="77">
        <v>22</v>
      </c>
      <c r="N335" s="18">
        <f>(K335+L335+M335)/3</f>
        <v>21.333333333333332</v>
      </c>
      <c r="O335" s="21">
        <f t="shared" si="35"/>
        <v>44713.666666666664</v>
      </c>
      <c r="P335" s="19">
        <f t="shared" si="34"/>
        <v>44738.666666666664</v>
      </c>
      <c r="S335" s="56">
        <v>11</v>
      </c>
    </row>
    <row r="336" spans="1:19" ht="30" x14ac:dyDescent="0.25">
      <c r="A336" t="s">
        <v>687</v>
      </c>
      <c r="B336" s="1">
        <v>44734</v>
      </c>
      <c r="C336" s="45" t="s">
        <v>323</v>
      </c>
      <c r="K336" s="79"/>
      <c r="L336" s="79"/>
      <c r="N336" s="18"/>
      <c r="O336" s="21">
        <f t="shared" si="35"/>
        <v>44735</v>
      </c>
      <c r="P336" s="19">
        <f t="shared" si="34"/>
        <v>44760</v>
      </c>
      <c r="Q336" s="145" t="s">
        <v>394</v>
      </c>
      <c r="S336" s="56">
        <v>5.5</v>
      </c>
    </row>
    <row r="337" spans="1:19" ht="30" x14ac:dyDescent="0.25">
      <c r="A337" t="s">
        <v>688</v>
      </c>
      <c r="B337" s="1">
        <v>44734</v>
      </c>
      <c r="C337" s="45" t="s">
        <v>323</v>
      </c>
      <c r="D337" s="75">
        <v>5</v>
      </c>
      <c r="H337">
        <v>30</v>
      </c>
      <c r="I337">
        <v>34</v>
      </c>
      <c r="J337" s="77">
        <v>30</v>
      </c>
      <c r="K337" s="79">
        <v>19</v>
      </c>
      <c r="L337" s="79">
        <v>20</v>
      </c>
      <c r="M337" s="77">
        <v>19</v>
      </c>
      <c r="N337" s="18">
        <f>(K337+L337+M337)/3</f>
        <v>19.333333333333332</v>
      </c>
      <c r="O337" s="21">
        <f>B333-N337+1</f>
        <v>44715.666666666664</v>
      </c>
      <c r="P337" s="19">
        <f t="shared" si="34"/>
        <v>44740.666666666664</v>
      </c>
      <c r="S337" s="56">
        <v>11</v>
      </c>
    </row>
    <row r="338" spans="1:19" s="100" customFormat="1" x14ac:dyDescent="0.25">
      <c r="A338" s="100" t="s">
        <v>620</v>
      </c>
      <c r="B338" s="101"/>
      <c r="C338" s="148"/>
      <c r="D338" s="103"/>
      <c r="G338" s="104"/>
      <c r="J338" s="104"/>
      <c r="K338" s="120"/>
      <c r="L338" s="120"/>
      <c r="M338" s="104"/>
      <c r="S338" s="100">
        <f>SUM(S320:S337)</f>
        <v>137.5</v>
      </c>
    </row>
    <row r="339" spans="1:19" ht="30" x14ac:dyDescent="0.25">
      <c r="A339" t="s">
        <v>339</v>
      </c>
      <c r="B339" s="1">
        <v>44733</v>
      </c>
      <c r="C339" s="45" t="s">
        <v>338</v>
      </c>
      <c r="D339" s="75">
        <v>6</v>
      </c>
      <c r="H339">
        <v>31</v>
      </c>
      <c r="I339">
        <v>33</v>
      </c>
      <c r="J339" s="77">
        <v>34</v>
      </c>
      <c r="K339" s="79">
        <v>19</v>
      </c>
      <c r="L339" s="79">
        <v>20</v>
      </c>
      <c r="M339" s="77">
        <v>20</v>
      </c>
      <c r="N339" s="18">
        <f t="shared" ref="N339:N341" si="41">(K339+L339+M339)/3</f>
        <v>19.666666666666668</v>
      </c>
      <c r="O339" s="21">
        <f t="shared" si="35"/>
        <v>44714.333333333336</v>
      </c>
      <c r="P339" s="19">
        <f t="shared" si="34"/>
        <v>44739.333333333336</v>
      </c>
      <c r="S339" s="56">
        <v>11</v>
      </c>
    </row>
    <row r="340" spans="1:19" ht="30" x14ac:dyDescent="0.25">
      <c r="A340" t="s">
        <v>340</v>
      </c>
      <c r="B340" s="1">
        <v>44733</v>
      </c>
      <c r="C340" s="45" t="s">
        <v>338</v>
      </c>
      <c r="D340" s="75">
        <v>4</v>
      </c>
      <c r="H340">
        <v>36</v>
      </c>
      <c r="I340">
        <v>35</v>
      </c>
      <c r="J340" s="77">
        <v>34</v>
      </c>
      <c r="K340" s="79">
        <v>21</v>
      </c>
      <c r="L340" s="79">
        <v>21</v>
      </c>
      <c r="M340" s="77">
        <v>20</v>
      </c>
      <c r="N340" s="18">
        <f t="shared" si="41"/>
        <v>20.666666666666668</v>
      </c>
      <c r="O340" s="21">
        <f t="shared" si="35"/>
        <v>44713.333333333336</v>
      </c>
      <c r="P340" s="19">
        <f t="shared" si="34"/>
        <v>44738.333333333336</v>
      </c>
      <c r="S340" s="56">
        <v>11</v>
      </c>
    </row>
    <row r="341" spans="1:19" ht="30" x14ac:dyDescent="0.25">
      <c r="A341" t="s">
        <v>341</v>
      </c>
      <c r="B341" s="1">
        <v>44733</v>
      </c>
      <c r="C341" s="45" t="s">
        <v>338</v>
      </c>
      <c r="D341" s="75">
        <v>4</v>
      </c>
      <c r="H341">
        <v>33</v>
      </c>
      <c r="I341">
        <v>30</v>
      </c>
      <c r="J341" s="77">
        <v>30</v>
      </c>
      <c r="K341" s="79">
        <v>20</v>
      </c>
      <c r="L341" s="79">
        <v>19</v>
      </c>
      <c r="M341" s="77">
        <v>19</v>
      </c>
      <c r="N341" s="18">
        <f t="shared" si="41"/>
        <v>19.333333333333332</v>
      </c>
      <c r="O341" s="21">
        <f t="shared" si="35"/>
        <v>44714.666666666664</v>
      </c>
      <c r="P341" s="19">
        <f t="shared" si="34"/>
        <v>44739.666666666664</v>
      </c>
      <c r="S341" s="56">
        <v>11</v>
      </c>
    </row>
    <row r="342" spans="1:19" ht="30" x14ac:dyDescent="0.25">
      <c r="A342" t="s">
        <v>342</v>
      </c>
      <c r="B342" s="1">
        <v>44733</v>
      </c>
      <c r="C342" s="45" t="s">
        <v>338</v>
      </c>
      <c r="K342" s="79"/>
      <c r="L342" s="79"/>
      <c r="N342" s="18"/>
      <c r="O342" s="21">
        <f t="shared" si="35"/>
        <v>44734</v>
      </c>
      <c r="P342" s="19">
        <f t="shared" si="34"/>
        <v>44759</v>
      </c>
      <c r="Q342" s="147" t="s">
        <v>805</v>
      </c>
      <c r="S342" s="56">
        <v>5.5</v>
      </c>
    </row>
    <row r="343" spans="1:19" ht="30" x14ac:dyDescent="0.25">
      <c r="A343" t="s">
        <v>343</v>
      </c>
      <c r="B343" s="1">
        <v>44733</v>
      </c>
      <c r="C343" s="45" t="s">
        <v>338</v>
      </c>
      <c r="K343" s="79"/>
      <c r="L343" s="79"/>
      <c r="N343" s="18"/>
      <c r="O343" s="21">
        <f t="shared" si="35"/>
        <v>44734</v>
      </c>
      <c r="P343" s="19">
        <f t="shared" si="34"/>
        <v>44759</v>
      </c>
      <c r="Q343" s="145" t="s">
        <v>402</v>
      </c>
      <c r="S343" s="56">
        <v>5.5</v>
      </c>
    </row>
    <row r="344" spans="1:19" ht="30" x14ac:dyDescent="0.25">
      <c r="A344" t="s">
        <v>344</v>
      </c>
      <c r="B344" s="1">
        <v>44733</v>
      </c>
      <c r="C344" s="45" t="s">
        <v>338</v>
      </c>
      <c r="D344" s="75">
        <v>4</v>
      </c>
      <c r="H344">
        <v>36</v>
      </c>
      <c r="I344">
        <v>31</v>
      </c>
      <c r="J344" s="77">
        <v>31</v>
      </c>
      <c r="K344" s="79">
        <v>21</v>
      </c>
      <c r="L344" s="79">
        <v>19</v>
      </c>
      <c r="M344" s="77">
        <v>19</v>
      </c>
      <c r="N344" s="18">
        <f t="shared" ref="N344:N348" si="42">(K344+L344+M344)/3</f>
        <v>19.666666666666668</v>
      </c>
      <c r="O344" s="21">
        <f t="shared" si="35"/>
        <v>44714.333333333336</v>
      </c>
      <c r="P344" s="19">
        <f t="shared" si="34"/>
        <v>44739.333333333336</v>
      </c>
      <c r="S344" s="56">
        <v>11</v>
      </c>
    </row>
    <row r="345" spans="1:19" ht="30" x14ac:dyDescent="0.25">
      <c r="A345" t="s">
        <v>345</v>
      </c>
      <c r="B345" s="1">
        <v>44733</v>
      </c>
      <c r="C345" s="45" t="s">
        <v>338</v>
      </c>
      <c r="D345" s="75">
        <v>5</v>
      </c>
      <c r="H345">
        <v>41</v>
      </c>
      <c r="I345">
        <v>40</v>
      </c>
      <c r="J345" s="77">
        <v>39</v>
      </c>
      <c r="K345" s="79">
        <v>23</v>
      </c>
      <c r="L345" s="79">
        <v>22</v>
      </c>
      <c r="M345" s="77">
        <v>22</v>
      </c>
      <c r="N345" s="18">
        <f t="shared" si="42"/>
        <v>22.333333333333332</v>
      </c>
      <c r="O345" s="21">
        <f t="shared" si="35"/>
        <v>44711.666666666664</v>
      </c>
      <c r="P345" s="19">
        <f t="shared" si="34"/>
        <v>44736.666666666664</v>
      </c>
      <c r="S345" s="56">
        <v>11</v>
      </c>
    </row>
    <row r="346" spans="1:19" ht="30" x14ac:dyDescent="0.25">
      <c r="A346" t="s">
        <v>346</v>
      </c>
      <c r="B346" s="1">
        <v>44733</v>
      </c>
      <c r="C346" s="45" t="s">
        <v>338</v>
      </c>
      <c r="K346" s="79"/>
      <c r="L346" s="79"/>
      <c r="N346" s="18"/>
      <c r="O346" s="21">
        <f t="shared" si="35"/>
        <v>44734</v>
      </c>
      <c r="P346" s="19">
        <f t="shared" si="34"/>
        <v>44759</v>
      </c>
      <c r="Q346" s="145" t="s">
        <v>402</v>
      </c>
      <c r="S346" s="56">
        <v>5.5</v>
      </c>
    </row>
    <row r="347" spans="1:19" ht="30" x14ac:dyDescent="0.25">
      <c r="A347" t="s">
        <v>347</v>
      </c>
      <c r="B347" s="1">
        <v>44733</v>
      </c>
      <c r="C347" s="45" t="s">
        <v>338</v>
      </c>
      <c r="H347" t="s">
        <v>826</v>
      </c>
      <c r="K347" s="79">
        <v>26</v>
      </c>
      <c r="L347" s="79"/>
      <c r="N347" s="18">
        <v>26</v>
      </c>
      <c r="O347" s="21">
        <f t="shared" si="35"/>
        <v>44708</v>
      </c>
      <c r="P347" s="19">
        <f t="shared" si="34"/>
        <v>44733</v>
      </c>
      <c r="S347" s="56">
        <v>11</v>
      </c>
    </row>
    <row r="348" spans="1:19" ht="30" x14ac:dyDescent="0.25">
      <c r="A348" t="s">
        <v>348</v>
      </c>
      <c r="B348" s="1">
        <v>44733</v>
      </c>
      <c r="C348" s="45" t="s">
        <v>338</v>
      </c>
      <c r="D348" s="75">
        <v>3</v>
      </c>
      <c r="H348">
        <v>37</v>
      </c>
      <c r="I348">
        <v>40</v>
      </c>
      <c r="J348" s="77">
        <v>38</v>
      </c>
      <c r="K348" s="79">
        <v>22</v>
      </c>
      <c r="L348" s="79">
        <v>22</v>
      </c>
      <c r="M348" s="77">
        <v>22</v>
      </c>
      <c r="N348" s="18">
        <f t="shared" si="42"/>
        <v>22</v>
      </c>
      <c r="O348" s="21">
        <f t="shared" si="35"/>
        <v>44712</v>
      </c>
      <c r="P348" s="19">
        <f t="shared" si="34"/>
        <v>44737</v>
      </c>
      <c r="S348" s="56">
        <v>11</v>
      </c>
    </row>
    <row r="349" spans="1:19" ht="30" x14ac:dyDescent="0.25">
      <c r="A349" t="s">
        <v>349</v>
      </c>
      <c r="B349" s="1">
        <v>44733</v>
      </c>
      <c r="C349" s="45" t="s">
        <v>338</v>
      </c>
      <c r="H349" t="s">
        <v>823</v>
      </c>
      <c r="K349" s="79"/>
      <c r="L349" s="79"/>
      <c r="M349" s="77">
        <v>26</v>
      </c>
      <c r="N349" s="18">
        <v>26</v>
      </c>
      <c r="O349" s="21">
        <f t="shared" si="35"/>
        <v>44708</v>
      </c>
      <c r="P349" s="19">
        <f t="shared" si="34"/>
        <v>44733</v>
      </c>
      <c r="S349" s="56">
        <v>11</v>
      </c>
    </row>
    <row r="350" spans="1:19" ht="30" x14ac:dyDescent="0.25">
      <c r="A350" t="s">
        <v>350</v>
      </c>
      <c r="B350" s="1">
        <v>44733</v>
      </c>
      <c r="C350" s="45" t="s">
        <v>338</v>
      </c>
      <c r="K350" s="79"/>
      <c r="N350" s="18"/>
      <c r="O350" s="21">
        <f t="shared" si="35"/>
        <v>44734</v>
      </c>
      <c r="P350" s="19">
        <f t="shared" si="34"/>
        <v>44759</v>
      </c>
      <c r="Q350" s="145" t="s">
        <v>394</v>
      </c>
      <c r="S350" s="56">
        <v>5.5</v>
      </c>
    </row>
    <row r="351" spans="1:19" ht="30" x14ac:dyDescent="0.25">
      <c r="A351" t="s">
        <v>351</v>
      </c>
      <c r="B351" s="1">
        <v>44733</v>
      </c>
      <c r="C351" s="45" t="s">
        <v>338</v>
      </c>
      <c r="K351" s="79"/>
      <c r="N351" s="18"/>
      <c r="O351" s="21">
        <f t="shared" si="35"/>
        <v>44734</v>
      </c>
      <c r="P351" s="19">
        <f t="shared" si="34"/>
        <v>44759</v>
      </c>
      <c r="Q351" s="147" t="s">
        <v>805</v>
      </c>
      <c r="S351" s="56">
        <v>5.5</v>
      </c>
    </row>
    <row r="352" spans="1:19" ht="30" x14ac:dyDescent="0.25">
      <c r="A352" t="s">
        <v>352</v>
      </c>
      <c r="B352" s="1">
        <v>44733</v>
      </c>
      <c r="C352" s="45" t="s">
        <v>338</v>
      </c>
      <c r="D352" s="75" t="s">
        <v>397</v>
      </c>
      <c r="K352" s="79"/>
      <c r="N352" s="18"/>
      <c r="O352" s="21">
        <f t="shared" si="35"/>
        <v>44734</v>
      </c>
      <c r="P352" s="19">
        <f t="shared" si="34"/>
        <v>44759</v>
      </c>
      <c r="Q352" s="155" t="s">
        <v>397</v>
      </c>
      <c r="S352" s="56">
        <v>0</v>
      </c>
    </row>
    <row r="353" spans="1:19" ht="30" x14ac:dyDescent="0.25">
      <c r="A353" t="s">
        <v>353</v>
      </c>
      <c r="B353" s="1">
        <v>44733</v>
      </c>
      <c r="C353" s="45" t="s">
        <v>338</v>
      </c>
      <c r="K353" s="79"/>
      <c r="L353" s="79"/>
      <c r="N353" s="18"/>
      <c r="O353" s="21">
        <f t="shared" si="35"/>
        <v>44734</v>
      </c>
      <c r="P353" s="19">
        <f t="shared" si="34"/>
        <v>44759</v>
      </c>
      <c r="Q353" s="147" t="s">
        <v>805</v>
      </c>
      <c r="S353" s="56">
        <v>5.5</v>
      </c>
    </row>
    <row r="354" spans="1:19" ht="30" x14ac:dyDescent="0.25">
      <c r="A354" t="s">
        <v>354</v>
      </c>
      <c r="B354" s="1">
        <v>44733</v>
      </c>
      <c r="C354" s="45" t="s">
        <v>338</v>
      </c>
      <c r="D354" s="75">
        <v>5</v>
      </c>
      <c r="H354">
        <v>24</v>
      </c>
      <c r="I354">
        <v>28</v>
      </c>
      <c r="J354" s="77">
        <v>24</v>
      </c>
      <c r="K354" s="79">
        <v>16</v>
      </c>
      <c r="L354" s="79">
        <v>18</v>
      </c>
      <c r="M354" s="77">
        <v>16</v>
      </c>
      <c r="N354" s="18">
        <f t="shared" ref="N354:N359" si="43">(K354+L354+M354)/3</f>
        <v>16.666666666666668</v>
      </c>
      <c r="O354" s="21">
        <f t="shared" si="35"/>
        <v>44717.333333333336</v>
      </c>
      <c r="P354" s="19">
        <f t="shared" si="34"/>
        <v>44742.333333333336</v>
      </c>
      <c r="S354" s="56">
        <v>11</v>
      </c>
    </row>
    <row r="355" spans="1:19" ht="30" x14ac:dyDescent="0.25">
      <c r="A355" t="s">
        <v>784</v>
      </c>
      <c r="B355" s="1">
        <v>44733</v>
      </c>
      <c r="C355" s="45" t="s">
        <v>338</v>
      </c>
      <c r="K355" s="79"/>
      <c r="L355" s="79"/>
      <c r="N355" s="18"/>
      <c r="O355" s="21">
        <f t="shared" si="35"/>
        <v>44734</v>
      </c>
      <c r="P355" s="19">
        <f t="shared" si="34"/>
        <v>44759</v>
      </c>
      <c r="Q355" s="145" t="s">
        <v>393</v>
      </c>
      <c r="S355" s="56">
        <v>5.5</v>
      </c>
    </row>
    <row r="356" spans="1:19" ht="30" x14ac:dyDescent="0.25">
      <c r="A356" t="s">
        <v>785</v>
      </c>
      <c r="B356" s="1">
        <v>44733</v>
      </c>
      <c r="C356" s="45" t="s">
        <v>338</v>
      </c>
      <c r="D356" s="75">
        <v>4</v>
      </c>
      <c r="H356" t="s">
        <v>193</v>
      </c>
      <c r="I356" t="s">
        <v>193</v>
      </c>
      <c r="J356" s="77" t="s">
        <v>193</v>
      </c>
      <c r="K356" s="79">
        <v>11</v>
      </c>
      <c r="L356" s="79">
        <v>11</v>
      </c>
      <c r="M356" s="77">
        <v>11</v>
      </c>
      <c r="N356" s="18">
        <f t="shared" si="43"/>
        <v>11</v>
      </c>
      <c r="O356" s="21">
        <f t="shared" si="35"/>
        <v>44723</v>
      </c>
      <c r="P356" s="19">
        <f t="shared" si="34"/>
        <v>44748</v>
      </c>
      <c r="S356" s="56">
        <v>11</v>
      </c>
    </row>
    <row r="357" spans="1:19" s="100" customFormat="1" x14ac:dyDescent="0.25">
      <c r="A357" s="100" t="s">
        <v>620</v>
      </c>
      <c r="B357" s="101"/>
      <c r="C357" s="148"/>
      <c r="D357" s="103"/>
      <c r="G357" s="104"/>
      <c r="J357" s="104"/>
      <c r="K357" s="120"/>
      <c r="L357" s="120"/>
      <c r="M357" s="104"/>
      <c r="S357" s="100">
        <f>SUM(S339:S356)</f>
        <v>148.5</v>
      </c>
    </row>
    <row r="358" spans="1:19" ht="30" x14ac:dyDescent="0.25">
      <c r="A358" t="s">
        <v>355</v>
      </c>
      <c r="B358" s="1">
        <v>44733</v>
      </c>
      <c r="C358" s="44" t="s">
        <v>375</v>
      </c>
      <c r="K358" s="79"/>
      <c r="L358" s="79"/>
      <c r="N358" s="18"/>
      <c r="O358" s="21">
        <f t="shared" si="35"/>
        <v>44734</v>
      </c>
      <c r="P358" s="19">
        <f t="shared" si="34"/>
        <v>44759</v>
      </c>
      <c r="Q358" s="159" t="s">
        <v>825</v>
      </c>
      <c r="S358" s="56">
        <v>3.5</v>
      </c>
    </row>
    <row r="359" spans="1:19" ht="30" x14ac:dyDescent="0.25">
      <c r="A359" t="s">
        <v>356</v>
      </c>
      <c r="B359" s="1">
        <v>44733</v>
      </c>
      <c r="C359" s="44" t="s">
        <v>375</v>
      </c>
      <c r="D359" s="75">
        <v>4</v>
      </c>
      <c r="H359">
        <v>31</v>
      </c>
      <c r="I359">
        <v>32</v>
      </c>
      <c r="J359" s="77">
        <v>30</v>
      </c>
      <c r="K359" s="79">
        <v>19</v>
      </c>
      <c r="L359" s="79">
        <v>19</v>
      </c>
      <c r="M359" s="77">
        <v>19</v>
      </c>
      <c r="N359" s="18">
        <f t="shared" si="43"/>
        <v>19</v>
      </c>
      <c r="O359" s="21">
        <f t="shared" si="35"/>
        <v>44715</v>
      </c>
      <c r="P359" s="19">
        <f t="shared" si="34"/>
        <v>44740</v>
      </c>
      <c r="S359" s="56">
        <f>B359-'Мечение-1'!B345</f>
        <v>7</v>
      </c>
    </row>
    <row r="360" spans="1:19" ht="30" x14ac:dyDescent="0.25">
      <c r="A360" t="s">
        <v>357</v>
      </c>
      <c r="B360" s="1">
        <v>44733</v>
      </c>
      <c r="C360" s="44" t="s">
        <v>375</v>
      </c>
      <c r="K360" s="79"/>
      <c r="L360" s="79"/>
      <c r="N360" s="18"/>
      <c r="O360" s="21">
        <f t="shared" si="35"/>
        <v>44734</v>
      </c>
      <c r="P360" s="19">
        <f t="shared" si="34"/>
        <v>44759</v>
      </c>
      <c r="Q360" s="147" t="s">
        <v>805</v>
      </c>
      <c r="S360" s="56">
        <v>3.5</v>
      </c>
    </row>
    <row r="361" spans="1:19" ht="30" x14ac:dyDescent="0.25">
      <c r="A361" t="s">
        <v>358</v>
      </c>
      <c r="B361" s="1">
        <v>44733</v>
      </c>
      <c r="C361" s="44" t="s">
        <v>375</v>
      </c>
      <c r="K361" s="79"/>
      <c r="L361" s="79"/>
      <c r="N361" s="18"/>
      <c r="O361" s="21">
        <f t="shared" ref="O361:O413" si="44">B361-N361+1</f>
        <v>44734</v>
      </c>
      <c r="P361" s="19">
        <f t="shared" si="34"/>
        <v>44759</v>
      </c>
      <c r="Q361" s="145" t="s">
        <v>500</v>
      </c>
      <c r="S361" s="56">
        <v>3.5</v>
      </c>
    </row>
    <row r="362" spans="1:19" ht="30" x14ac:dyDescent="0.25">
      <c r="A362" t="s">
        <v>359</v>
      </c>
      <c r="B362" s="1">
        <v>44733</v>
      </c>
      <c r="C362" s="44" t="s">
        <v>375</v>
      </c>
      <c r="K362" s="79"/>
      <c r="L362" s="79"/>
      <c r="N362" s="18"/>
      <c r="O362" s="21">
        <f t="shared" si="44"/>
        <v>44734</v>
      </c>
      <c r="P362" s="19">
        <f t="shared" si="34"/>
        <v>44759</v>
      </c>
      <c r="Q362" s="147" t="s">
        <v>805</v>
      </c>
      <c r="S362" s="56">
        <v>3.5</v>
      </c>
    </row>
    <row r="363" spans="1:19" ht="30" x14ac:dyDescent="0.25">
      <c r="A363" t="s">
        <v>360</v>
      </c>
      <c r="B363" s="1">
        <v>44733</v>
      </c>
      <c r="C363" s="44" t="s">
        <v>375</v>
      </c>
      <c r="K363" s="79"/>
      <c r="N363" s="18"/>
      <c r="O363" s="21">
        <f t="shared" si="44"/>
        <v>44734</v>
      </c>
      <c r="P363" s="19">
        <f t="shared" si="34"/>
        <v>44759</v>
      </c>
      <c r="Q363" s="145" t="s">
        <v>393</v>
      </c>
      <c r="S363" s="56">
        <v>3.5</v>
      </c>
    </row>
    <row r="364" spans="1:19" ht="30" x14ac:dyDescent="0.25">
      <c r="A364" t="s">
        <v>361</v>
      </c>
      <c r="B364" s="1">
        <v>44733</v>
      </c>
      <c r="C364" s="44" t="s">
        <v>375</v>
      </c>
      <c r="D364" s="75">
        <v>4</v>
      </c>
      <c r="H364">
        <v>39</v>
      </c>
      <c r="I364">
        <v>41</v>
      </c>
      <c r="J364" s="77">
        <v>35</v>
      </c>
      <c r="K364" s="79">
        <v>22</v>
      </c>
      <c r="L364" s="79">
        <v>23</v>
      </c>
      <c r="M364" s="77">
        <v>21</v>
      </c>
      <c r="N364" s="18">
        <f t="shared" ref="N364:N365" si="45">(K364+L364+M364)/3</f>
        <v>22</v>
      </c>
      <c r="O364" s="21">
        <f t="shared" si="44"/>
        <v>44712</v>
      </c>
      <c r="P364" s="19">
        <f t="shared" si="34"/>
        <v>44737</v>
      </c>
      <c r="S364" s="56">
        <v>7</v>
      </c>
    </row>
    <row r="365" spans="1:19" ht="30" x14ac:dyDescent="0.25">
      <c r="A365" t="s">
        <v>362</v>
      </c>
      <c r="B365" s="1">
        <v>44733</v>
      </c>
      <c r="C365" s="44" t="s">
        <v>375</v>
      </c>
      <c r="D365" s="75">
        <v>4</v>
      </c>
      <c r="H365">
        <v>32</v>
      </c>
      <c r="I365">
        <v>32</v>
      </c>
      <c r="J365" s="77">
        <v>32</v>
      </c>
      <c r="K365" s="79">
        <v>19</v>
      </c>
      <c r="L365" s="79">
        <v>19</v>
      </c>
      <c r="M365" s="77">
        <v>19</v>
      </c>
      <c r="N365" s="18">
        <f t="shared" si="45"/>
        <v>19</v>
      </c>
      <c r="O365" s="21">
        <f t="shared" si="44"/>
        <v>44715</v>
      </c>
      <c r="P365" s="19">
        <f t="shared" ref="P365:P413" si="46">O365+25</f>
        <v>44740</v>
      </c>
      <c r="S365" s="56">
        <v>7</v>
      </c>
    </row>
    <row r="366" spans="1:19" ht="30" x14ac:dyDescent="0.25">
      <c r="A366" t="s">
        <v>363</v>
      </c>
      <c r="B366" s="1">
        <v>44733</v>
      </c>
      <c r="C366" s="44" t="s">
        <v>375</v>
      </c>
      <c r="H366" t="s">
        <v>823</v>
      </c>
      <c r="K366" s="79">
        <v>26</v>
      </c>
      <c r="L366" s="79"/>
      <c r="N366" s="18">
        <v>26</v>
      </c>
      <c r="O366" s="21">
        <f t="shared" si="44"/>
        <v>44708</v>
      </c>
      <c r="P366" s="19">
        <f t="shared" si="46"/>
        <v>44733</v>
      </c>
      <c r="S366" s="56">
        <v>7</v>
      </c>
    </row>
    <row r="367" spans="1:19" ht="30" x14ac:dyDescent="0.25">
      <c r="A367" t="s">
        <v>364</v>
      </c>
      <c r="B367" s="1">
        <v>44733</v>
      </c>
      <c r="C367" s="44" t="s">
        <v>375</v>
      </c>
      <c r="D367" s="75">
        <v>5</v>
      </c>
      <c r="H367" t="s">
        <v>4</v>
      </c>
      <c r="K367" s="79">
        <v>24</v>
      </c>
      <c r="L367" s="79"/>
      <c r="N367" s="18">
        <v>24</v>
      </c>
      <c r="O367" s="21">
        <f t="shared" si="44"/>
        <v>44710</v>
      </c>
      <c r="P367" s="19">
        <f t="shared" si="46"/>
        <v>44735</v>
      </c>
      <c r="S367" s="56">
        <v>7</v>
      </c>
    </row>
    <row r="368" spans="1:19" ht="30" x14ac:dyDescent="0.25">
      <c r="A368" t="s">
        <v>365</v>
      </c>
      <c r="B368" s="1">
        <v>44733</v>
      </c>
      <c r="C368" s="44" t="s">
        <v>375</v>
      </c>
      <c r="K368" s="79"/>
      <c r="L368" s="79"/>
      <c r="N368" s="18"/>
      <c r="O368" s="21">
        <f t="shared" si="44"/>
        <v>44734</v>
      </c>
      <c r="P368" s="19">
        <f t="shared" si="46"/>
        <v>44759</v>
      </c>
      <c r="Q368" s="145" t="s">
        <v>402</v>
      </c>
      <c r="S368" s="56">
        <v>3.5</v>
      </c>
    </row>
    <row r="369" spans="1:19" ht="30" x14ac:dyDescent="0.25">
      <c r="A369" t="s">
        <v>366</v>
      </c>
      <c r="B369" s="1">
        <v>44733</v>
      </c>
      <c r="C369" s="44" t="s">
        <v>375</v>
      </c>
      <c r="K369" s="79"/>
      <c r="L369" s="79"/>
      <c r="N369" s="18"/>
      <c r="O369" s="21">
        <f t="shared" si="44"/>
        <v>44734</v>
      </c>
      <c r="P369" s="19">
        <f t="shared" si="46"/>
        <v>44759</v>
      </c>
      <c r="Q369" s="145" t="s">
        <v>393</v>
      </c>
      <c r="S369" s="56">
        <v>3.5</v>
      </c>
    </row>
    <row r="370" spans="1:19" ht="30" x14ac:dyDescent="0.25">
      <c r="A370" t="s">
        <v>367</v>
      </c>
      <c r="B370" s="1">
        <v>44733</v>
      </c>
      <c r="C370" s="44" t="s">
        <v>375</v>
      </c>
      <c r="K370" s="79"/>
      <c r="L370" s="79"/>
      <c r="N370" s="18"/>
      <c r="O370" s="21">
        <f t="shared" si="44"/>
        <v>44734</v>
      </c>
      <c r="P370" s="19">
        <f t="shared" si="46"/>
        <v>44759</v>
      </c>
      <c r="Q370" s="145" t="s">
        <v>393</v>
      </c>
      <c r="S370" s="56">
        <v>3.5</v>
      </c>
    </row>
    <row r="371" spans="1:19" ht="30" x14ac:dyDescent="0.25">
      <c r="A371" t="s">
        <v>368</v>
      </c>
      <c r="B371" s="1">
        <v>44733</v>
      </c>
      <c r="C371" s="44" t="s">
        <v>375</v>
      </c>
      <c r="D371" s="75">
        <v>4</v>
      </c>
      <c r="H371">
        <v>41</v>
      </c>
      <c r="I371">
        <v>45</v>
      </c>
      <c r="J371" s="77">
        <v>50</v>
      </c>
      <c r="K371" s="79">
        <v>23</v>
      </c>
      <c r="L371" s="79">
        <v>23</v>
      </c>
      <c r="M371" s="77">
        <v>23</v>
      </c>
      <c r="N371" s="18">
        <v>23</v>
      </c>
      <c r="O371" s="21">
        <f t="shared" si="44"/>
        <v>44711</v>
      </c>
      <c r="P371" s="19">
        <f t="shared" si="46"/>
        <v>44736</v>
      </c>
      <c r="S371" s="56">
        <v>7</v>
      </c>
    </row>
    <row r="372" spans="1:19" ht="30" x14ac:dyDescent="0.25">
      <c r="A372" t="s">
        <v>369</v>
      </c>
      <c r="B372" s="1">
        <v>44733</v>
      </c>
      <c r="C372" s="44" t="s">
        <v>375</v>
      </c>
      <c r="D372" s="75">
        <v>5</v>
      </c>
      <c r="H372">
        <v>40</v>
      </c>
      <c r="I372">
        <v>46</v>
      </c>
      <c r="J372" s="77">
        <v>48</v>
      </c>
      <c r="K372" s="79">
        <v>22</v>
      </c>
      <c r="L372" s="79">
        <v>23</v>
      </c>
      <c r="M372" s="77">
        <v>23</v>
      </c>
      <c r="N372" s="18">
        <f t="shared" ref="N372:N374" si="47">(K372+L372+M372)/3</f>
        <v>22.666666666666668</v>
      </c>
      <c r="O372" s="21">
        <f t="shared" si="44"/>
        <v>44711.333333333336</v>
      </c>
      <c r="P372" s="19">
        <f t="shared" si="46"/>
        <v>44736.333333333336</v>
      </c>
      <c r="S372" s="56">
        <v>7</v>
      </c>
    </row>
    <row r="373" spans="1:19" ht="30" x14ac:dyDescent="0.25">
      <c r="A373" t="s">
        <v>370</v>
      </c>
      <c r="B373" s="1">
        <v>44733</v>
      </c>
      <c r="C373" s="44" t="s">
        <v>375</v>
      </c>
      <c r="D373" s="75">
        <v>5</v>
      </c>
      <c r="H373" t="s">
        <v>193</v>
      </c>
      <c r="I373" t="s">
        <v>193</v>
      </c>
      <c r="J373" s="77" t="s">
        <v>193</v>
      </c>
      <c r="K373" s="79">
        <v>11</v>
      </c>
      <c r="L373" s="79">
        <v>11</v>
      </c>
      <c r="M373" s="77">
        <v>11</v>
      </c>
      <c r="N373" s="18">
        <f t="shared" si="47"/>
        <v>11</v>
      </c>
      <c r="O373" s="21">
        <f t="shared" si="44"/>
        <v>44723</v>
      </c>
      <c r="P373" s="19">
        <f t="shared" si="46"/>
        <v>44748</v>
      </c>
      <c r="S373" s="56">
        <v>7</v>
      </c>
    </row>
    <row r="374" spans="1:19" ht="30" x14ac:dyDescent="0.25">
      <c r="A374" t="s">
        <v>371</v>
      </c>
      <c r="B374" s="1">
        <v>44733</v>
      </c>
      <c r="C374" s="44" t="s">
        <v>375</v>
      </c>
      <c r="D374" s="75">
        <v>3</v>
      </c>
      <c r="H374">
        <v>35</v>
      </c>
      <c r="I374">
        <v>30</v>
      </c>
      <c r="J374" s="77">
        <v>32</v>
      </c>
      <c r="K374" s="79">
        <v>21</v>
      </c>
      <c r="L374" s="79">
        <v>19</v>
      </c>
      <c r="M374" s="77">
        <v>19</v>
      </c>
      <c r="N374" s="18">
        <f t="shared" si="47"/>
        <v>19.666666666666668</v>
      </c>
      <c r="O374" s="21">
        <f t="shared" si="44"/>
        <v>44714.333333333336</v>
      </c>
      <c r="P374" s="19">
        <f t="shared" si="46"/>
        <v>44739.333333333336</v>
      </c>
      <c r="S374" s="56">
        <v>7</v>
      </c>
    </row>
    <row r="375" spans="1:19" ht="30" x14ac:dyDescent="0.25">
      <c r="A375" t="s">
        <v>372</v>
      </c>
      <c r="B375" s="1">
        <v>44733</v>
      </c>
      <c r="C375" s="44" t="s">
        <v>375</v>
      </c>
      <c r="K375" s="79"/>
      <c r="L375" s="79"/>
      <c r="N375" s="18"/>
      <c r="O375" s="21">
        <f t="shared" si="44"/>
        <v>44734</v>
      </c>
      <c r="P375" s="19">
        <f t="shared" si="46"/>
        <v>44759</v>
      </c>
      <c r="Q375" s="145" t="s">
        <v>394</v>
      </c>
      <c r="S375" s="56">
        <v>3.5</v>
      </c>
    </row>
    <row r="376" spans="1:19" ht="30" x14ac:dyDescent="0.25">
      <c r="A376" t="s">
        <v>373</v>
      </c>
      <c r="B376" s="1">
        <v>44733</v>
      </c>
      <c r="C376" s="44" t="s">
        <v>375</v>
      </c>
      <c r="K376" s="79"/>
      <c r="L376" s="79"/>
      <c r="N376" s="18"/>
      <c r="O376" s="21">
        <f t="shared" si="44"/>
        <v>44734</v>
      </c>
      <c r="P376" s="19">
        <f t="shared" si="46"/>
        <v>44759</v>
      </c>
      <c r="Q376" s="145" t="s">
        <v>393</v>
      </c>
      <c r="S376" s="56">
        <v>3.5</v>
      </c>
    </row>
    <row r="377" spans="1:19" ht="30" x14ac:dyDescent="0.25">
      <c r="A377" t="s">
        <v>374</v>
      </c>
      <c r="B377" s="1">
        <v>44733</v>
      </c>
      <c r="C377" s="44" t="s">
        <v>375</v>
      </c>
      <c r="K377" s="79"/>
      <c r="L377" s="79"/>
      <c r="N377" s="18"/>
      <c r="O377" s="21">
        <f t="shared" si="44"/>
        <v>44734</v>
      </c>
      <c r="P377" s="19">
        <f t="shared" si="46"/>
        <v>44759</v>
      </c>
      <c r="Q377" s="145" t="s">
        <v>394</v>
      </c>
      <c r="S377" s="56">
        <v>3.5</v>
      </c>
    </row>
    <row r="378" spans="1:19" ht="30" x14ac:dyDescent="0.25">
      <c r="A378" t="s">
        <v>788</v>
      </c>
      <c r="B378" s="1">
        <v>44733</v>
      </c>
      <c r="C378" s="44" t="s">
        <v>375</v>
      </c>
      <c r="K378" s="79"/>
      <c r="L378" s="79"/>
      <c r="N378" s="18"/>
      <c r="O378" s="21">
        <f t="shared" si="44"/>
        <v>44734</v>
      </c>
      <c r="P378" s="19">
        <f t="shared" si="46"/>
        <v>44759</v>
      </c>
      <c r="Q378" s="147" t="s">
        <v>805</v>
      </c>
      <c r="S378" s="56">
        <v>3.5</v>
      </c>
    </row>
    <row r="379" spans="1:19" ht="30" x14ac:dyDescent="0.25">
      <c r="A379" t="s">
        <v>789</v>
      </c>
      <c r="B379" s="1">
        <v>44733</v>
      </c>
      <c r="C379" s="44" t="s">
        <v>375</v>
      </c>
      <c r="D379" s="75">
        <v>4</v>
      </c>
      <c r="H379" t="s">
        <v>4</v>
      </c>
      <c r="K379" s="79">
        <v>24</v>
      </c>
      <c r="L379" s="79"/>
      <c r="N379" s="18">
        <v>24</v>
      </c>
      <c r="O379" s="21">
        <f t="shared" si="44"/>
        <v>44710</v>
      </c>
      <c r="P379" s="19">
        <f t="shared" si="46"/>
        <v>44735</v>
      </c>
      <c r="S379" s="56">
        <v>7</v>
      </c>
    </row>
    <row r="380" spans="1:19" ht="30" x14ac:dyDescent="0.25">
      <c r="A380" t="s">
        <v>790</v>
      </c>
      <c r="B380" s="1">
        <v>44733</v>
      </c>
      <c r="C380" s="44" t="s">
        <v>375</v>
      </c>
      <c r="D380" s="75">
        <v>5</v>
      </c>
      <c r="H380">
        <v>26</v>
      </c>
      <c r="I380">
        <v>20</v>
      </c>
      <c r="J380" s="77">
        <v>23</v>
      </c>
      <c r="K380" s="79">
        <v>17</v>
      </c>
      <c r="L380" s="79">
        <v>14</v>
      </c>
      <c r="M380" s="77">
        <v>16</v>
      </c>
      <c r="N380" s="18">
        <f t="shared" ref="N380:N383" si="48">(K380+L380+M380)/3</f>
        <v>15.666666666666666</v>
      </c>
      <c r="O380" s="21">
        <f t="shared" si="44"/>
        <v>44718.333333333336</v>
      </c>
      <c r="P380" s="19">
        <f t="shared" si="46"/>
        <v>44743.333333333336</v>
      </c>
      <c r="S380" s="56">
        <v>7</v>
      </c>
    </row>
    <row r="381" spans="1:19" ht="30" x14ac:dyDescent="0.25">
      <c r="A381" t="s">
        <v>791</v>
      </c>
      <c r="B381" s="1">
        <v>44733</v>
      </c>
      <c r="C381" s="44" t="s">
        <v>375</v>
      </c>
      <c r="K381" s="79"/>
      <c r="L381" s="79"/>
      <c r="N381" s="18"/>
      <c r="O381" s="21">
        <f t="shared" si="44"/>
        <v>44734</v>
      </c>
      <c r="P381" s="19">
        <f t="shared" si="46"/>
        <v>44759</v>
      </c>
      <c r="Q381" s="147" t="s">
        <v>805</v>
      </c>
      <c r="S381" s="56">
        <v>3.5</v>
      </c>
    </row>
    <row r="382" spans="1:19" s="100" customFormat="1" x14ac:dyDescent="0.25">
      <c r="A382" s="100" t="s">
        <v>620</v>
      </c>
      <c r="B382" s="101"/>
      <c r="C382" s="148"/>
      <c r="D382" s="103"/>
      <c r="G382" s="104"/>
      <c r="J382" s="104"/>
      <c r="K382" s="120"/>
      <c r="L382" s="120"/>
      <c r="M382" s="104"/>
      <c r="S382" s="100">
        <f>SUM(S358:S381)</f>
        <v>122.5</v>
      </c>
    </row>
    <row r="383" spans="1:19" ht="30" x14ac:dyDescent="0.25">
      <c r="A383" t="s">
        <v>377</v>
      </c>
      <c r="B383" s="1">
        <v>44733</v>
      </c>
      <c r="C383" s="45" t="s">
        <v>376</v>
      </c>
      <c r="D383" s="75">
        <v>4</v>
      </c>
      <c r="H383">
        <v>32</v>
      </c>
      <c r="I383">
        <v>38</v>
      </c>
      <c r="J383" s="77">
        <v>38</v>
      </c>
      <c r="K383" s="79">
        <v>19</v>
      </c>
      <c r="L383" s="79">
        <v>22</v>
      </c>
      <c r="M383" s="77">
        <v>22</v>
      </c>
      <c r="N383" s="18">
        <f t="shared" si="48"/>
        <v>21</v>
      </c>
      <c r="O383" s="21">
        <f t="shared" si="44"/>
        <v>44713</v>
      </c>
      <c r="P383" s="19">
        <f t="shared" si="46"/>
        <v>44738</v>
      </c>
      <c r="S383" s="56">
        <f>B383-'Мечение-1'!B368</f>
        <v>7</v>
      </c>
    </row>
    <row r="384" spans="1:19" ht="30" x14ac:dyDescent="0.25">
      <c r="A384" t="s">
        <v>378</v>
      </c>
      <c r="B384" s="1">
        <v>44733</v>
      </c>
      <c r="C384" s="45" t="s">
        <v>376</v>
      </c>
      <c r="K384" s="79"/>
      <c r="L384" s="79"/>
      <c r="N384" s="18"/>
      <c r="O384" s="21">
        <f t="shared" si="44"/>
        <v>44734</v>
      </c>
      <c r="P384" s="19">
        <f t="shared" si="46"/>
        <v>44759</v>
      </c>
      <c r="Q384" s="145" t="s">
        <v>394</v>
      </c>
      <c r="S384" s="56">
        <v>3.5</v>
      </c>
    </row>
    <row r="385" spans="1:19" ht="30" x14ac:dyDescent="0.25">
      <c r="A385" t="s">
        <v>379</v>
      </c>
      <c r="B385" s="1">
        <v>44733</v>
      </c>
      <c r="C385" s="45" t="s">
        <v>376</v>
      </c>
      <c r="K385" s="79"/>
      <c r="L385" s="79"/>
      <c r="N385" s="18"/>
      <c r="O385" s="21">
        <f t="shared" si="44"/>
        <v>44734</v>
      </c>
      <c r="P385" s="19">
        <f t="shared" si="46"/>
        <v>44759</v>
      </c>
      <c r="Q385" s="147" t="s">
        <v>805</v>
      </c>
      <c r="S385" s="56">
        <v>3.5</v>
      </c>
    </row>
    <row r="386" spans="1:19" ht="30" x14ac:dyDescent="0.25">
      <c r="A386" t="s">
        <v>380</v>
      </c>
      <c r="B386" s="1">
        <v>44733</v>
      </c>
      <c r="C386" s="45" t="s">
        <v>376</v>
      </c>
      <c r="D386" s="75">
        <v>4</v>
      </c>
      <c r="H386">
        <v>37</v>
      </c>
      <c r="I386">
        <v>30</v>
      </c>
      <c r="J386" s="77">
        <v>31</v>
      </c>
      <c r="K386" s="79">
        <v>22</v>
      </c>
      <c r="L386" s="79">
        <v>19</v>
      </c>
      <c r="M386" s="77">
        <v>19</v>
      </c>
      <c r="N386" s="18">
        <f t="shared" ref="N386:N388" si="49">(K386+L386+M386)/3</f>
        <v>20</v>
      </c>
      <c r="O386" s="21">
        <f t="shared" si="44"/>
        <v>44714</v>
      </c>
      <c r="P386" s="19">
        <f t="shared" si="46"/>
        <v>44739</v>
      </c>
      <c r="S386" s="56">
        <v>7</v>
      </c>
    </row>
    <row r="387" spans="1:19" ht="30" x14ac:dyDescent="0.25">
      <c r="A387" t="s">
        <v>381</v>
      </c>
      <c r="B387" s="1">
        <v>44733</v>
      </c>
      <c r="C387" s="45" t="s">
        <v>376</v>
      </c>
      <c r="D387" s="75">
        <v>2</v>
      </c>
      <c r="H387">
        <v>32</v>
      </c>
      <c r="I387">
        <v>36</v>
      </c>
      <c r="K387" s="79">
        <v>19</v>
      </c>
      <c r="L387" s="79">
        <v>21</v>
      </c>
      <c r="N387" s="18">
        <f>(K387+L387)/2</f>
        <v>20</v>
      </c>
      <c r="O387" s="21">
        <f t="shared" si="44"/>
        <v>44714</v>
      </c>
      <c r="P387" s="19">
        <f t="shared" si="46"/>
        <v>44739</v>
      </c>
      <c r="S387" s="56">
        <v>7</v>
      </c>
    </row>
    <row r="388" spans="1:19" ht="30" x14ac:dyDescent="0.25">
      <c r="A388" t="s">
        <v>382</v>
      </c>
      <c r="B388" s="1">
        <v>44733</v>
      </c>
      <c r="C388" s="45" t="s">
        <v>376</v>
      </c>
      <c r="D388" s="75">
        <v>4</v>
      </c>
      <c r="E388">
        <v>90</v>
      </c>
      <c r="F388">
        <v>90</v>
      </c>
      <c r="G388" s="77">
        <v>90</v>
      </c>
      <c r="K388" s="79">
        <v>10</v>
      </c>
      <c r="L388" s="79">
        <v>10</v>
      </c>
      <c r="M388" s="77">
        <v>10</v>
      </c>
      <c r="N388" s="18">
        <f t="shared" si="49"/>
        <v>10</v>
      </c>
      <c r="O388" s="21">
        <f t="shared" si="44"/>
        <v>44724</v>
      </c>
      <c r="P388" s="19">
        <f t="shared" si="46"/>
        <v>44749</v>
      </c>
      <c r="S388" s="56">
        <v>7</v>
      </c>
    </row>
    <row r="389" spans="1:19" ht="30" x14ac:dyDescent="0.25">
      <c r="A389" t="s">
        <v>383</v>
      </c>
      <c r="B389" s="1">
        <v>44733</v>
      </c>
      <c r="C389" s="45" t="s">
        <v>376</v>
      </c>
      <c r="K389" s="79"/>
      <c r="L389" s="79"/>
      <c r="N389" s="18"/>
      <c r="O389" s="21">
        <f t="shared" si="44"/>
        <v>44734</v>
      </c>
      <c r="P389" s="19">
        <f t="shared" si="46"/>
        <v>44759</v>
      </c>
      <c r="Q389" s="145" t="s">
        <v>393</v>
      </c>
      <c r="S389" s="56">
        <v>3.5</v>
      </c>
    </row>
    <row r="390" spans="1:19" ht="30" x14ac:dyDescent="0.25">
      <c r="A390" t="s">
        <v>384</v>
      </c>
      <c r="B390" s="1">
        <v>44733</v>
      </c>
      <c r="C390" s="45" t="s">
        <v>376</v>
      </c>
      <c r="D390" s="75" t="s">
        <v>397</v>
      </c>
      <c r="K390" s="79"/>
      <c r="L390" s="79"/>
      <c r="N390" s="18"/>
      <c r="O390" s="21">
        <f t="shared" si="44"/>
        <v>44734</v>
      </c>
      <c r="P390" s="19">
        <f t="shared" si="46"/>
        <v>44759</v>
      </c>
      <c r="Q390" s="155" t="s">
        <v>397</v>
      </c>
      <c r="S390" s="56">
        <v>0</v>
      </c>
    </row>
    <row r="391" spans="1:19" ht="30" x14ac:dyDescent="0.25">
      <c r="A391" t="s">
        <v>385</v>
      </c>
      <c r="B391" s="1">
        <v>44733</v>
      </c>
      <c r="C391" s="45" t="s">
        <v>376</v>
      </c>
      <c r="D391" s="75" t="s">
        <v>397</v>
      </c>
      <c r="K391" s="79"/>
      <c r="L391" s="79"/>
      <c r="N391" s="18"/>
      <c r="O391" s="21">
        <f t="shared" si="44"/>
        <v>44734</v>
      </c>
      <c r="P391" s="19">
        <f t="shared" si="46"/>
        <v>44759</v>
      </c>
      <c r="Q391" s="155" t="s">
        <v>397</v>
      </c>
      <c r="S391" s="56">
        <v>0</v>
      </c>
    </row>
    <row r="392" spans="1:19" ht="30" x14ac:dyDescent="0.25">
      <c r="A392" t="s">
        <v>386</v>
      </c>
      <c r="B392" s="1">
        <v>44733</v>
      </c>
      <c r="C392" s="45" t="s">
        <v>376</v>
      </c>
      <c r="D392" s="75" t="s">
        <v>397</v>
      </c>
      <c r="K392" s="79"/>
      <c r="L392" s="79"/>
      <c r="N392" s="18"/>
      <c r="O392" s="21">
        <f t="shared" si="44"/>
        <v>44734</v>
      </c>
      <c r="P392" s="19">
        <f t="shared" si="46"/>
        <v>44759</v>
      </c>
      <c r="Q392" s="155" t="s">
        <v>397</v>
      </c>
      <c r="S392" s="56">
        <v>0</v>
      </c>
    </row>
    <row r="393" spans="1:19" ht="30" x14ac:dyDescent="0.25">
      <c r="A393" t="s">
        <v>387</v>
      </c>
      <c r="B393" s="1">
        <v>44733</v>
      </c>
      <c r="C393" s="45" t="s">
        <v>376</v>
      </c>
      <c r="D393" s="75" t="s">
        <v>397</v>
      </c>
      <c r="K393" s="79"/>
      <c r="L393" s="79"/>
      <c r="N393" s="18"/>
      <c r="O393" s="21">
        <f t="shared" si="44"/>
        <v>44734</v>
      </c>
      <c r="P393" s="19">
        <f t="shared" si="46"/>
        <v>44759</v>
      </c>
      <c r="Q393" s="155" t="s">
        <v>397</v>
      </c>
      <c r="S393" s="56">
        <v>0</v>
      </c>
    </row>
    <row r="394" spans="1:19" ht="30" x14ac:dyDescent="0.25">
      <c r="A394" t="s">
        <v>388</v>
      </c>
      <c r="B394" s="1">
        <v>44733</v>
      </c>
      <c r="C394" s="45" t="s">
        <v>376</v>
      </c>
      <c r="D394" s="75">
        <v>4</v>
      </c>
      <c r="E394">
        <v>0</v>
      </c>
      <c r="F394">
        <v>0</v>
      </c>
      <c r="G394" s="77">
        <v>0</v>
      </c>
      <c r="K394" s="79">
        <v>0</v>
      </c>
      <c r="L394" s="79">
        <v>0</v>
      </c>
      <c r="M394" s="77">
        <v>0</v>
      </c>
      <c r="N394" s="18">
        <f t="shared" ref="N394" si="50">(K394+L394+M394)/3</f>
        <v>0</v>
      </c>
      <c r="O394" s="21">
        <f t="shared" si="44"/>
        <v>44734</v>
      </c>
      <c r="P394" s="19">
        <f t="shared" si="46"/>
        <v>44759</v>
      </c>
      <c r="S394" s="56">
        <v>7</v>
      </c>
    </row>
    <row r="395" spans="1:19" ht="30" x14ac:dyDescent="0.25">
      <c r="A395" t="s">
        <v>796</v>
      </c>
      <c r="B395" s="1">
        <v>44733</v>
      </c>
      <c r="C395" s="45" t="s">
        <v>376</v>
      </c>
      <c r="K395" s="79"/>
      <c r="L395" s="79"/>
      <c r="N395" s="18"/>
      <c r="O395" s="21">
        <f t="shared" si="44"/>
        <v>44734</v>
      </c>
      <c r="P395" s="19">
        <f t="shared" si="46"/>
        <v>44759</v>
      </c>
      <c r="Q395" s="145" t="s">
        <v>393</v>
      </c>
      <c r="S395" s="56">
        <v>3.5</v>
      </c>
    </row>
    <row r="396" spans="1:19" s="100" customFormat="1" x14ac:dyDescent="0.25">
      <c r="A396" s="100" t="s">
        <v>620</v>
      </c>
      <c r="B396" s="101"/>
      <c r="C396" s="148"/>
      <c r="D396" s="103"/>
      <c r="G396" s="104"/>
      <c r="J396" s="104"/>
      <c r="K396" s="120"/>
      <c r="L396" s="120"/>
      <c r="M396" s="104"/>
      <c r="S396" s="100">
        <f>SUM(S383:S395)</f>
        <v>49</v>
      </c>
    </row>
    <row r="397" spans="1:19" x14ac:dyDescent="0.25">
      <c r="A397" t="s">
        <v>759</v>
      </c>
      <c r="B397" s="1">
        <v>44734</v>
      </c>
      <c r="C397" s="44" t="s">
        <v>758</v>
      </c>
      <c r="H397" s="79"/>
      <c r="N397" s="18"/>
      <c r="O397" s="21">
        <f t="shared" si="44"/>
        <v>44735</v>
      </c>
      <c r="P397" s="19">
        <f t="shared" si="46"/>
        <v>44760</v>
      </c>
      <c r="Q397" s="147" t="s">
        <v>805</v>
      </c>
      <c r="S397" s="56">
        <v>4.5</v>
      </c>
    </row>
    <row r="398" spans="1:19" x14ac:dyDescent="0.25">
      <c r="A398" t="s">
        <v>760</v>
      </c>
      <c r="B398" s="1">
        <v>44734</v>
      </c>
      <c r="C398" s="44" t="s">
        <v>758</v>
      </c>
      <c r="N398" s="18"/>
      <c r="O398" s="21">
        <f t="shared" si="44"/>
        <v>44735</v>
      </c>
      <c r="P398" s="19">
        <f t="shared" si="46"/>
        <v>44760</v>
      </c>
      <c r="Q398" s="145" t="s">
        <v>394</v>
      </c>
      <c r="S398" s="56">
        <v>4.5</v>
      </c>
    </row>
    <row r="399" spans="1:19" x14ac:dyDescent="0.25">
      <c r="A399" t="s">
        <v>761</v>
      </c>
      <c r="B399" s="1">
        <v>44734</v>
      </c>
      <c r="C399" s="44" t="s">
        <v>758</v>
      </c>
      <c r="K399" s="79"/>
      <c r="L399" s="79"/>
      <c r="N399" s="18"/>
      <c r="O399" s="21">
        <f t="shared" si="44"/>
        <v>44735</v>
      </c>
      <c r="P399" s="19">
        <f t="shared" si="46"/>
        <v>44760</v>
      </c>
      <c r="Q399" s="147" t="s">
        <v>805</v>
      </c>
      <c r="S399" s="56">
        <v>4.5</v>
      </c>
    </row>
    <row r="400" spans="1:19" x14ac:dyDescent="0.25">
      <c r="A400" t="s">
        <v>762</v>
      </c>
      <c r="B400" s="1">
        <v>44734</v>
      </c>
      <c r="C400" s="44" t="s">
        <v>758</v>
      </c>
      <c r="K400" s="79"/>
      <c r="L400" s="79"/>
      <c r="N400" s="18"/>
      <c r="O400" s="21">
        <f t="shared" si="44"/>
        <v>44735</v>
      </c>
      <c r="P400" s="19">
        <f t="shared" si="46"/>
        <v>44760</v>
      </c>
      <c r="Q400" s="147" t="s">
        <v>805</v>
      </c>
      <c r="S400" s="56">
        <v>4.5</v>
      </c>
    </row>
    <row r="401" spans="1:19" x14ac:dyDescent="0.25">
      <c r="A401" t="s">
        <v>763</v>
      </c>
      <c r="B401" s="1">
        <v>44734</v>
      </c>
      <c r="C401" s="44" t="s">
        <v>758</v>
      </c>
      <c r="K401" s="79"/>
      <c r="L401" s="79"/>
      <c r="N401" s="18"/>
      <c r="O401" s="21">
        <f t="shared" si="44"/>
        <v>44735</v>
      </c>
      <c r="P401" s="19">
        <f t="shared" si="46"/>
        <v>44760</v>
      </c>
      <c r="Q401" s="159" t="s">
        <v>825</v>
      </c>
      <c r="S401" s="56">
        <v>4.5</v>
      </c>
    </row>
    <row r="402" spans="1:19" x14ac:dyDescent="0.25">
      <c r="A402" t="s">
        <v>764</v>
      </c>
      <c r="B402" s="1">
        <v>44734</v>
      </c>
      <c r="C402" s="44" t="s">
        <v>758</v>
      </c>
      <c r="D402" s="75">
        <v>3</v>
      </c>
      <c r="H402">
        <v>35</v>
      </c>
      <c r="I402">
        <v>43</v>
      </c>
      <c r="J402" s="77">
        <v>42</v>
      </c>
      <c r="K402" s="79">
        <v>21</v>
      </c>
      <c r="L402" s="79">
        <v>23</v>
      </c>
      <c r="M402" s="77">
        <v>23</v>
      </c>
      <c r="N402" s="18">
        <f t="shared" ref="N402" si="51">(K402+L402+M402)/3</f>
        <v>22.333333333333332</v>
      </c>
      <c r="O402" s="21">
        <f t="shared" si="44"/>
        <v>44712.666666666664</v>
      </c>
      <c r="P402" s="19">
        <f t="shared" si="46"/>
        <v>44737.666666666664</v>
      </c>
      <c r="S402" s="56">
        <f>B402-'Мечение-1'!B387</f>
        <v>9</v>
      </c>
    </row>
    <row r="403" spans="1:19" x14ac:dyDescent="0.25">
      <c r="A403" t="s">
        <v>765</v>
      </c>
      <c r="B403" s="1">
        <v>44734</v>
      </c>
      <c r="C403" s="44" t="s">
        <v>758</v>
      </c>
      <c r="K403" s="79"/>
      <c r="L403" s="79"/>
      <c r="N403" s="18"/>
      <c r="O403" s="21">
        <f t="shared" si="44"/>
        <v>44735</v>
      </c>
      <c r="P403" s="19">
        <f t="shared" si="46"/>
        <v>44760</v>
      </c>
      <c r="Q403" s="145" t="s">
        <v>440</v>
      </c>
      <c r="S403" s="56">
        <v>4.5</v>
      </c>
    </row>
    <row r="404" spans="1:19" x14ac:dyDescent="0.25">
      <c r="A404" t="s">
        <v>766</v>
      </c>
      <c r="B404" s="1">
        <v>44734</v>
      </c>
      <c r="C404" s="44" t="s">
        <v>758</v>
      </c>
      <c r="K404" s="79"/>
      <c r="L404" s="79"/>
      <c r="N404" s="18"/>
      <c r="O404" s="21">
        <f t="shared" si="44"/>
        <v>44735</v>
      </c>
      <c r="P404" s="19">
        <f t="shared" si="46"/>
        <v>44760</v>
      </c>
      <c r="Q404" s="145" t="s">
        <v>824</v>
      </c>
      <c r="S404" s="56">
        <v>4.5</v>
      </c>
    </row>
    <row r="405" spans="1:19" x14ac:dyDescent="0.25">
      <c r="A405" t="s">
        <v>767</v>
      </c>
      <c r="B405" s="1">
        <v>44734</v>
      </c>
      <c r="C405" s="44" t="s">
        <v>758</v>
      </c>
      <c r="D405" s="75" t="s">
        <v>397</v>
      </c>
      <c r="K405" s="79"/>
      <c r="N405" s="18"/>
      <c r="O405" s="21">
        <f t="shared" si="44"/>
        <v>44735</v>
      </c>
      <c r="P405" s="19">
        <f t="shared" si="46"/>
        <v>44760</v>
      </c>
      <c r="Q405" s="155" t="s">
        <v>397</v>
      </c>
      <c r="S405" s="56">
        <v>0</v>
      </c>
    </row>
    <row r="406" spans="1:19" x14ac:dyDescent="0.25">
      <c r="A406" t="s">
        <v>768</v>
      </c>
      <c r="B406" s="1">
        <v>44734</v>
      </c>
      <c r="C406" s="44" t="s">
        <v>758</v>
      </c>
      <c r="H406" t="s">
        <v>823</v>
      </c>
      <c r="K406" s="79">
        <v>26</v>
      </c>
      <c r="N406" s="18">
        <v>26</v>
      </c>
      <c r="O406" s="21">
        <f t="shared" si="44"/>
        <v>44709</v>
      </c>
      <c r="P406" s="19">
        <f t="shared" si="46"/>
        <v>44734</v>
      </c>
      <c r="S406" s="56">
        <v>9</v>
      </c>
    </row>
    <row r="407" spans="1:19" x14ac:dyDescent="0.25">
      <c r="A407" t="s">
        <v>769</v>
      </c>
      <c r="B407" s="1">
        <v>44734</v>
      </c>
      <c r="C407" s="44" t="s">
        <v>758</v>
      </c>
      <c r="K407" s="79"/>
      <c r="N407" s="18"/>
      <c r="O407" s="21">
        <f t="shared" si="44"/>
        <v>44735</v>
      </c>
      <c r="P407" s="19">
        <f t="shared" si="46"/>
        <v>44760</v>
      </c>
      <c r="Q407" s="147" t="s">
        <v>805</v>
      </c>
      <c r="S407" s="56">
        <v>4.5</v>
      </c>
    </row>
    <row r="408" spans="1:19" x14ac:dyDescent="0.25">
      <c r="A408" t="s">
        <v>770</v>
      </c>
      <c r="B408" s="1">
        <v>44734</v>
      </c>
      <c r="C408" s="44" t="s">
        <v>758</v>
      </c>
      <c r="K408" s="79"/>
      <c r="L408" s="79"/>
      <c r="N408" s="18"/>
      <c r="O408" s="21">
        <f t="shared" si="44"/>
        <v>44735</v>
      </c>
      <c r="P408" s="19">
        <f t="shared" si="46"/>
        <v>44760</v>
      </c>
      <c r="Q408" s="145" t="s">
        <v>394</v>
      </c>
      <c r="S408" s="56">
        <v>4.5</v>
      </c>
    </row>
    <row r="409" spans="1:19" x14ac:dyDescent="0.25">
      <c r="A409" t="s">
        <v>771</v>
      </c>
      <c r="B409" s="1">
        <v>44734</v>
      </c>
      <c r="C409" s="44" t="s">
        <v>758</v>
      </c>
      <c r="K409" s="79"/>
      <c r="L409" s="79"/>
      <c r="N409" s="18"/>
      <c r="O409" s="21">
        <f t="shared" si="44"/>
        <v>44735</v>
      </c>
      <c r="P409" s="19">
        <f t="shared" si="46"/>
        <v>44760</v>
      </c>
      <c r="Q409" s="145" t="s">
        <v>394</v>
      </c>
      <c r="S409" s="56">
        <v>4.5</v>
      </c>
    </row>
    <row r="410" spans="1:19" x14ac:dyDescent="0.25">
      <c r="A410" t="s">
        <v>772</v>
      </c>
      <c r="B410" s="1">
        <v>44734</v>
      </c>
      <c r="C410" s="44" t="s">
        <v>758</v>
      </c>
      <c r="D410" s="75">
        <v>4</v>
      </c>
      <c r="H410">
        <v>32</v>
      </c>
      <c r="I410">
        <v>30</v>
      </c>
      <c r="J410" s="77">
        <v>31</v>
      </c>
      <c r="K410" s="79">
        <v>19</v>
      </c>
      <c r="L410" s="79">
        <v>19</v>
      </c>
      <c r="M410" s="77">
        <v>19</v>
      </c>
      <c r="N410" s="18">
        <f t="shared" ref="N410" si="52">(K410+L410+M410)/3</f>
        <v>19</v>
      </c>
      <c r="O410" s="21">
        <f t="shared" si="44"/>
        <v>44716</v>
      </c>
      <c r="P410" s="19">
        <f t="shared" si="46"/>
        <v>44741</v>
      </c>
      <c r="S410" s="56">
        <v>9</v>
      </c>
    </row>
    <row r="411" spans="1:19" x14ac:dyDescent="0.25">
      <c r="A411" t="s">
        <v>773</v>
      </c>
      <c r="B411" s="1">
        <v>44734</v>
      </c>
      <c r="C411" s="44" t="s">
        <v>758</v>
      </c>
      <c r="D411" s="75">
        <v>2</v>
      </c>
      <c r="H411">
        <v>32</v>
      </c>
      <c r="I411">
        <v>29</v>
      </c>
      <c r="K411" s="79">
        <v>19</v>
      </c>
      <c r="L411" s="79">
        <v>18</v>
      </c>
      <c r="N411" s="18">
        <f>(K411+L411)/2</f>
        <v>18.5</v>
      </c>
      <c r="O411" s="21">
        <f t="shared" si="44"/>
        <v>44716.5</v>
      </c>
      <c r="P411" s="19">
        <f t="shared" si="46"/>
        <v>44741.5</v>
      </c>
      <c r="S411" s="56">
        <v>9</v>
      </c>
    </row>
    <row r="412" spans="1:19" x14ac:dyDescent="0.25">
      <c r="A412" t="s">
        <v>774</v>
      </c>
      <c r="B412" s="1">
        <v>44734</v>
      </c>
      <c r="C412" s="44" t="s">
        <v>758</v>
      </c>
      <c r="D412" s="75">
        <v>2</v>
      </c>
      <c r="H412">
        <v>27</v>
      </c>
      <c r="I412">
        <v>30</v>
      </c>
      <c r="K412" s="79">
        <v>17</v>
      </c>
      <c r="L412" s="79">
        <v>19</v>
      </c>
      <c r="N412" s="18">
        <f>(K412+L412)/2</f>
        <v>18</v>
      </c>
      <c r="O412" s="21">
        <f t="shared" si="44"/>
        <v>44717</v>
      </c>
      <c r="P412" s="19">
        <f t="shared" si="46"/>
        <v>44742</v>
      </c>
      <c r="S412" s="56">
        <v>9</v>
      </c>
    </row>
    <row r="413" spans="1:19" x14ac:dyDescent="0.25">
      <c r="A413" t="s">
        <v>775</v>
      </c>
      <c r="B413" s="1">
        <v>44734</v>
      </c>
      <c r="C413" s="44" t="s">
        <v>758</v>
      </c>
      <c r="K413" s="79"/>
      <c r="L413" s="79"/>
      <c r="N413" s="18"/>
      <c r="O413" s="21">
        <f t="shared" si="44"/>
        <v>44735</v>
      </c>
      <c r="P413" s="19">
        <f t="shared" si="46"/>
        <v>44760</v>
      </c>
      <c r="Q413" s="145" t="s">
        <v>394</v>
      </c>
      <c r="S413" s="56">
        <v>4.5</v>
      </c>
    </row>
    <row r="414" spans="1:19" s="100" customFormat="1" x14ac:dyDescent="0.25">
      <c r="A414" s="100" t="s">
        <v>620</v>
      </c>
      <c r="B414" s="101"/>
      <c r="C414" s="148"/>
      <c r="D414" s="103"/>
      <c r="G414" s="104"/>
      <c r="J414" s="104"/>
      <c r="K414" s="120"/>
      <c r="L414" s="120"/>
      <c r="M414" s="104"/>
      <c r="S414" s="100">
        <f>SUM(S397:S413)</f>
        <v>94.5</v>
      </c>
    </row>
    <row r="415" spans="1:19" x14ac:dyDescent="0.25">
      <c r="A415" t="s">
        <v>781</v>
      </c>
      <c r="B415" s="1">
        <v>44734</v>
      </c>
      <c r="C415" s="44" t="s">
        <v>783</v>
      </c>
      <c r="K415" s="79"/>
      <c r="L415" s="79"/>
      <c r="N415" s="18"/>
      <c r="O415" s="21">
        <f>B415-N415+1</f>
        <v>44735</v>
      </c>
      <c r="P415" s="19">
        <f>O415+25</f>
        <v>44760</v>
      </c>
      <c r="Q415" s="145" t="s">
        <v>393</v>
      </c>
      <c r="S415" s="56">
        <v>4.5</v>
      </c>
    </row>
    <row r="416" spans="1:19" x14ac:dyDescent="0.25">
      <c r="A416" t="s">
        <v>782</v>
      </c>
      <c r="B416" s="1">
        <v>44734</v>
      </c>
      <c r="C416" s="44" t="s">
        <v>783</v>
      </c>
      <c r="K416" s="79"/>
      <c r="L416" s="79"/>
      <c r="N416" s="18"/>
      <c r="O416" s="21">
        <f>B416-N416+1</f>
        <v>44735</v>
      </c>
      <c r="P416" s="19">
        <f>O416+25</f>
        <v>44760</v>
      </c>
      <c r="Q416" s="159" t="s">
        <v>825</v>
      </c>
      <c r="S416" s="56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5"/>
  <sheetViews>
    <sheetView topLeftCell="A22" workbookViewId="0">
      <selection activeCell="U75" sqref="U75"/>
    </sheetView>
  </sheetViews>
  <sheetFormatPr defaultRowHeight="15" x14ac:dyDescent="0.25"/>
  <cols>
    <col min="2" max="2" width="9.85546875" bestFit="1" customWidth="1"/>
    <col min="3" max="3" width="20" customWidth="1"/>
    <col min="4" max="4" width="4.5703125" style="75" hidden="1" customWidth="1"/>
    <col min="5" max="5" width="4.42578125" hidden="1" customWidth="1"/>
    <col min="6" max="6" width="4.5703125" hidden="1" customWidth="1"/>
    <col min="7" max="7" width="4.42578125" style="77" hidden="1" customWidth="1"/>
    <col min="8" max="8" width="4.5703125" hidden="1" customWidth="1"/>
    <col min="9" max="9" width="4.7109375" hidden="1" customWidth="1"/>
    <col min="10" max="10" width="4.5703125" style="77" hidden="1" customWidth="1"/>
    <col min="11" max="11" width="4.28515625" hidden="1" customWidth="1"/>
    <col min="12" max="12" width="4.5703125" hidden="1" customWidth="1"/>
    <col min="13" max="13" width="4.5703125" style="77" hidden="1" customWidth="1"/>
    <col min="14" max="14" width="8.7109375" style="30"/>
    <col min="15" max="15" width="13.140625" style="22" customWidth="1"/>
    <col min="16" max="16" width="10.42578125" style="8" customWidth="1"/>
    <col min="17" max="17" width="15.28515625" style="137" customWidth="1"/>
    <col min="18" max="18" width="9.140625" style="132" customWidth="1"/>
    <col min="19" max="19" width="12.85546875" customWidth="1"/>
    <col min="21" max="21" width="11.5703125" customWidth="1"/>
    <col min="22" max="22" width="9.85546875" customWidth="1"/>
  </cols>
  <sheetData>
    <row r="1" spans="1:30" s="4" customFormat="1" ht="60.75" thickBot="1" x14ac:dyDescent="0.3">
      <c r="A1" s="5" t="s">
        <v>0</v>
      </c>
      <c r="B1" s="5" t="s">
        <v>1</v>
      </c>
      <c r="C1" s="5" t="s">
        <v>2</v>
      </c>
      <c r="D1" s="31" t="s">
        <v>3</v>
      </c>
      <c r="E1" s="25" t="s">
        <v>10</v>
      </c>
      <c r="F1" s="25" t="s">
        <v>11</v>
      </c>
      <c r="G1" s="26" t="s">
        <v>12</v>
      </c>
      <c r="H1" s="5" t="s">
        <v>7</v>
      </c>
      <c r="I1" s="5" t="s">
        <v>8</v>
      </c>
      <c r="J1" s="27" t="s">
        <v>9</v>
      </c>
      <c r="K1" s="5" t="s">
        <v>14</v>
      </c>
      <c r="L1" s="5" t="s">
        <v>15</v>
      </c>
      <c r="M1" s="27" t="s">
        <v>16</v>
      </c>
      <c r="N1" s="9" t="s">
        <v>13</v>
      </c>
      <c r="O1" s="20" t="s">
        <v>5</v>
      </c>
      <c r="P1" s="28" t="s">
        <v>6</v>
      </c>
      <c r="Q1" s="135" t="s">
        <v>629</v>
      </c>
      <c r="R1" s="133" t="s">
        <v>630</v>
      </c>
      <c r="S1" s="143" t="s">
        <v>391</v>
      </c>
    </row>
    <row r="2" spans="1:30" ht="15.75" thickTop="1" x14ac:dyDescent="0.25">
      <c r="A2" t="s">
        <v>704</v>
      </c>
      <c r="B2" s="1">
        <v>44725</v>
      </c>
      <c r="C2" s="45" t="s">
        <v>192</v>
      </c>
      <c r="D2" s="75">
        <v>5</v>
      </c>
      <c r="H2">
        <v>34</v>
      </c>
      <c r="I2">
        <v>32</v>
      </c>
      <c r="J2" s="77">
        <v>32</v>
      </c>
      <c r="K2" s="79">
        <v>20</v>
      </c>
      <c r="L2" s="79">
        <v>19</v>
      </c>
      <c r="M2" s="77">
        <v>19</v>
      </c>
      <c r="N2" s="18">
        <f>ROUND((K2+L2+M2)/3,0)</f>
        <v>19</v>
      </c>
      <c r="O2" s="21">
        <f>B2-N2+1</f>
        <v>44707</v>
      </c>
      <c r="P2" s="19">
        <f>O2+25</f>
        <v>44732</v>
      </c>
      <c r="Q2" s="137" t="s">
        <v>719</v>
      </c>
      <c r="R2" s="132" t="s">
        <v>632</v>
      </c>
      <c r="S2" s="145"/>
      <c r="V2" t="s">
        <v>830</v>
      </c>
      <c r="W2" t="s">
        <v>832</v>
      </c>
      <c r="X2" s="161" t="s">
        <v>831</v>
      </c>
      <c r="Y2" t="s">
        <v>833</v>
      </c>
      <c r="Z2" s="161" t="s">
        <v>834</v>
      </c>
      <c r="AA2" s="161" t="s">
        <v>835</v>
      </c>
    </row>
    <row r="3" spans="1:30" ht="30.75" thickBot="1" x14ac:dyDescent="0.3">
      <c r="A3" t="s">
        <v>200</v>
      </c>
      <c r="B3" s="1">
        <v>44725</v>
      </c>
      <c r="C3" s="44" t="s">
        <v>722</v>
      </c>
      <c r="D3" s="75">
        <v>3</v>
      </c>
      <c r="E3" t="s">
        <v>193</v>
      </c>
      <c r="F3" t="s">
        <v>193</v>
      </c>
      <c r="H3">
        <v>20</v>
      </c>
      <c r="K3" s="79">
        <v>11</v>
      </c>
      <c r="L3" s="79">
        <v>11</v>
      </c>
      <c r="M3" s="77">
        <v>14</v>
      </c>
      <c r="N3" s="18">
        <f>ROUND((K3+L3+M3)/3,0)</f>
        <v>12</v>
      </c>
      <c r="O3" s="21">
        <f>B3-N3+1</f>
        <v>44714</v>
      </c>
      <c r="P3" s="19">
        <f>O3+25</f>
        <v>44739</v>
      </c>
      <c r="Q3" s="137" t="s">
        <v>719</v>
      </c>
      <c r="S3" s="162"/>
      <c r="U3" t="s">
        <v>18</v>
      </c>
      <c r="V3" t="s">
        <v>836</v>
      </c>
      <c r="W3">
        <v>5</v>
      </c>
      <c r="X3">
        <v>7</v>
      </c>
      <c r="Y3">
        <v>3</v>
      </c>
      <c r="Z3">
        <v>4</v>
      </c>
      <c r="AA3">
        <v>2</v>
      </c>
    </row>
    <row r="4" spans="1:30" ht="15.75" thickTop="1" x14ac:dyDescent="0.25">
      <c r="A4" t="s">
        <v>705</v>
      </c>
      <c r="B4" s="1">
        <v>44725</v>
      </c>
      <c r="C4" s="45" t="s">
        <v>192</v>
      </c>
      <c r="D4" s="75">
        <v>4</v>
      </c>
      <c r="E4">
        <v>60</v>
      </c>
      <c r="F4">
        <v>90</v>
      </c>
      <c r="G4" s="77">
        <v>80</v>
      </c>
      <c r="K4" s="79">
        <v>7</v>
      </c>
      <c r="L4" s="79">
        <v>10</v>
      </c>
      <c r="M4" s="77">
        <v>9</v>
      </c>
      <c r="N4" s="18">
        <f>ROUND((K4+L4+M4)/3,0)</f>
        <v>9</v>
      </c>
      <c r="O4" s="21">
        <f>B4-N4+1</f>
        <v>44717</v>
      </c>
      <c r="P4" s="19">
        <f>O4+25</f>
        <v>44742</v>
      </c>
      <c r="Q4" s="137" t="s">
        <v>719</v>
      </c>
      <c r="R4" s="132" t="s">
        <v>632</v>
      </c>
      <c r="S4" s="145"/>
      <c r="V4" t="s">
        <v>837</v>
      </c>
      <c r="W4">
        <v>2</v>
      </c>
      <c r="X4">
        <v>4</v>
      </c>
      <c r="Y4">
        <v>0</v>
      </c>
      <c r="Z4">
        <v>1</v>
      </c>
      <c r="AA4">
        <v>0</v>
      </c>
    </row>
    <row r="5" spans="1:30" x14ac:dyDescent="0.25">
      <c r="A5" t="s">
        <v>199</v>
      </c>
      <c r="B5" s="1">
        <v>44725</v>
      </c>
      <c r="C5" s="44" t="s">
        <v>722</v>
      </c>
      <c r="D5" s="75">
        <v>4</v>
      </c>
      <c r="E5">
        <v>60</v>
      </c>
      <c r="F5">
        <v>60</v>
      </c>
      <c r="G5" s="77">
        <v>60</v>
      </c>
      <c r="K5" s="79">
        <v>7</v>
      </c>
      <c r="L5" s="79">
        <v>7</v>
      </c>
      <c r="M5" s="77">
        <v>7</v>
      </c>
      <c r="N5" s="18">
        <f>ROUND((K5+L5+M5)/3,0)</f>
        <v>7</v>
      </c>
      <c r="O5" s="21">
        <f>B5-N5+1</f>
        <v>44719</v>
      </c>
      <c r="P5" s="19">
        <f>O5+25</f>
        <v>44744</v>
      </c>
      <c r="Q5" s="137" t="s">
        <v>719</v>
      </c>
      <c r="R5" s="132" t="s">
        <v>632</v>
      </c>
      <c r="S5" s="145"/>
      <c r="V5" t="s">
        <v>838</v>
      </c>
      <c r="W5">
        <f>W4/W3*100</f>
        <v>40</v>
      </c>
      <c r="X5">
        <f t="shared" ref="X5:AA5" si="0">X4/X3*100</f>
        <v>57.142857142857139</v>
      </c>
      <c r="Y5">
        <f t="shared" si="0"/>
        <v>0</v>
      </c>
      <c r="Z5">
        <f t="shared" si="0"/>
        <v>25</v>
      </c>
      <c r="AA5">
        <f t="shared" si="0"/>
        <v>0</v>
      </c>
    </row>
    <row r="6" spans="1:30" ht="30" x14ac:dyDescent="0.25">
      <c r="A6" t="s">
        <v>209</v>
      </c>
      <c r="B6" s="1">
        <v>44725</v>
      </c>
      <c r="C6" s="44" t="s">
        <v>722</v>
      </c>
      <c r="D6" s="75">
        <v>4</v>
      </c>
      <c r="E6">
        <v>45</v>
      </c>
      <c r="F6">
        <v>45</v>
      </c>
      <c r="G6" s="77">
        <v>45</v>
      </c>
      <c r="K6" s="79">
        <v>6</v>
      </c>
      <c r="L6" s="79">
        <v>6</v>
      </c>
      <c r="M6" s="77">
        <v>6</v>
      </c>
      <c r="N6" s="18">
        <f>ROUND((K6+L6+M6)/3,0)</f>
        <v>6</v>
      </c>
      <c r="O6" s="21">
        <f>B6-N6+1</f>
        <v>44720</v>
      </c>
      <c r="P6" s="19">
        <f>O6+25</f>
        <v>44745</v>
      </c>
      <c r="Q6" s="137" t="s">
        <v>719</v>
      </c>
      <c r="R6" s="132" t="s">
        <v>632</v>
      </c>
      <c r="S6" s="145"/>
    </row>
    <row r="7" spans="1:30" ht="30" x14ac:dyDescent="0.25">
      <c r="A7" t="s">
        <v>707</v>
      </c>
      <c r="B7" s="1">
        <v>44725</v>
      </c>
      <c r="C7" s="45" t="s">
        <v>192</v>
      </c>
      <c r="D7" s="75">
        <v>4</v>
      </c>
      <c r="E7">
        <v>0</v>
      </c>
      <c r="F7">
        <v>45</v>
      </c>
      <c r="G7" s="77">
        <v>45</v>
      </c>
      <c r="K7" s="79">
        <v>0</v>
      </c>
      <c r="L7" s="79">
        <v>6</v>
      </c>
      <c r="M7" s="77">
        <v>6</v>
      </c>
      <c r="N7" s="18">
        <f>ROUND((K7+L7+M7)/3,0)</f>
        <v>4</v>
      </c>
      <c r="O7" s="21">
        <f>B7-N7+1</f>
        <v>44722</v>
      </c>
      <c r="P7" s="19">
        <f>O7+25</f>
        <v>44747</v>
      </c>
      <c r="Q7" s="137" t="s">
        <v>721</v>
      </c>
      <c r="R7" s="132" t="s">
        <v>632</v>
      </c>
      <c r="S7" s="145"/>
      <c r="U7" t="s">
        <v>839</v>
      </c>
      <c r="V7" t="s">
        <v>836</v>
      </c>
      <c r="W7">
        <v>77</v>
      </c>
      <c r="X7">
        <f>189-78</f>
        <v>111</v>
      </c>
      <c r="Y7">
        <f>226-189</f>
        <v>37</v>
      </c>
      <c r="Z7">
        <f>319-226</f>
        <v>93</v>
      </c>
      <c r="AA7">
        <f>375-319</f>
        <v>56</v>
      </c>
    </row>
    <row r="8" spans="1:30" ht="30" x14ac:dyDescent="0.25">
      <c r="A8" t="s">
        <v>706</v>
      </c>
      <c r="B8" s="1">
        <v>44725</v>
      </c>
      <c r="C8" s="45" t="s">
        <v>192</v>
      </c>
      <c r="D8" s="75">
        <v>3</v>
      </c>
      <c r="E8">
        <v>0</v>
      </c>
      <c r="F8">
        <v>0</v>
      </c>
      <c r="G8" s="77">
        <v>0</v>
      </c>
      <c r="K8" s="79">
        <v>0</v>
      </c>
      <c r="L8" s="79">
        <v>0</v>
      </c>
      <c r="M8" s="77">
        <v>0</v>
      </c>
      <c r="N8" s="18">
        <f>ROUND((K8+L8+M8)/3,0)</f>
        <v>0</v>
      </c>
      <c r="O8" s="21">
        <f>B8-N8+1</f>
        <v>44726</v>
      </c>
      <c r="P8" s="19">
        <f>O8+25</f>
        <v>44751</v>
      </c>
      <c r="Q8" s="137" t="s">
        <v>720</v>
      </c>
      <c r="R8" s="132" t="s">
        <v>632</v>
      </c>
      <c r="S8" s="145"/>
      <c r="V8" t="s">
        <v>837</v>
      </c>
      <c r="W8">
        <v>29</v>
      </c>
      <c r="X8">
        <v>20</v>
      </c>
      <c r="Y8">
        <v>5</v>
      </c>
      <c r="Z8">
        <v>10</v>
      </c>
      <c r="AA8">
        <v>3</v>
      </c>
    </row>
    <row r="9" spans="1:30" x14ac:dyDescent="0.25">
      <c r="A9" t="s">
        <v>103</v>
      </c>
      <c r="B9" s="1">
        <v>44723</v>
      </c>
      <c r="C9" s="44" t="s">
        <v>74</v>
      </c>
      <c r="D9" s="75">
        <v>4</v>
      </c>
      <c r="H9">
        <v>36</v>
      </c>
      <c r="I9">
        <v>30</v>
      </c>
      <c r="J9" s="77">
        <v>26</v>
      </c>
      <c r="K9" s="79">
        <v>21</v>
      </c>
      <c r="L9" s="79">
        <v>19</v>
      </c>
      <c r="M9" s="77">
        <v>17</v>
      </c>
      <c r="N9" s="18">
        <f>ROUND((K9+L9+M9)/3,0)</f>
        <v>19</v>
      </c>
      <c r="O9" s="21">
        <f>B9-N9+1</f>
        <v>44705</v>
      </c>
      <c r="P9" s="19">
        <f>O9+25</f>
        <v>44730</v>
      </c>
      <c r="Q9" s="137" t="s">
        <v>684</v>
      </c>
      <c r="R9" s="132" t="s">
        <v>658</v>
      </c>
      <c r="S9" s="145" t="s">
        <v>393</v>
      </c>
      <c r="V9" t="s">
        <v>838</v>
      </c>
      <c r="W9">
        <f>W8/W7*100</f>
        <v>37.662337662337663</v>
      </c>
      <c r="X9">
        <f t="shared" ref="X9:Z9" si="1">X8/X7*100</f>
        <v>18.018018018018019</v>
      </c>
      <c r="Y9">
        <f t="shared" si="1"/>
        <v>13.513513513513514</v>
      </c>
      <c r="Z9">
        <f t="shared" si="1"/>
        <v>10.75268817204301</v>
      </c>
      <c r="AA9">
        <f>AA8/AA7*100</f>
        <v>5.3571428571428568</v>
      </c>
    </row>
    <row r="10" spans="1:30" x14ac:dyDescent="0.25">
      <c r="A10" t="s">
        <v>102</v>
      </c>
      <c r="B10" s="1">
        <v>44723</v>
      </c>
      <c r="C10" s="44" t="s">
        <v>74</v>
      </c>
      <c r="D10" s="75">
        <v>5</v>
      </c>
      <c r="H10">
        <v>22</v>
      </c>
      <c r="I10">
        <v>23</v>
      </c>
      <c r="J10" s="77">
        <v>17</v>
      </c>
      <c r="K10" s="79">
        <v>15</v>
      </c>
      <c r="L10" s="79">
        <v>16</v>
      </c>
      <c r="M10" s="77">
        <v>13</v>
      </c>
      <c r="N10" s="18">
        <f>ROUND((K10+L10+M10)/3,0)</f>
        <v>15</v>
      </c>
      <c r="O10" s="21">
        <f>B10-N10+1</f>
        <v>44709</v>
      </c>
      <c r="P10" s="19">
        <f>O10+25</f>
        <v>44734</v>
      </c>
      <c r="Q10" s="137" t="s">
        <v>684</v>
      </c>
      <c r="R10" s="132" t="s">
        <v>658</v>
      </c>
      <c r="S10" s="145"/>
      <c r="V10" t="s">
        <v>830</v>
      </c>
      <c r="W10" t="s">
        <v>832</v>
      </c>
      <c r="X10" s="161" t="s">
        <v>831</v>
      </c>
      <c r="Y10" t="s">
        <v>833</v>
      </c>
      <c r="Z10" s="161" t="s">
        <v>834</v>
      </c>
      <c r="AA10" s="161" t="s">
        <v>835</v>
      </c>
    </row>
    <row r="11" spans="1:30" ht="30" x14ac:dyDescent="0.25">
      <c r="A11" t="s">
        <v>305</v>
      </c>
      <c r="B11" s="1">
        <v>44723</v>
      </c>
      <c r="C11" s="44" t="s">
        <v>322</v>
      </c>
      <c r="D11" s="75">
        <v>5</v>
      </c>
      <c r="E11">
        <v>90</v>
      </c>
      <c r="F11">
        <v>90</v>
      </c>
      <c r="G11" s="77">
        <v>75</v>
      </c>
      <c r="K11" s="79">
        <v>10</v>
      </c>
      <c r="L11" s="79">
        <v>10</v>
      </c>
      <c r="M11" s="77">
        <v>8</v>
      </c>
      <c r="N11" s="18">
        <f>ROUND((K11+L11+M11)/3,0)</f>
        <v>9</v>
      </c>
      <c r="O11" s="21">
        <f>B11-N11+1</f>
        <v>44715</v>
      </c>
      <c r="P11" s="19">
        <f>O11+25</f>
        <v>44740</v>
      </c>
      <c r="Q11" s="137" t="s">
        <v>677</v>
      </c>
      <c r="R11" s="132" t="s">
        <v>659</v>
      </c>
      <c r="S11" s="145"/>
    </row>
    <row r="12" spans="1:30" x14ac:dyDescent="0.25">
      <c r="A12" t="s">
        <v>25</v>
      </c>
      <c r="B12" s="1">
        <v>44722</v>
      </c>
      <c r="C12" s="41" t="s">
        <v>18</v>
      </c>
      <c r="D12" s="75">
        <v>5</v>
      </c>
      <c r="H12">
        <v>30</v>
      </c>
      <c r="I12">
        <v>39</v>
      </c>
      <c r="J12" s="77">
        <v>34</v>
      </c>
      <c r="K12" s="79">
        <v>19</v>
      </c>
      <c r="L12" s="79">
        <v>22</v>
      </c>
      <c r="M12" s="77">
        <v>20</v>
      </c>
      <c r="N12" s="18">
        <f>ROUND((K12+L12+M12)/3,0)</f>
        <v>20</v>
      </c>
      <c r="O12" s="21">
        <f>B12-N12+1</f>
        <v>44703</v>
      </c>
      <c r="P12" s="19">
        <f>O12+25</f>
        <v>44728</v>
      </c>
      <c r="Q12" s="137" t="s">
        <v>669</v>
      </c>
      <c r="S12" s="145" t="s">
        <v>810</v>
      </c>
    </row>
    <row r="13" spans="1:30" ht="30" x14ac:dyDescent="0.25">
      <c r="A13" t="s">
        <v>133</v>
      </c>
      <c r="B13" s="1">
        <v>44723</v>
      </c>
      <c r="C13" s="45" t="s">
        <v>117</v>
      </c>
      <c r="D13" s="75">
        <v>6</v>
      </c>
      <c r="H13">
        <v>36</v>
      </c>
      <c r="I13">
        <v>35</v>
      </c>
      <c r="J13" s="77">
        <v>33</v>
      </c>
      <c r="K13" s="79">
        <v>21</v>
      </c>
      <c r="L13" s="79">
        <v>21</v>
      </c>
      <c r="M13" s="77">
        <v>20</v>
      </c>
      <c r="N13" s="18">
        <f>ROUND((K13+L13+M13)/3,0)</f>
        <v>21</v>
      </c>
      <c r="O13" s="21">
        <f>B13-N13+1</f>
        <v>44703</v>
      </c>
      <c r="P13" s="19">
        <f>O13+25</f>
        <v>44728</v>
      </c>
      <c r="Q13" s="137" t="s">
        <v>669</v>
      </c>
      <c r="R13" s="132" t="s">
        <v>658</v>
      </c>
      <c r="S13" s="147" t="s">
        <v>805</v>
      </c>
    </row>
    <row r="14" spans="1:30" ht="30" x14ac:dyDescent="0.25">
      <c r="A14" t="s">
        <v>238</v>
      </c>
      <c r="B14" s="1">
        <v>44725</v>
      </c>
      <c r="C14" s="44" t="s">
        <v>241</v>
      </c>
      <c r="D14" s="75">
        <v>4</v>
      </c>
      <c r="H14">
        <v>35</v>
      </c>
      <c r="I14">
        <v>35</v>
      </c>
      <c r="J14" s="77">
        <v>33</v>
      </c>
      <c r="K14" s="79">
        <v>21</v>
      </c>
      <c r="L14" s="79">
        <v>21</v>
      </c>
      <c r="M14" s="77">
        <v>20</v>
      </c>
      <c r="N14" s="18">
        <f>ROUND((K14+L14+M14)/3,0)</f>
        <v>21</v>
      </c>
      <c r="O14" s="21">
        <f>B14-N14+1</f>
        <v>44705</v>
      </c>
      <c r="P14" s="19">
        <f>O14+25</f>
        <v>44730</v>
      </c>
      <c r="Q14" s="137" t="s">
        <v>669</v>
      </c>
      <c r="R14" s="132" t="s">
        <v>632</v>
      </c>
      <c r="S14" s="145" t="s">
        <v>394</v>
      </c>
      <c r="V14" t="s">
        <v>830</v>
      </c>
      <c r="W14" t="s">
        <v>832</v>
      </c>
      <c r="X14" s="161" t="s">
        <v>831</v>
      </c>
      <c r="Y14" t="s">
        <v>833</v>
      </c>
      <c r="Z14" s="161" t="s">
        <v>834</v>
      </c>
      <c r="AA14" s="161" t="s">
        <v>835</v>
      </c>
    </row>
    <row r="15" spans="1:30" ht="30" x14ac:dyDescent="0.25">
      <c r="A15" t="s">
        <v>378</v>
      </c>
      <c r="B15" s="1">
        <v>44726</v>
      </c>
      <c r="C15" s="45" t="s">
        <v>376</v>
      </c>
      <c r="D15" s="75">
        <v>5</v>
      </c>
      <c r="H15">
        <v>40</v>
      </c>
      <c r="I15">
        <v>38</v>
      </c>
      <c r="J15" s="77">
        <v>36</v>
      </c>
      <c r="K15" s="79">
        <v>22</v>
      </c>
      <c r="L15" s="79">
        <v>22</v>
      </c>
      <c r="M15" s="77">
        <v>21</v>
      </c>
      <c r="N15" s="18">
        <f>ROUND((K15+L15+M15)/3,0)</f>
        <v>22</v>
      </c>
      <c r="O15" s="21">
        <f>B15-N15+1</f>
        <v>44705</v>
      </c>
      <c r="P15" s="19">
        <f>O15+25</f>
        <v>44730</v>
      </c>
      <c r="Q15" s="137" t="s">
        <v>669</v>
      </c>
      <c r="R15" s="132" t="s">
        <v>658</v>
      </c>
      <c r="S15" s="145" t="s">
        <v>394</v>
      </c>
      <c r="V15" t="s">
        <v>838</v>
      </c>
      <c r="W15">
        <v>37.662337662337663</v>
      </c>
      <c r="X15">
        <v>18.018018018018019</v>
      </c>
      <c r="Y15">
        <v>13.513513513513514</v>
      </c>
      <c r="Z15">
        <v>10.75268817204301</v>
      </c>
      <c r="AA15">
        <v>5.3571428571428568</v>
      </c>
    </row>
    <row r="16" spans="1:30" s="132" customFormat="1" ht="30" x14ac:dyDescent="0.25">
      <c r="A16" t="s">
        <v>729</v>
      </c>
      <c r="B16" s="1">
        <v>44725</v>
      </c>
      <c r="C16" s="44" t="s">
        <v>241</v>
      </c>
      <c r="D16" s="75">
        <v>5</v>
      </c>
      <c r="E16"/>
      <c r="F16"/>
      <c r="G16" s="77"/>
      <c r="H16">
        <v>32</v>
      </c>
      <c r="I16">
        <v>33</v>
      </c>
      <c r="J16" s="77">
        <v>34</v>
      </c>
      <c r="K16" s="79">
        <v>19</v>
      </c>
      <c r="L16" s="79">
        <v>20</v>
      </c>
      <c r="M16" s="77">
        <v>20</v>
      </c>
      <c r="N16" s="18">
        <f>ROUND((K16+L16+M16)/3,0)</f>
        <v>20</v>
      </c>
      <c r="O16" s="21">
        <f>B16-N16+1</f>
        <v>44706</v>
      </c>
      <c r="P16" s="19">
        <f>O16+25</f>
        <v>44731</v>
      </c>
      <c r="Q16" s="137" t="s">
        <v>669</v>
      </c>
      <c r="R16" s="132" t="s">
        <v>658</v>
      </c>
      <c r="S16" s="145" t="s">
        <v>393</v>
      </c>
      <c r="T16"/>
      <c r="U16"/>
      <c r="V16"/>
      <c r="W16"/>
      <c r="X16"/>
      <c r="Y16"/>
      <c r="Z16"/>
      <c r="AA16"/>
      <c r="AB16"/>
      <c r="AC16"/>
      <c r="AD16"/>
    </row>
    <row r="17" spans="1:30" s="132" customFormat="1" ht="30" x14ac:dyDescent="0.25">
      <c r="A17" t="s">
        <v>237</v>
      </c>
      <c r="B17" s="1">
        <v>44725</v>
      </c>
      <c r="C17" s="44" t="s">
        <v>241</v>
      </c>
      <c r="D17" s="75">
        <v>5</v>
      </c>
      <c r="E17"/>
      <c r="F17"/>
      <c r="G17" s="77"/>
      <c r="H17">
        <v>32</v>
      </c>
      <c r="I17">
        <v>30</v>
      </c>
      <c r="J17" s="77">
        <v>33</v>
      </c>
      <c r="K17" s="79">
        <v>19</v>
      </c>
      <c r="L17" s="79">
        <v>19</v>
      </c>
      <c r="M17" s="77">
        <v>20</v>
      </c>
      <c r="N17" s="18">
        <f>ROUND((K17+L17+M17)/3,0)</f>
        <v>19</v>
      </c>
      <c r="O17" s="21">
        <f>B17-N17+1</f>
        <v>44707</v>
      </c>
      <c r="P17" s="19">
        <f>O17+25</f>
        <v>44732</v>
      </c>
      <c r="Q17" s="137" t="s">
        <v>669</v>
      </c>
      <c r="R17" s="132" t="s">
        <v>632</v>
      </c>
      <c r="S17" s="145" t="s">
        <v>394</v>
      </c>
      <c r="T17"/>
      <c r="U17"/>
      <c r="V17"/>
      <c r="W17"/>
      <c r="X17"/>
      <c r="Y17"/>
      <c r="Z17"/>
      <c r="AA17"/>
      <c r="AB17"/>
      <c r="AC17"/>
      <c r="AD17"/>
    </row>
    <row r="18" spans="1:30" s="132" customFormat="1" ht="30.75" thickBot="1" x14ac:dyDescent="0.3">
      <c r="A18" t="s">
        <v>374</v>
      </c>
      <c r="B18" s="1">
        <v>44726</v>
      </c>
      <c r="C18" s="44" t="s">
        <v>375</v>
      </c>
      <c r="D18" s="75">
        <v>5</v>
      </c>
      <c r="E18"/>
      <c r="F18"/>
      <c r="G18" s="77"/>
      <c r="H18">
        <v>34</v>
      </c>
      <c r="I18">
        <v>36</v>
      </c>
      <c r="J18" s="77">
        <v>30</v>
      </c>
      <c r="K18" s="79">
        <v>20</v>
      </c>
      <c r="L18" s="79">
        <v>21</v>
      </c>
      <c r="M18" s="77">
        <v>19</v>
      </c>
      <c r="N18" s="18">
        <f>ROUND((K18+L18+M18)/3,0)</f>
        <v>20</v>
      </c>
      <c r="O18" s="21">
        <f>B18-N18+1</f>
        <v>44707</v>
      </c>
      <c r="P18" s="19">
        <f>O18+25</f>
        <v>44732</v>
      </c>
      <c r="Q18" s="137" t="s">
        <v>669</v>
      </c>
      <c r="R18" s="132" t="s">
        <v>632</v>
      </c>
      <c r="S18" s="145" t="s">
        <v>394</v>
      </c>
      <c r="T18"/>
      <c r="U18"/>
      <c r="V18" t="s">
        <v>5</v>
      </c>
      <c r="W18"/>
      <c r="X18"/>
      <c r="Y18"/>
      <c r="Z18"/>
      <c r="AA18"/>
      <c r="AB18"/>
      <c r="AC18"/>
      <c r="AD18"/>
    </row>
    <row r="19" spans="1:30" s="132" customFormat="1" x14ac:dyDescent="0.25">
      <c r="A19" t="s">
        <v>236</v>
      </c>
      <c r="B19" s="1">
        <v>44725</v>
      </c>
      <c r="C19" s="44" t="s">
        <v>241</v>
      </c>
      <c r="D19" s="75">
        <v>8</v>
      </c>
      <c r="E19"/>
      <c r="F19"/>
      <c r="G19" s="77"/>
      <c r="H19">
        <v>23</v>
      </c>
      <c r="I19">
        <v>34</v>
      </c>
      <c r="J19" s="77">
        <v>32</v>
      </c>
      <c r="K19" s="79">
        <v>16</v>
      </c>
      <c r="L19" s="79">
        <v>20</v>
      </c>
      <c r="M19" s="77">
        <v>19</v>
      </c>
      <c r="N19" s="18">
        <f>ROUND((K19+L19+M19)/3,0)</f>
        <v>18</v>
      </c>
      <c r="O19" s="21">
        <f>B19-N19+1</f>
        <v>44708</v>
      </c>
      <c r="P19" s="19">
        <f>O19+25</f>
        <v>44733</v>
      </c>
      <c r="Q19" s="137" t="s">
        <v>669</v>
      </c>
      <c r="R19" s="132" t="s">
        <v>632</v>
      </c>
      <c r="S19" s="145" t="s">
        <v>806</v>
      </c>
      <c r="T19"/>
      <c r="U19"/>
      <c r="V19" s="168" t="s">
        <v>851</v>
      </c>
      <c r="W19" s="168" t="s">
        <v>852</v>
      </c>
      <c r="X19" s="168" t="s">
        <v>853</v>
      </c>
      <c r="Y19" s="166" t="s">
        <v>854</v>
      </c>
      <c r="Z19" s="166" t="s">
        <v>855</v>
      </c>
      <c r="AA19" s="166" t="s">
        <v>856</v>
      </c>
      <c r="AB19" s="166" t="s">
        <v>857</v>
      </c>
      <c r="AC19" s="166" t="s">
        <v>858</v>
      </c>
      <c r="AD19"/>
    </row>
    <row r="20" spans="1:30" s="132" customFormat="1" ht="30.75" thickBot="1" x14ac:dyDescent="0.3">
      <c r="A20" t="s">
        <v>746</v>
      </c>
      <c r="B20" s="1">
        <v>44725</v>
      </c>
      <c r="C20" s="45" t="s">
        <v>242</v>
      </c>
      <c r="D20" s="75">
        <v>5</v>
      </c>
      <c r="E20" t="s">
        <v>751</v>
      </c>
      <c r="F20"/>
      <c r="G20" s="77"/>
      <c r="H20">
        <v>24</v>
      </c>
      <c r="I20">
        <v>26</v>
      </c>
      <c r="J20" s="77">
        <v>28</v>
      </c>
      <c r="K20" s="79">
        <v>16</v>
      </c>
      <c r="L20" s="79">
        <v>17</v>
      </c>
      <c r="M20" s="77">
        <v>18</v>
      </c>
      <c r="N20" s="18">
        <f>ROUND((K20+L20+M20)/3,0)</f>
        <v>17</v>
      </c>
      <c r="O20" s="21">
        <f>B20-N20+1</f>
        <v>44709</v>
      </c>
      <c r="P20" s="19">
        <f>O20+25</f>
        <v>44734</v>
      </c>
      <c r="Q20" s="137" t="s">
        <v>669</v>
      </c>
      <c r="R20" s="132" t="s">
        <v>659</v>
      </c>
      <c r="S20" s="145"/>
      <c r="T20"/>
      <c r="U20" s="164"/>
      <c r="V20" s="169"/>
      <c r="W20" s="169"/>
      <c r="X20" s="169"/>
      <c r="Y20" s="167"/>
      <c r="Z20" s="167"/>
      <c r="AA20" s="167"/>
      <c r="AB20" s="167"/>
      <c r="AC20" s="167"/>
      <c r="AD20"/>
    </row>
    <row r="21" spans="1:30" s="132" customFormat="1" ht="30" x14ac:dyDescent="0.25">
      <c r="A21" t="s">
        <v>233</v>
      </c>
      <c r="B21" s="1">
        <v>44725</v>
      </c>
      <c r="C21" s="44" t="s">
        <v>241</v>
      </c>
      <c r="D21" s="75">
        <v>2</v>
      </c>
      <c r="E21">
        <v>90</v>
      </c>
      <c r="F21">
        <v>90</v>
      </c>
      <c r="G21" s="77"/>
      <c r="H21"/>
      <c r="I21"/>
      <c r="J21" s="77"/>
      <c r="K21" s="79">
        <v>10</v>
      </c>
      <c r="L21" s="79">
        <v>10</v>
      </c>
      <c r="M21" s="77"/>
      <c r="N21" s="18">
        <f>ROUND((K21+L21+M21)/2,0)</f>
        <v>10</v>
      </c>
      <c r="O21" s="21">
        <f>B21-N21+1</f>
        <v>44716</v>
      </c>
      <c r="P21" s="19">
        <f>O21+25</f>
        <v>44741</v>
      </c>
      <c r="Q21" s="137" t="s">
        <v>669</v>
      </c>
      <c r="R21" s="132" t="s">
        <v>659</v>
      </c>
      <c r="S21" s="145"/>
      <c r="T21"/>
      <c r="U21" t="s">
        <v>859</v>
      </c>
      <c r="V21">
        <v>2</v>
      </c>
      <c r="W21">
        <v>104</v>
      </c>
      <c r="X21">
        <v>60</v>
      </c>
      <c r="Y21">
        <v>96</v>
      </c>
      <c r="Z21">
        <v>63</v>
      </c>
      <c r="AA21">
        <v>48</v>
      </c>
      <c r="AB21">
        <v>1</v>
      </c>
      <c r="AC21"/>
      <c r="AD21"/>
    </row>
    <row r="22" spans="1:30" s="132" customFormat="1" x14ac:dyDescent="0.25">
      <c r="A22" t="s">
        <v>258</v>
      </c>
      <c r="B22" s="1">
        <v>44725</v>
      </c>
      <c r="C22" s="45" t="s">
        <v>242</v>
      </c>
      <c r="D22" s="75">
        <v>5</v>
      </c>
      <c r="E22">
        <v>90</v>
      </c>
      <c r="F22">
        <v>90</v>
      </c>
      <c r="G22" s="77">
        <v>75</v>
      </c>
      <c r="H22"/>
      <c r="I22"/>
      <c r="J22" s="77"/>
      <c r="K22" s="79">
        <v>10</v>
      </c>
      <c r="L22" s="79">
        <v>10</v>
      </c>
      <c r="M22" s="77">
        <v>8</v>
      </c>
      <c r="N22" s="18">
        <f>ROUND((K22+L22+M22)/3,0)</f>
        <v>9</v>
      </c>
      <c r="O22" s="21">
        <f>B22-N22+1</f>
        <v>44717</v>
      </c>
      <c r="P22" s="19">
        <f>O22+25</f>
        <v>44742</v>
      </c>
      <c r="Q22" s="137" t="s">
        <v>669</v>
      </c>
      <c r="R22" s="132" t="s">
        <v>658</v>
      </c>
      <c r="S22" s="145"/>
      <c r="T22"/>
      <c r="U22"/>
      <c r="V22"/>
      <c r="W22"/>
      <c r="X22"/>
      <c r="Y22"/>
      <c r="Z22"/>
      <c r="AA22"/>
      <c r="AB22"/>
      <c r="AC22"/>
      <c r="AD22"/>
    </row>
    <row r="23" spans="1:30" s="132" customFormat="1" x14ac:dyDescent="0.25">
      <c r="A23" t="s">
        <v>339</v>
      </c>
      <c r="B23" s="1">
        <v>44725</v>
      </c>
      <c r="C23" s="45" t="s">
        <v>338</v>
      </c>
      <c r="D23" s="75">
        <v>6</v>
      </c>
      <c r="E23">
        <v>80</v>
      </c>
      <c r="F23">
        <v>60</v>
      </c>
      <c r="G23" s="77">
        <v>80</v>
      </c>
      <c r="H23"/>
      <c r="I23"/>
      <c r="J23" s="77"/>
      <c r="K23" s="79">
        <v>9</v>
      </c>
      <c r="L23" s="79">
        <v>7</v>
      </c>
      <c r="M23" s="77">
        <v>9</v>
      </c>
      <c r="N23" s="18">
        <f>ROUND((K23+L23+M23)/3,0)</f>
        <v>8</v>
      </c>
      <c r="O23" s="21">
        <f>B23-N23+1</f>
        <v>44718</v>
      </c>
      <c r="P23" s="19">
        <f>O23+25</f>
        <v>44743</v>
      </c>
      <c r="Q23" s="137" t="s">
        <v>669</v>
      </c>
      <c r="R23" s="132" t="s">
        <v>632</v>
      </c>
      <c r="S23" s="145"/>
      <c r="T23"/>
      <c r="U23"/>
      <c r="V23"/>
      <c r="W23"/>
      <c r="X23"/>
      <c r="Y23"/>
      <c r="Z23"/>
      <c r="AA23"/>
      <c r="AB23"/>
      <c r="AC23"/>
      <c r="AD23"/>
    </row>
    <row r="24" spans="1:30" s="132" customFormat="1" x14ac:dyDescent="0.25">
      <c r="A24" t="s">
        <v>362</v>
      </c>
      <c r="B24" s="1">
        <v>44726</v>
      </c>
      <c r="C24" s="44" t="s">
        <v>375</v>
      </c>
      <c r="D24" s="75">
        <v>4</v>
      </c>
      <c r="E24">
        <v>75</v>
      </c>
      <c r="F24">
        <v>75</v>
      </c>
      <c r="G24" s="77">
        <v>75</v>
      </c>
      <c r="H24"/>
      <c r="I24"/>
      <c r="J24" s="77"/>
      <c r="K24" s="79">
        <v>8</v>
      </c>
      <c r="L24" s="79">
        <v>8</v>
      </c>
      <c r="M24" s="77">
        <v>8</v>
      </c>
      <c r="N24" s="18">
        <f>ROUND((K24+L24+M24)/3,0)</f>
        <v>8</v>
      </c>
      <c r="O24" s="21">
        <f>B24-N24+1</f>
        <v>44719</v>
      </c>
      <c r="P24" s="19">
        <f>O24+25</f>
        <v>44744</v>
      </c>
      <c r="Q24" s="137" t="s">
        <v>669</v>
      </c>
      <c r="R24" s="132" t="s">
        <v>658</v>
      </c>
      <c r="S24" s="145"/>
      <c r="T24"/>
      <c r="U24"/>
      <c r="V24"/>
      <c r="W24"/>
      <c r="X24"/>
      <c r="Y24"/>
      <c r="Z24"/>
      <c r="AA24"/>
      <c r="AB24"/>
      <c r="AC24"/>
      <c r="AD24"/>
    </row>
    <row r="25" spans="1:30" s="132" customFormat="1" x14ac:dyDescent="0.25">
      <c r="A25" t="s">
        <v>370</v>
      </c>
      <c r="B25" s="1">
        <v>44726</v>
      </c>
      <c r="C25" s="44" t="s">
        <v>375</v>
      </c>
      <c r="D25" s="75">
        <v>5</v>
      </c>
      <c r="E25">
        <v>30</v>
      </c>
      <c r="F25">
        <v>30</v>
      </c>
      <c r="G25" s="77">
        <v>45</v>
      </c>
      <c r="H25"/>
      <c r="I25"/>
      <c r="J25" s="77"/>
      <c r="K25" s="79">
        <v>4</v>
      </c>
      <c r="L25" s="79">
        <v>4</v>
      </c>
      <c r="M25" s="77">
        <v>6</v>
      </c>
      <c r="N25" s="18">
        <f>ROUND((K25+L25+M25)/3,0)</f>
        <v>5</v>
      </c>
      <c r="O25" s="21">
        <f>B25-N25+1</f>
        <v>44722</v>
      </c>
      <c r="P25" s="19">
        <f>O25+25</f>
        <v>44747</v>
      </c>
      <c r="Q25" s="137" t="s">
        <v>669</v>
      </c>
      <c r="R25" s="132" t="s">
        <v>658</v>
      </c>
      <c r="S25" s="145"/>
      <c r="T25"/>
      <c r="U25"/>
      <c r="V25"/>
      <c r="W25"/>
      <c r="X25"/>
      <c r="Y25"/>
      <c r="Z25"/>
      <c r="AA25"/>
      <c r="AB25"/>
      <c r="AC25"/>
      <c r="AD25"/>
    </row>
    <row r="26" spans="1:30" s="132" customFormat="1" x14ac:dyDescent="0.25">
      <c r="A26" t="s">
        <v>788</v>
      </c>
      <c r="B26" s="1">
        <v>44726</v>
      </c>
      <c r="C26" s="44" t="s">
        <v>375</v>
      </c>
      <c r="D26" s="75">
        <v>4</v>
      </c>
      <c r="E26"/>
      <c r="F26"/>
      <c r="G26" s="77"/>
      <c r="H26">
        <v>36</v>
      </c>
      <c r="I26">
        <v>36</v>
      </c>
      <c r="J26" s="77">
        <v>35</v>
      </c>
      <c r="K26" s="79">
        <v>21</v>
      </c>
      <c r="L26" s="79">
        <v>21</v>
      </c>
      <c r="M26" s="77">
        <v>21</v>
      </c>
      <c r="N26" s="18">
        <f>ROUND((K26+L26+M26)/3,0)</f>
        <v>21</v>
      </c>
      <c r="O26" s="21">
        <f>B26-N26+1</f>
        <v>44706</v>
      </c>
      <c r="P26" s="19">
        <f>O26+25</f>
        <v>44731</v>
      </c>
      <c r="Q26" s="137" t="s">
        <v>795</v>
      </c>
      <c r="R26" s="132" t="s">
        <v>632</v>
      </c>
      <c r="S26" s="147" t="s">
        <v>805</v>
      </c>
      <c r="T26"/>
      <c r="U26"/>
      <c r="V26"/>
      <c r="W26"/>
      <c r="X26"/>
      <c r="Y26"/>
      <c r="Z26"/>
      <c r="AA26"/>
      <c r="AB26"/>
      <c r="AC26"/>
      <c r="AD26"/>
    </row>
    <row r="27" spans="1:30" s="132" customFormat="1" ht="30" x14ac:dyDescent="0.25">
      <c r="A27" t="s">
        <v>377</v>
      </c>
      <c r="B27" s="1">
        <v>44726</v>
      </c>
      <c r="C27" s="45" t="s">
        <v>376</v>
      </c>
      <c r="D27" s="75">
        <v>4</v>
      </c>
      <c r="E27">
        <v>90</v>
      </c>
      <c r="F27" t="s">
        <v>193</v>
      </c>
      <c r="G27" s="77" t="s">
        <v>193</v>
      </c>
      <c r="H27"/>
      <c r="I27"/>
      <c r="J27" s="77"/>
      <c r="K27" s="79">
        <v>10</v>
      </c>
      <c r="L27" s="79">
        <v>11</v>
      </c>
      <c r="M27" s="77">
        <v>11</v>
      </c>
      <c r="N27" s="18">
        <f>ROUND((K27+L27+M27)/3,0)</f>
        <v>11</v>
      </c>
      <c r="O27" s="21">
        <f>B27-N27+1</f>
        <v>44716</v>
      </c>
      <c r="P27" s="19">
        <f>O27+25</f>
        <v>44741</v>
      </c>
      <c r="Q27" s="137" t="s">
        <v>799</v>
      </c>
      <c r="R27" s="132" t="s">
        <v>658</v>
      </c>
      <c r="S27" s="145"/>
      <c r="T27"/>
      <c r="U27"/>
      <c r="V27"/>
      <c r="W27"/>
      <c r="X27"/>
      <c r="Y27"/>
      <c r="Z27"/>
      <c r="AA27"/>
      <c r="AB27"/>
      <c r="AC27"/>
      <c r="AD27"/>
    </row>
    <row r="28" spans="1:30" s="132" customFormat="1" ht="30" x14ac:dyDescent="0.25">
      <c r="A28" t="s">
        <v>87</v>
      </c>
      <c r="B28" s="1">
        <v>44723</v>
      </c>
      <c r="C28" s="44" t="s">
        <v>74</v>
      </c>
      <c r="D28" s="75">
        <v>5</v>
      </c>
      <c r="E28"/>
      <c r="F28"/>
      <c r="G28" s="77"/>
      <c r="H28">
        <v>35</v>
      </c>
      <c r="I28">
        <v>34</v>
      </c>
      <c r="J28" s="77">
        <v>38</v>
      </c>
      <c r="K28" s="79">
        <v>21</v>
      </c>
      <c r="L28" s="79">
        <v>20</v>
      </c>
      <c r="M28" s="77">
        <v>22</v>
      </c>
      <c r="N28" s="18">
        <f>ROUND((K28+L28+M28)/3,0)</f>
        <v>21</v>
      </c>
      <c r="O28" s="21">
        <f>B28-N28+1</f>
        <v>44703</v>
      </c>
      <c r="P28" s="19">
        <f>O28+25</f>
        <v>44728</v>
      </c>
      <c r="Q28" s="138" t="s">
        <v>631</v>
      </c>
      <c r="R28" s="134" t="s">
        <v>658</v>
      </c>
      <c r="S28" s="146" t="s">
        <v>394</v>
      </c>
      <c r="T28"/>
      <c r="U28"/>
      <c r="V28"/>
      <c r="W28"/>
      <c r="X28"/>
      <c r="Y28"/>
      <c r="Z28"/>
      <c r="AA28"/>
      <c r="AB28"/>
      <c r="AC28"/>
      <c r="AD28"/>
    </row>
    <row r="29" spans="1:30" s="132" customFormat="1" ht="30" x14ac:dyDescent="0.25">
      <c r="A29" t="s">
        <v>114</v>
      </c>
      <c r="B29" s="1">
        <v>44723</v>
      </c>
      <c r="C29" s="44" t="s">
        <v>74</v>
      </c>
      <c r="D29" s="75">
        <v>5</v>
      </c>
      <c r="E29"/>
      <c r="F29"/>
      <c r="G29" s="77"/>
      <c r="H29">
        <v>36</v>
      </c>
      <c r="I29">
        <v>37</v>
      </c>
      <c r="J29" s="77">
        <v>34</v>
      </c>
      <c r="K29" s="79">
        <v>21</v>
      </c>
      <c r="L29" s="79">
        <v>22</v>
      </c>
      <c r="M29" s="77">
        <v>20</v>
      </c>
      <c r="N29" s="18">
        <f>ROUND((K29+L29+M29)/3,0)</f>
        <v>21</v>
      </c>
      <c r="O29" s="21">
        <f>B29-N29+1</f>
        <v>44703</v>
      </c>
      <c r="P29" s="19">
        <f>O29+25</f>
        <v>44728</v>
      </c>
      <c r="Q29" s="137" t="s">
        <v>631</v>
      </c>
      <c r="R29" s="132" t="s">
        <v>658</v>
      </c>
      <c r="S29" s="145" t="s">
        <v>393</v>
      </c>
      <c r="T29"/>
      <c r="U29"/>
      <c r="V29"/>
      <c r="W29"/>
      <c r="X29"/>
      <c r="Y29"/>
      <c r="Z29"/>
      <c r="AA29"/>
      <c r="AB29"/>
      <c r="AC29"/>
      <c r="AD29"/>
    </row>
    <row r="30" spans="1:30" s="132" customFormat="1" ht="30" x14ac:dyDescent="0.25">
      <c r="A30" t="s">
        <v>88</v>
      </c>
      <c r="B30" s="1">
        <v>44723</v>
      </c>
      <c r="C30" s="44" t="s">
        <v>74</v>
      </c>
      <c r="D30" s="75">
        <v>2</v>
      </c>
      <c r="E30"/>
      <c r="F30"/>
      <c r="G30" s="77"/>
      <c r="H30">
        <v>30</v>
      </c>
      <c r="I30">
        <v>34</v>
      </c>
      <c r="J30" s="77"/>
      <c r="K30" s="79">
        <v>19</v>
      </c>
      <c r="L30" s="79">
        <v>20</v>
      </c>
      <c r="M30" s="77"/>
      <c r="N30" s="18">
        <f>ROUND((K30+L30)/2,0)</f>
        <v>20</v>
      </c>
      <c r="O30" s="21">
        <f>B30-N30+1</f>
        <v>44704</v>
      </c>
      <c r="P30" s="19">
        <f>O30+25</f>
        <v>44729</v>
      </c>
      <c r="Q30" s="138" t="s">
        <v>631</v>
      </c>
      <c r="R30" s="134" t="s">
        <v>632</v>
      </c>
      <c r="S30" s="146" t="s">
        <v>440</v>
      </c>
      <c r="T30"/>
      <c r="U30"/>
      <c r="V30"/>
      <c r="W30"/>
      <c r="X30"/>
      <c r="Y30"/>
      <c r="Z30"/>
      <c r="AA30"/>
      <c r="AB30"/>
      <c r="AC30"/>
      <c r="AD30"/>
    </row>
    <row r="31" spans="1:30" s="132" customFormat="1" ht="30" x14ac:dyDescent="0.25">
      <c r="A31" t="s">
        <v>272</v>
      </c>
      <c r="B31" s="1">
        <v>44723</v>
      </c>
      <c r="C31" s="44" t="s">
        <v>322</v>
      </c>
      <c r="D31" s="75">
        <v>3</v>
      </c>
      <c r="E31"/>
      <c r="F31"/>
      <c r="G31" s="77"/>
      <c r="H31">
        <v>33</v>
      </c>
      <c r="I31">
        <v>31</v>
      </c>
      <c r="J31" s="77">
        <v>34</v>
      </c>
      <c r="K31" s="79">
        <v>20</v>
      </c>
      <c r="L31" s="79">
        <v>19</v>
      </c>
      <c r="M31" s="77">
        <v>20</v>
      </c>
      <c r="N31" s="18">
        <f>ROUND((K31+L31+M31)/3,0)</f>
        <v>20</v>
      </c>
      <c r="O31" s="21">
        <f>B31-N31+1</f>
        <v>44704</v>
      </c>
      <c r="P31" s="19">
        <f>O31+25</f>
        <v>44729</v>
      </c>
      <c r="Q31" s="137" t="s">
        <v>631</v>
      </c>
      <c r="R31" s="132" t="s">
        <v>632</v>
      </c>
      <c r="S31" s="145" t="s">
        <v>440</v>
      </c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 t="s">
        <v>294</v>
      </c>
      <c r="B32" s="1">
        <v>44723</v>
      </c>
      <c r="C32" s="44" t="s">
        <v>322</v>
      </c>
      <c r="D32" s="75">
        <v>5</v>
      </c>
      <c r="H32">
        <v>30</v>
      </c>
      <c r="I32">
        <v>34</v>
      </c>
      <c r="J32" s="77">
        <v>37</v>
      </c>
      <c r="K32" s="79">
        <v>19</v>
      </c>
      <c r="L32" s="79">
        <v>20</v>
      </c>
      <c r="M32" s="77">
        <v>22</v>
      </c>
      <c r="N32" s="18">
        <f>ROUND((K32+L32+M32)/3,0)</f>
        <v>20</v>
      </c>
      <c r="O32" s="21">
        <f>B32-N32+1</f>
        <v>44704</v>
      </c>
      <c r="P32" s="19">
        <f>O32+25</f>
        <v>44729</v>
      </c>
      <c r="Q32" s="137" t="s">
        <v>631</v>
      </c>
      <c r="R32" s="132" t="s">
        <v>632</v>
      </c>
      <c r="S32" s="145" t="s">
        <v>440</v>
      </c>
    </row>
    <row r="33" spans="1:28" x14ac:dyDescent="0.25">
      <c r="A33" t="s">
        <v>273</v>
      </c>
      <c r="B33" s="1">
        <v>44723</v>
      </c>
      <c r="C33" s="44" t="s">
        <v>322</v>
      </c>
      <c r="D33" s="75">
        <v>3</v>
      </c>
      <c r="H33">
        <v>29</v>
      </c>
      <c r="I33">
        <v>29</v>
      </c>
      <c r="J33" s="77">
        <v>31</v>
      </c>
      <c r="K33" s="79">
        <v>18</v>
      </c>
      <c r="L33" s="79">
        <v>18</v>
      </c>
      <c r="M33" s="77">
        <v>19</v>
      </c>
      <c r="N33" s="18">
        <f>ROUND((K33+L33+M33)/3,0)</f>
        <v>18</v>
      </c>
      <c r="O33" s="21">
        <f>B33-N33+1</f>
        <v>44706</v>
      </c>
      <c r="P33" s="19">
        <f>O33+25</f>
        <v>44731</v>
      </c>
      <c r="Q33" s="137" t="s">
        <v>631</v>
      </c>
      <c r="R33" s="132" t="s">
        <v>632</v>
      </c>
      <c r="S33" s="145" t="s">
        <v>440</v>
      </c>
    </row>
    <row r="34" spans="1:28" ht="30" x14ac:dyDescent="0.25">
      <c r="A34" t="s">
        <v>691</v>
      </c>
      <c r="B34" s="1">
        <v>44725</v>
      </c>
      <c r="C34" s="45" t="s">
        <v>192</v>
      </c>
      <c r="D34" s="75">
        <v>5</v>
      </c>
      <c r="H34">
        <v>25</v>
      </c>
      <c r="I34">
        <v>22</v>
      </c>
      <c r="J34" s="77">
        <v>20</v>
      </c>
      <c r="K34" s="79">
        <v>16</v>
      </c>
      <c r="L34" s="79">
        <v>15</v>
      </c>
      <c r="M34" s="77">
        <v>14</v>
      </c>
      <c r="N34" s="18">
        <f>ROUND((K34+L34+M34)/3,0)</f>
        <v>15</v>
      </c>
      <c r="O34" s="21">
        <f>B34-N34+1</f>
        <v>44711</v>
      </c>
      <c r="P34" s="19">
        <f>O34+25</f>
        <v>44736</v>
      </c>
      <c r="Q34" s="137" t="s">
        <v>631</v>
      </c>
      <c r="R34" s="132" t="s">
        <v>658</v>
      </c>
      <c r="S34" s="145"/>
    </row>
    <row r="35" spans="1:28" ht="30" x14ac:dyDescent="0.25">
      <c r="A35" t="s">
        <v>91</v>
      </c>
      <c r="B35" s="1">
        <v>44723</v>
      </c>
      <c r="C35" s="44" t="s">
        <v>74</v>
      </c>
      <c r="D35" s="75">
        <v>4</v>
      </c>
      <c r="E35" t="s">
        <v>193</v>
      </c>
      <c r="F35">
        <v>90</v>
      </c>
      <c r="G35" s="77">
        <v>90</v>
      </c>
      <c r="K35" s="79">
        <v>11</v>
      </c>
      <c r="L35" s="79">
        <v>10</v>
      </c>
      <c r="M35" s="77">
        <v>10</v>
      </c>
      <c r="N35" s="18">
        <f>ROUND((K35+L35+M35)/3,0)</f>
        <v>10</v>
      </c>
      <c r="O35" s="21">
        <f>B35-N35+1</f>
        <v>44714</v>
      </c>
      <c r="P35" s="19">
        <f>O35+25</f>
        <v>44739</v>
      </c>
      <c r="Q35" s="138" t="s">
        <v>631</v>
      </c>
      <c r="R35" s="134" t="s">
        <v>659</v>
      </c>
      <c r="S35" s="146"/>
    </row>
    <row r="36" spans="1:28" ht="30" x14ac:dyDescent="0.25">
      <c r="A36" t="s">
        <v>276</v>
      </c>
      <c r="B36" s="1">
        <v>44723</v>
      </c>
      <c r="C36" s="44" t="s">
        <v>322</v>
      </c>
      <c r="D36" s="75">
        <v>3</v>
      </c>
      <c r="E36">
        <v>90</v>
      </c>
      <c r="F36">
        <v>90</v>
      </c>
      <c r="H36" t="s">
        <v>193</v>
      </c>
      <c r="K36" s="79">
        <v>10</v>
      </c>
      <c r="L36" s="79">
        <v>10</v>
      </c>
      <c r="M36" s="77">
        <v>11</v>
      </c>
      <c r="N36" s="18">
        <f>ROUND((K36+L36+M36)/3,0)</f>
        <v>10</v>
      </c>
      <c r="O36" s="21">
        <f>B36-N36+1</f>
        <v>44714</v>
      </c>
      <c r="P36" s="19">
        <f>O36+25</f>
        <v>44739</v>
      </c>
      <c r="Q36" s="137" t="s">
        <v>631</v>
      </c>
      <c r="R36" s="132" t="s">
        <v>632</v>
      </c>
      <c r="S36" s="145"/>
      <c r="V36" t="s">
        <v>860</v>
      </c>
    </row>
    <row r="37" spans="1:28" ht="30" x14ac:dyDescent="0.25">
      <c r="A37" t="s">
        <v>336</v>
      </c>
      <c r="B37" s="1">
        <v>44723</v>
      </c>
      <c r="C37" s="45" t="s">
        <v>323</v>
      </c>
      <c r="D37" s="75">
        <v>7</v>
      </c>
      <c r="E37">
        <v>90</v>
      </c>
      <c r="F37">
        <v>90</v>
      </c>
      <c r="G37" s="77">
        <v>90</v>
      </c>
      <c r="K37" s="79">
        <v>10</v>
      </c>
      <c r="L37" s="79">
        <v>10</v>
      </c>
      <c r="M37" s="77">
        <v>10</v>
      </c>
      <c r="N37" s="18">
        <f>ROUND((K37+L37+M37)/3,0)</f>
        <v>10</v>
      </c>
      <c r="O37" s="21">
        <f>B37-N37+1</f>
        <v>44714</v>
      </c>
      <c r="P37" s="19">
        <f>O37+25</f>
        <v>44739</v>
      </c>
      <c r="Q37" s="137" t="s">
        <v>631</v>
      </c>
      <c r="R37" s="132" t="s">
        <v>658</v>
      </c>
      <c r="S37" s="147" t="s">
        <v>805</v>
      </c>
      <c r="V37" t="s">
        <v>856</v>
      </c>
      <c r="W37" t="s">
        <v>857</v>
      </c>
      <c r="X37" t="s">
        <v>858</v>
      </c>
      <c r="Y37" t="s">
        <v>861</v>
      </c>
      <c r="Z37" t="s">
        <v>862</v>
      </c>
      <c r="AA37" t="s">
        <v>863</v>
      </c>
      <c r="AB37" t="s">
        <v>864</v>
      </c>
    </row>
    <row r="38" spans="1:28" ht="30" x14ac:dyDescent="0.25">
      <c r="A38" t="s">
        <v>23</v>
      </c>
      <c r="B38" s="1">
        <v>44722</v>
      </c>
      <c r="C38" s="41" t="s">
        <v>18</v>
      </c>
      <c r="D38" s="75">
        <v>3</v>
      </c>
      <c r="E38">
        <v>60</v>
      </c>
      <c r="F38">
        <v>80</v>
      </c>
      <c r="G38" s="77">
        <v>80</v>
      </c>
      <c r="K38" s="79">
        <v>7</v>
      </c>
      <c r="L38" s="79">
        <v>9</v>
      </c>
      <c r="M38" s="77">
        <v>9</v>
      </c>
      <c r="N38" s="18">
        <f>ROUND((K38+L38+M38)/3,0)</f>
        <v>8</v>
      </c>
      <c r="O38" s="21">
        <f>B38-N38+1</f>
        <v>44715</v>
      </c>
      <c r="P38" s="19">
        <f>O38+25</f>
        <v>44740</v>
      </c>
      <c r="Q38" s="137" t="s">
        <v>631</v>
      </c>
      <c r="S38" s="145"/>
      <c r="V38">
        <v>20</v>
      </c>
      <c r="W38">
        <v>107</v>
      </c>
      <c r="X38">
        <v>39</v>
      </c>
      <c r="Y38">
        <v>96</v>
      </c>
      <c r="Z38">
        <v>63</v>
      </c>
      <c r="AA38">
        <v>48</v>
      </c>
      <c r="AB38">
        <v>1</v>
      </c>
    </row>
    <row r="39" spans="1:28" x14ac:dyDescent="0.25">
      <c r="A39" t="s">
        <v>381</v>
      </c>
      <c r="B39" s="1">
        <v>44726</v>
      </c>
      <c r="C39" s="45" t="s">
        <v>376</v>
      </c>
      <c r="D39" s="75">
        <v>2</v>
      </c>
      <c r="E39">
        <v>90</v>
      </c>
      <c r="H39">
        <v>20</v>
      </c>
      <c r="K39" s="79">
        <v>10</v>
      </c>
      <c r="L39" s="79">
        <v>14</v>
      </c>
      <c r="N39" s="18">
        <f>ROUND((K39+L39)/2,0)</f>
        <v>12</v>
      </c>
      <c r="O39" s="21">
        <f>B39-N39+1</f>
        <v>44715</v>
      </c>
      <c r="P39" s="19">
        <f>O39+25</f>
        <v>44740</v>
      </c>
      <c r="Q39" s="137" t="s">
        <v>631</v>
      </c>
      <c r="R39" s="132" t="s">
        <v>658</v>
      </c>
      <c r="S39" s="145"/>
    </row>
    <row r="40" spans="1:28" x14ac:dyDescent="0.25">
      <c r="A40" t="s">
        <v>90</v>
      </c>
      <c r="B40" s="1">
        <v>44723</v>
      </c>
      <c r="C40" s="44" t="s">
        <v>74</v>
      </c>
      <c r="D40" s="75">
        <v>2</v>
      </c>
      <c r="E40">
        <v>60</v>
      </c>
      <c r="F40">
        <v>60</v>
      </c>
      <c r="K40" s="79">
        <v>7</v>
      </c>
      <c r="L40" s="79">
        <v>7</v>
      </c>
      <c r="N40" s="18">
        <f>ROUND((K40+L40)/2,0)</f>
        <v>7</v>
      </c>
      <c r="O40" s="21">
        <f>B40-N40+1</f>
        <v>44717</v>
      </c>
      <c r="P40" s="19">
        <f>O40+25</f>
        <v>44742</v>
      </c>
      <c r="Q40" s="138" t="s">
        <v>631</v>
      </c>
      <c r="R40" s="134" t="s">
        <v>658</v>
      </c>
      <c r="S40" s="146"/>
    </row>
    <row r="41" spans="1:28" x14ac:dyDescent="0.25">
      <c r="A41" t="s">
        <v>92</v>
      </c>
      <c r="B41" s="1">
        <v>44723</v>
      </c>
      <c r="C41" s="44" t="s">
        <v>74</v>
      </c>
      <c r="D41" s="75">
        <v>4</v>
      </c>
      <c r="E41">
        <v>90</v>
      </c>
      <c r="F41">
        <v>45</v>
      </c>
      <c r="G41" s="77">
        <v>45</v>
      </c>
      <c r="K41" s="79">
        <v>10</v>
      </c>
      <c r="L41" s="79">
        <v>6</v>
      </c>
      <c r="M41" s="77">
        <v>6</v>
      </c>
      <c r="N41" s="18">
        <f>ROUND((K41+L41+M41)/3,0)</f>
        <v>7</v>
      </c>
      <c r="O41" s="21">
        <f>B41-N41+1</f>
        <v>44717</v>
      </c>
      <c r="P41" s="19">
        <f>O41+25</f>
        <v>44742</v>
      </c>
      <c r="Q41" s="138" t="s">
        <v>631</v>
      </c>
      <c r="R41" s="134" t="s">
        <v>658</v>
      </c>
      <c r="S41" s="146"/>
    </row>
    <row r="42" spans="1:28" x14ac:dyDescent="0.25">
      <c r="A42" t="s">
        <v>275</v>
      </c>
      <c r="B42" s="1">
        <v>44723</v>
      </c>
      <c r="C42" s="44" t="s">
        <v>322</v>
      </c>
      <c r="D42" s="75">
        <v>4</v>
      </c>
      <c r="E42">
        <v>45</v>
      </c>
      <c r="F42">
        <v>45</v>
      </c>
      <c r="G42" s="77">
        <v>45</v>
      </c>
      <c r="K42" s="79">
        <v>6</v>
      </c>
      <c r="L42" s="79">
        <v>6</v>
      </c>
      <c r="M42" s="77">
        <v>6</v>
      </c>
      <c r="N42" s="18">
        <f>ROUND((K42+L42+M42)/3,0)</f>
        <v>6</v>
      </c>
      <c r="O42" s="21">
        <f>B42-N42+1</f>
        <v>44718</v>
      </c>
      <c r="P42" s="19">
        <f>O42+25</f>
        <v>44743</v>
      </c>
      <c r="Q42" s="137" t="s">
        <v>631</v>
      </c>
      <c r="R42" s="132" t="s">
        <v>632</v>
      </c>
      <c r="S42" s="147" t="s">
        <v>805</v>
      </c>
    </row>
    <row r="43" spans="1:28" x14ac:dyDescent="0.25">
      <c r="A43" t="s">
        <v>29</v>
      </c>
      <c r="B43" s="1">
        <v>44722</v>
      </c>
      <c r="C43" s="41" t="s">
        <v>18</v>
      </c>
      <c r="D43" s="75">
        <v>4</v>
      </c>
      <c r="E43" s="2">
        <v>10</v>
      </c>
      <c r="F43" s="79">
        <v>45</v>
      </c>
      <c r="G43" s="77">
        <v>45</v>
      </c>
      <c r="K43">
        <v>1</v>
      </c>
      <c r="L43">
        <v>6</v>
      </c>
      <c r="M43" s="77">
        <v>6</v>
      </c>
      <c r="N43" s="18">
        <f>ROUND((K43+L43+M43)/3,0)</f>
        <v>4</v>
      </c>
      <c r="O43" s="21">
        <f>B43-N43+1</f>
        <v>44719</v>
      </c>
      <c r="P43" s="19">
        <f>O43+25</f>
        <v>44744</v>
      </c>
      <c r="Q43" s="137" t="s">
        <v>631</v>
      </c>
      <c r="S43" s="145"/>
    </row>
    <row r="44" spans="1:28" x14ac:dyDescent="0.25">
      <c r="A44" t="s">
        <v>20</v>
      </c>
      <c r="B44" s="1">
        <v>44722</v>
      </c>
      <c r="C44" s="42" t="s">
        <v>18</v>
      </c>
      <c r="D44" s="75">
        <v>4</v>
      </c>
      <c r="E44">
        <v>0</v>
      </c>
      <c r="F44">
        <v>0</v>
      </c>
      <c r="G44" s="77">
        <v>0</v>
      </c>
      <c r="K44" s="79">
        <v>0</v>
      </c>
      <c r="L44" s="79">
        <v>0</v>
      </c>
      <c r="M44" s="77">
        <v>0</v>
      </c>
      <c r="N44" s="18">
        <f>ROUND((K44+L44+M44)/3,0)</f>
        <v>0</v>
      </c>
      <c r="O44" s="21">
        <f>B44-N44+1</f>
        <v>44723</v>
      </c>
      <c r="P44" s="19">
        <f>O44+25</f>
        <v>44748</v>
      </c>
      <c r="Q44" s="151" t="s">
        <v>631</v>
      </c>
      <c r="S44" s="163" t="s">
        <v>805</v>
      </c>
    </row>
    <row r="45" spans="1:28" x14ac:dyDescent="0.25">
      <c r="A45" t="s">
        <v>277</v>
      </c>
      <c r="B45" s="1">
        <v>44723</v>
      </c>
      <c r="C45" s="44" t="s">
        <v>322</v>
      </c>
      <c r="D45" s="75">
        <v>3</v>
      </c>
      <c r="E45">
        <v>0</v>
      </c>
      <c r="F45">
        <v>0</v>
      </c>
      <c r="G45" s="77">
        <v>0</v>
      </c>
      <c r="K45" s="79">
        <v>0</v>
      </c>
      <c r="L45" s="79">
        <v>0</v>
      </c>
      <c r="M45" s="77">
        <v>0</v>
      </c>
      <c r="N45" s="18">
        <f>ROUND((K45+L45+M45)/3,0)</f>
        <v>0</v>
      </c>
      <c r="O45" s="21">
        <f>B45-N45+1</f>
        <v>44724</v>
      </c>
      <c r="P45" s="19">
        <f>O45+25</f>
        <v>44749</v>
      </c>
      <c r="Q45" s="137" t="s">
        <v>631</v>
      </c>
      <c r="R45" s="132" t="s">
        <v>658</v>
      </c>
      <c r="S45" s="147" t="s">
        <v>805</v>
      </c>
    </row>
    <row r="46" spans="1:28" x14ac:dyDescent="0.25">
      <c r="A46" t="s">
        <v>286</v>
      </c>
      <c r="B46" s="1">
        <v>44723</v>
      </c>
      <c r="C46" s="44" t="s">
        <v>322</v>
      </c>
      <c r="D46" s="75">
        <v>3</v>
      </c>
      <c r="H46">
        <v>20</v>
      </c>
      <c r="I46" t="s">
        <v>193</v>
      </c>
      <c r="J46" s="77">
        <v>20</v>
      </c>
      <c r="K46" s="79">
        <v>14</v>
      </c>
      <c r="L46" s="79">
        <v>14</v>
      </c>
      <c r="M46" s="77">
        <v>11</v>
      </c>
      <c r="N46" s="18">
        <f>ROUND((K46+L46+M46)/3,0)</f>
        <v>13</v>
      </c>
      <c r="O46" s="21">
        <f>B46-N46+1</f>
        <v>44711</v>
      </c>
      <c r="P46" s="19">
        <f>O46+25</f>
        <v>44736</v>
      </c>
      <c r="Q46" s="137" t="s">
        <v>640</v>
      </c>
      <c r="R46" s="132" t="s">
        <v>659</v>
      </c>
      <c r="S46" s="145"/>
    </row>
    <row r="47" spans="1:28" x14ac:dyDescent="0.25">
      <c r="A47" t="s">
        <v>85</v>
      </c>
      <c r="B47" s="1">
        <v>44723</v>
      </c>
      <c r="C47" s="44" t="s">
        <v>74</v>
      </c>
      <c r="D47" s="75">
        <v>4</v>
      </c>
      <c r="E47">
        <v>90</v>
      </c>
      <c r="F47">
        <v>90</v>
      </c>
      <c r="G47" s="77">
        <v>90</v>
      </c>
      <c r="K47" s="79">
        <v>10</v>
      </c>
      <c r="L47" s="79">
        <v>10</v>
      </c>
      <c r="M47" s="77">
        <v>10</v>
      </c>
      <c r="N47" s="18">
        <f>ROUND((K47+L47+M47)/3,0)</f>
        <v>10</v>
      </c>
      <c r="O47" s="21">
        <f>B47-N47+1</f>
        <v>44714</v>
      </c>
      <c r="P47" s="19">
        <f>O47+25</f>
        <v>44739</v>
      </c>
      <c r="Q47" s="138" t="s">
        <v>681</v>
      </c>
      <c r="R47" s="134" t="s">
        <v>659</v>
      </c>
      <c r="S47" s="146"/>
    </row>
    <row r="48" spans="1:28" x14ac:dyDescent="0.25">
      <c r="A48" t="s">
        <v>337</v>
      </c>
      <c r="B48" s="1">
        <v>44723</v>
      </c>
      <c r="C48" s="45" t="s">
        <v>323</v>
      </c>
      <c r="D48" s="75">
        <v>5</v>
      </c>
      <c r="H48">
        <v>30</v>
      </c>
      <c r="I48">
        <v>33</v>
      </c>
      <c r="J48" s="77">
        <v>34</v>
      </c>
      <c r="K48" s="79">
        <v>19</v>
      </c>
      <c r="L48" s="79">
        <v>20</v>
      </c>
      <c r="M48" s="77">
        <v>20</v>
      </c>
      <c r="N48" s="18">
        <f>ROUND((K48+L48+M48)/3,0)</f>
        <v>20</v>
      </c>
      <c r="O48" s="21">
        <f>B48-N48+1</f>
        <v>44704</v>
      </c>
      <c r="P48" s="19">
        <f>O48+25</f>
        <v>44729</v>
      </c>
      <c r="Q48" s="137" t="s">
        <v>690</v>
      </c>
      <c r="R48" s="132" t="s">
        <v>659</v>
      </c>
      <c r="S48" s="145" t="s">
        <v>394</v>
      </c>
    </row>
    <row r="49" spans="1:27" ht="30" x14ac:dyDescent="0.25">
      <c r="A49" t="s">
        <v>692</v>
      </c>
      <c r="B49" s="1">
        <v>44725</v>
      </c>
      <c r="C49" s="45" t="s">
        <v>192</v>
      </c>
      <c r="D49" s="75">
        <v>5</v>
      </c>
      <c r="E49">
        <v>45</v>
      </c>
      <c r="F49">
        <v>45</v>
      </c>
      <c r="G49" s="77">
        <v>60</v>
      </c>
      <c r="K49" s="79">
        <v>6</v>
      </c>
      <c r="L49" s="79">
        <v>6</v>
      </c>
      <c r="M49" s="77">
        <v>7</v>
      </c>
      <c r="N49" s="18">
        <f>ROUND((K49+L49+M49)/3,0)</f>
        <v>6</v>
      </c>
      <c r="O49" s="21">
        <f>B49-N49+1</f>
        <v>44720</v>
      </c>
      <c r="P49" s="19">
        <f>O49+25</f>
        <v>44745</v>
      </c>
      <c r="Q49" s="137" t="s">
        <v>716</v>
      </c>
      <c r="R49" s="132" t="s">
        <v>659</v>
      </c>
      <c r="S49" s="145"/>
    </row>
    <row r="50" spans="1:27" ht="30" x14ac:dyDescent="0.25">
      <c r="A50" t="s">
        <v>249</v>
      </c>
      <c r="B50" s="1">
        <v>44725</v>
      </c>
      <c r="C50" s="45" t="s">
        <v>242</v>
      </c>
      <c r="D50" s="75">
        <v>6</v>
      </c>
      <c r="H50">
        <v>26</v>
      </c>
      <c r="I50">
        <v>27</v>
      </c>
      <c r="J50" s="77">
        <v>30</v>
      </c>
      <c r="K50" s="79">
        <v>17</v>
      </c>
      <c r="L50" s="79">
        <v>17</v>
      </c>
      <c r="M50" s="77">
        <v>19</v>
      </c>
      <c r="N50" s="18">
        <f>ROUND((K50+L50+M50)/3,0)</f>
        <v>18</v>
      </c>
      <c r="O50" s="21">
        <f>B50-N50+1</f>
        <v>44708</v>
      </c>
      <c r="P50" s="19">
        <f>O50+25</f>
        <v>44733</v>
      </c>
      <c r="Q50" s="137" t="s">
        <v>754</v>
      </c>
      <c r="R50" s="132" t="s">
        <v>658</v>
      </c>
      <c r="S50" s="145" t="s">
        <v>402</v>
      </c>
    </row>
    <row r="51" spans="1:27" x14ac:dyDescent="0.25">
      <c r="A51" t="s">
        <v>154</v>
      </c>
      <c r="B51" s="1">
        <v>44723</v>
      </c>
      <c r="C51" s="45" t="s">
        <v>117</v>
      </c>
      <c r="D51" s="75">
        <v>3</v>
      </c>
      <c r="E51">
        <v>90</v>
      </c>
      <c r="F51">
        <v>90</v>
      </c>
      <c r="K51" s="79">
        <v>10</v>
      </c>
      <c r="L51" s="79">
        <v>10</v>
      </c>
      <c r="N51" s="18">
        <v>10</v>
      </c>
      <c r="O51" s="21">
        <f>B51-N51+1</f>
        <v>44714</v>
      </c>
      <c r="P51" s="19">
        <f>O51+25</f>
        <v>44739</v>
      </c>
      <c r="Q51" s="137" t="s">
        <v>675</v>
      </c>
      <c r="R51" s="132" t="s">
        <v>658</v>
      </c>
      <c r="S51" s="145"/>
    </row>
    <row r="52" spans="1:27" x14ac:dyDescent="0.25">
      <c r="A52" t="s">
        <v>153</v>
      </c>
      <c r="B52" s="1">
        <v>44723</v>
      </c>
      <c r="C52" s="45" t="s">
        <v>117</v>
      </c>
      <c r="D52" s="75">
        <v>3</v>
      </c>
      <c r="E52">
        <v>0</v>
      </c>
      <c r="F52">
        <v>0</v>
      </c>
      <c r="G52" s="77">
        <v>15</v>
      </c>
      <c r="K52" s="79">
        <v>0</v>
      </c>
      <c r="L52" s="79">
        <v>0</v>
      </c>
      <c r="M52" s="77">
        <v>1</v>
      </c>
      <c r="N52" s="18">
        <f>ROUND((K52+L52+M52)/3,0)</f>
        <v>0</v>
      </c>
      <c r="O52" s="21">
        <f>B52-N52+1</f>
        <v>44724</v>
      </c>
      <c r="P52" s="19">
        <f>O52+25</f>
        <v>44749</v>
      </c>
      <c r="Q52" s="137" t="s">
        <v>675</v>
      </c>
      <c r="R52" s="132" t="s">
        <v>658</v>
      </c>
      <c r="S52" s="147" t="s">
        <v>805</v>
      </c>
    </row>
    <row r="53" spans="1:27" x14ac:dyDescent="0.25">
      <c r="A53" t="s">
        <v>270</v>
      </c>
      <c r="B53" s="1">
        <v>44725</v>
      </c>
      <c r="C53" s="45" t="s">
        <v>242</v>
      </c>
      <c r="D53" s="75">
        <v>5</v>
      </c>
      <c r="E53" t="s">
        <v>4</v>
      </c>
      <c r="K53" s="79">
        <v>24</v>
      </c>
      <c r="L53" s="79"/>
      <c r="N53" s="18">
        <v>24</v>
      </c>
      <c r="O53" s="21">
        <f>B53-N53+1</f>
        <v>44702</v>
      </c>
      <c r="P53" s="19">
        <f>O53+25</f>
        <v>44727</v>
      </c>
      <c r="Q53" s="137" t="s">
        <v>666</v>
      </c>
      <c r="R53" s="132" t="s">
        <v>658</v>
      </c>
      <c r="S53" s="145" t="s">
        <v>393</v>
      </c>
    </row>
    <row r="54" spans="1:27" ht="30" x14ac:dyDescent="0.25">
      <c r="A54" t="s">
        <v>708</v>
      </c>
      <c r="B54" s="1">
        <v>44725</v>
      </c>
      <c r="C54" s="45" t="s">
        <v>192</v>
      </c>
      <c r="D54" s="75">
        <v>4</v>
      </c>
      <c r="H54">
        <v>29</v>
      </c>
      <c r="I54">
        <v>30</v>
      </c>
      <c r="J54" s="77">
        <v>17</v>
      </c>
      <c r="K54" s="79">
        <v>18</v>
      </c>
      <c r="L54" s="79">
        <v>19</v>
      </c>
      <c r="M54" s="77">
        <v>13</v>
      </c>
      <c r="N54" s="18">
        <f>ROUND((K54+L54+M54)/3,0)</f>
        <v>17</v>
      </c>
      <c r="O54" s="21">
        <f>B54-N54+1</f>
        <v>44709</v>
      </c>
      <c r="P54" s="19">
        <f>O54+25</f>
        <v>44734</v>
      </c>
      <c r="Q54" s="137" t="s">
        <v>666</v>
      </c>
      <c r="R54" s="132" t="s">
        <v>658</v>
      </c>
      <c r="S54" s="145"/>
    </row>
    <row r="55" spans="1:27" ht="30" x14ac:dyDescent="0.25">
      <c r="A55" t="s">
        <v>130</v>
      </c>
      <c r="B55" s="1">
        <v>44723</v>
      </c>
      <c r="C55" s="45" t="s">
        <v>117</v>
      </c>
      <c r="D55" s="75">
        <v>4</v>
      </c>
      <c r="E55">
        <v>60</v>
      </c>
      <c r="F55">
        <v>60</v>
      </c>
      <c r="G55" s="77">
        <v>45</v>
      </c>
      <c r="K55" s="79">
        <v>7</v>
      </c>
      <c r="L55" s="79">
        <v>7</v>
      </c>
      <c r="M55" s="77">
        <v>6</v>
      </c>
      <c r="N55" s="18">
        <f>ROUND((K55+L55+M55)/3,0)</f>
        <v>7</v>
      </c>
      <c r="O55" s="21">
        <f>B55-N55+1</f>
        <v>44717</v>
      </c>
      <c r="P55" s="19">
        <f>O55+25</f>
        <v>44742</v>
      </c>
      <c r="Q55" s="137" t="s">
        <v>666</v>
      </c>
      <c r="R55" s="132" t="s">
        <v>632</v>
      </c>
      <c r="S55" s="147" t="s">
        <v>805</v>
      </c>
      <c r="V55" t="s">
        <v>888</v>
      </c>
      <c r="W55" t="s">
        <v>889</v>
      </c>
      <c r="X55" t="s">
        <v>890</v>
      </c>
      <c r="Y55" t="s">
        <v>891</v>
      </c>
      <c r="Z55" t="s">
        <v>892</v>
      </c>
      <c r="AA55" t="s">
        <v>893</v>
      </c>
    </row>
    <row r="56" spans="1:27" ht="30" x14ac:dyDescent="0.25">
      <c r="A56" t="s">
        <v>267</v>
      </c>
      <c r="B56" s="1">
        <v>44725</v>
      </c>
      <c r="C56" s="45" t="s">
        <v>242</v>
      </c>
      <c r="D56" s="75">
        <v>4</v>
      </c>
      <c r="E56">
        <v>60</v>
      </c>
      <c r="F56">
        <v>90</v>
      </c>
      <c r="G56" s="77">
        <v>80</v>
      </c>
      <c r="K56" s="79">
        <v>7</v>
      </c>
      <c r="L56" s="79">
        <v>10</v>
      </c>
      <c r="M56" s="77">
        <v>9</v>
      </c>
      <c r="N56" s="18">
        <f>ROUND((K56+L56+M56)/3,0)</f>
        <v>9</v>
      </c>
      <c r="O56" s="21">
        <f>B56-N56+1</f>
        <v>44717</v>
      </c>
      <c r="P56" s="19">
        <f>O56+25</f>
        <v>44742</v>
      </c>
      <c r="Q56" s="137" t="s">
        <v>666</v>
      </c>
      <c r="R56" s="132" t="s">
        <v>632</v>
      </c>
      <c r="S56" s="145"/>
      <c r="U56" t="s">
        <v>844</v>
      </c>
      <c r="V56">
        <v>103</v>
      </c>
      <c r="W56">
        <v>183</v>
      </c>
      <c r="X56">
        <v>116</v>
      </c>
      <c r="Y56">
        <v>90</v>
      </c>
      <c r="Z56">
        <v>44</v>
      </c>
      <c r="AA56">
        <v>25</v>
      </c>
    </row>
    <row r="57" spans="1:27" ht="30" x14ac:dyDescent="0.25">
      <c r="A57" t="s">
        <v>269</v>
      </c>
      <c r="B57" s="1">
        <v>44725</v>
      </c>
      <c r="C57" s="45" t="s">
        <v>242</v>
      </c>
      <c r="D57" s="75">
        <v>5</v>
      </c>
      <c r="E57">
        <v>15</v>
      </c>
      <c r="F57">
        <v>15</v>
      </c>
      <c r="G57" s="77">
        <v>15</v>
      </c>
      <c r="K57" s="79">
        <v>1</v>
      </c>
      <c r="L57" s="79">
        <v>1</v>
      </c>
      <c r="M57" s="77">
        <v>1</v>
      </c>
      <c r="N57" s="18">
        <f>ROUND((K57+L57+M57)/3,0)</f>
        <v>1</v>
      </c>
      <c r="O57" s="21">
        <f>B57-N57+1</f>
        <v>44725</v>
      </c>
      <c r="P57" s="19">
        <f>O57+25</f>
        <v>44750</v>
      </c>
      <c r="Q57" s="137" t="s">
        <v>666</v>
      </c>
      <c r="R57" s="132" t="s">
        <v>658</v>
      </c>
      <c r="S57" s="145"/>
      <c r="U57" t="s">
        <v>805</v>
      </c>
      <c r="V57">
        <v>18</v>
      </c>
      <c r="W57">
        <v>36</v>
      </c>
      <c r="X57">
        <v>25</v>
      </c>
      <c r="Y57">
        <v>11</v>
      </c>
      <c r="Z57">
        <v>13</v>
      </c>
      <c r="AA57">
        <v>3</v>
      </c>
    </row>
    <row r="58" spans="1:27" x14ac:dyDescent="0.25">
      <c r="A58" t="s">
        <v>740</v>
      </c>
      <c r="B58" s="1">
        <v>44725</v>
      </c>
      <c r="C58" s="45" t="s">
        <v>242</v>
      </c>
      <c r="D58" s="75">
        <v>4</v>
      </c>
      <c r="E58" t="s">
        <v>4</v>
      </c>
      <c r="K58" s="79">
        <v>24</v>
      </c>
      <c r="L58" s="79"/>
      <c r="N58" s="18">
        <v>24</v>
      </c>
      <c r="O58" s="21">
        <f>B58-N58+1</f>
        <v>44702</v>
      </c>
      <c r="P58" s="19">
        <f>O58+25</f>
        <v>44727</v>
      </c>
      <c r="Q58" s="137" t="s">
        <v>757</v>
      </c>
      <c r="R58" s="132" t="s">
        <v>658</v>
      </c>
      <c r="S58" s="145" t="s">
        <v>394</v>
      </c>
      <c r="V58" t="s">
        <v>888</v>
      </c>
      <c r="W58" t="s">
        <v>894</v>
      </c>
      <c r="X58" t="s">
        <v>890</v>
      </c>
      <c r="Y58" t="s">
        <v>891</v>
      </c>
      <c r="Z58" t="s">
        <v>892</v>
      </c>
      <c r="AA58" t="s">
        <v>893</v>
      </c>
    </row>
    <row r="59" spans="1:27" ht="30" x14ac:dyDescent="0.25">
      <c r="A59" t="s">
        <v>741</v>
      </c>
      <c r="B59" s="1">
        <v>44725</v>
      </c>
      <c r="C59" s="45" t="s">
        <v>242</v>
      </c>
      <c r="D59" s="75">
        <v>5</v>
      </c>
      <c r="H59">
        <v>39</v>
      </c>
      <c r="I59">
        <v>35</v>
      </c>
      <c r="J59" s="77">
        <v>38</v>
      </c>
      <c r="K59" s="79">
        <v>22</v>
      </c>
      <c r="L59" s="79">
        <v>21</v>
      </c>
      <c r="M59" s="77">
        <v>22</v>
      </c>
      <c r="N59" s="18">
        <f>ROUND((K59+L59+M59)/3,0)</f>
        <v>22</v>
      </c>
      <c r="O59" s="21">
        <f>B59-N59+1</f>
        <v>44704</v>
      </c>
      <c r="P59" s="19">
        <f>O59+25</f>
        <v>44729</v>
      </c>
      <c r="Q59" s="137" t="s">
        <v>757</v>
      </c>
      <c r="R59" s="132" t="s">
        <v>658</v>
      </c>
      <c r="S59" s="145" t="s">
        <v>393</v>
      </c>
      <c r="U59" t="s">
        <v>895</v>
      </c>
      <c r="V59" s="170">
        <f>V57/V56*100</f>
        <v>17.475728155339805</v>
      </c>
      <c r="W59" s="170">
        <f t="shared" ref="W59:AA59" si="2">W57/W56*100</f>
        <v>19.672131147540984</v>
      </c>
      <c r="X59" s="170">
        <f t="shared" si="2"/>
        <v>21.551724137931032</v>
      </c>
      <c r="Y59" s="170">
        <f t="shared" si="2"/>
        <v>12.222222222222221</v>
      </c>
      <c r="Z59" s="170">
        <f t="shared" si="2"/>
        <v>29.545454545454547</v>
      </c>
      <c r="AA59" s="170">
        <f t="shared" si="2"/>
        <v>12</v>
      </c>
    </row>
    <row r="60" spans="1:27" ht="30" x14ac:dyDescent="0.25">
      <c r="A60" t="s">
        <v>312</v>
      </c>
      <c r="B60" s="1">
        <v>44723</v>
      </c>
      <c r="C60" s="44" t="s">
        <v>322</v>
      </c>
      <c r="D60" s="75">
        <v>5</v>
      </c>
      <c r="H60">
        <v>36</v>
      </c>
      <c r="I60">
        <v>35</v>
      </c>
      <c r="J60" s="77">
        <v>37</v>
      </c>
      <c r="K60" s="79">
        <v>21</v>
      </c>
      <c r="L60" s="79">
        <v>21</v>
      </c>
      <c r="M60" s="77">
        <v>22</v>
      </c>
      <c r="N60" s="18">
        <f>ROUND((K60+L60+M60)/3,0)</f>
        <v>21</v>
      </c>
      <c r="O60" s="21">
        <f>B60-N60+1</f>
        <v>44703</v>
      </c>
      <c r="P60" s="19">
        <f>O60+25</f>
        <v>44728</v>
      </c>
      <c r="Q60" s="137" t="s">
        <v>656</v>
      </c>
      <c r="R60" s="132" t="s">
        <v>632</v>
      </c>
      <c r="S60" s="145" t="s">
        <v>394</v>
      </c>
    </row>
    <row r="61" spans="1:27" x14ac:dyDescent="0.25">
      <c r="A61" t="s">
        <v>261</v>
      </c>
      <c r="B61" s="1">
        <v>44725</v>
      </c>
      <c r="C61" s="45" t="s">
        <v>242</v>
      </c>
      <c r="D61" s="75">
        <v>4</v>
      </c>
      <c r="E61" t="s">
        <v>4</v>
      </c>
      <c r="K61" s="79">
        <v>24</v>
      </c>
      <c r="L61" s="79"/>
      <c r="N61" s="18">
        <v>24</v>
      </c>
      <c r="O61" s="21">
        <f>B61-N61+1</f>
        <v>44702</v>
      </c>
      <c r="P61" s="19">
        <f>O61+25</f>
        <v>44727</v>
      </c>
      <c r="Q61" s="137" t="s">
        <v>649</v>
      </c>
      <c r="R61" s="132" t="s">
        <v>658</v>
      </c>
      <c r="S61" s="145" t="s">
        <v>393</v>
      </c>
    </row>
    <row r="62" spans="1:27" x14ac:dyDescent="0.25">
      <c r="A62" t="s">
        <v>350</v>
      </c>
      <c r="B62" s="1">
        <v>44725</v>
      </c>
      <c r="C62" s="45" t="s">
        <v>338</v>
      </c>
      <c r="D62" s="75">
        <v>6</v>
      </c>
      <c r="E62" t="s">
        <v>4</v>
      </c>
      <c r="K62" s="79">
        <v>24</v>
      </c>
      <c r="N62" s="18">
        <v>24</v>
      </c>
      <c r="O62" s="21">
        <f>B62-N62+1</f>
        <v>44702</v>
      </c>
      <c r="P62" s="19">
        <f>O62+25</f>
        <v>44727</v>
      </c>
      <c r="Q62" s="137" t="s">
        <v>649</v>
      </c>
      <c r="R62" s="132" t="s">
        <v>659</v>
      </c>
      <c r="S62" s="145" t="s">
        <v>394</v>
      </c>
    </row>
    <row r="63" spans="1:27" x14ac:dyDescent="0.25">
      <c r="A63" t="s">
        <v>96</v>
      </c>
      <c r="B63" s="1">
        <v>44723</v>
      </c>
      <c r="C63" s="44" t="s">
        <v>74</v>
      </c>
      <c r="D63" s="75">
        <v>5</v>
      </c>
      <c r="H63">
        <v>30</v>
      </c>
      <c r="I63">
        <v>32</v>
      </c>
      <c r="J63" s="77">
        <v>30</v>
      </c>
      <c r="K63" s="79">
        <v>19</v>
      </c>
      <c r="L63" s="79">
        <v>19</v>
      </c>
      <c r="M63" s="77">
        <v>19</v>
      </c>
      <c r="N63" s="18">
        <f>ROUND((K63+L63+M63)/3,0)</f>
        <v>19</v>
      </c>
      <c r="O63" s="21">
        <f>B63-N63+1</f>
        <v>44705</v>
      </c>
      <c r="P63" s="19">
        <f>O63+25</f>
        <v>44730</v>
      </c>
      <c r="Q63" s="138" t="s">
        <v>649</v>
      </c>
      <c r="R63" s="134" t="s">
        <v>658</v>
      </c>
      <c r="S63" s="146" t="s">
        <v>821</v>
      </c>
    </row>
    <row r="64" spans="1:27" x14ac:dyDescent="0.25">
      <c r="A64" t="s">
        <v>115</v>
      </c>
      <c r="B64" s="1">
        <v>44723</v>
      </c>
      <c r="C64" s="44" t="s">
        <v>74</v>
      </c>
      <c r="D64" s="75">
        <v>5</v>
      </c>
      <c r="H64">
        <v>26</v>
      </c>
      <c r="I64">
        <v>33</v>
      </c>
      <c r="J64" s="77">
        <v>34</v>
      </c>
      <c r="K64" s="79">
        <v>17</v>
      </c>
      <c r="L64" s="79">
        <v>20</v>
      </c>
      <c r="M64" s="77">
        <v>20</v>
      </c>
      <c r="N64" s="18">
        <f>ROUND((K64+L64+M64)/3,0)</f>
        <v>19</v>
      </c>
      <c r="O64" s="21">
        <f>B64-N64+1</f>
        <v>44705</v>
      </c>
      <c r="P64" s="19">
        <f>O64+25</f>
        <v>44730</v>
      </c>
      <c r="Q64" s="137" t="s">
        <v>649</v>
      </c>
      <c r="R64" s="132" t="s">
        <v>658</v>
      </c>
      <c r="S64" s="145" t="s">
        <v>393</v>
      </c>
    </row>
    <row r="65" spans="1:19" x14ac:dyDescent="0.25">
      <c r="A65" t="s">
        <v>763</v>
      </c>
      <c r="B65" s="1">
        <v>44725</v>
      </c>
      <c r="C65" s="44" t="s">
        <v>758</v>
      </c>
      <c r="D65" s="75">
        <v>3</v>
      </c>
      <c r="H65">
        <v>30</v>
      </c>
      <c r="I65">
        <v>30</v>
      </c>
      <c r="J65" s="77">
        <v>32</v>
      </c>
      <c r="K65" s="79">
        <v>19</v>
      </c>
      <c r="L65" s="79">
        <v>19</v>
      </c>
      <c r="M65" s="77">
        <v>19</v>
      </c>
      <c r="N65" s="18">
        <f>ROUND((K65+L65+M65)/3,0)</f>
        <v>19</v>
      </c>
      <c r="O65" s="21">
        <f>B65-N65+1</f>
        <v>44707</v>
      </c>
      <c r="P65" s="19">
        <f>O65+25</f>
        <v>44732</v>
      </c>
      <c r="Q65" s="137" t="s">
        <v>649</v>
      </c>
      <c r="R65" s="132" t="s">
        <v>659</v>
      </c>
      <c r="S65" s="159" t="s">
        <v>825</v>
      </c>
    </row>
    <row r="66" spans="1:19" x14ac:dyDescent="0.25">
      <c r="A66" t="s">
        <v>104</v>
      </c>
      <c r="B66" s="1">
        <v>44723</v>
      </c>
      <c r="C66" s="44" t="s">
        <v>74</v>
      </c>
      <c r="D66" s="75">
        <v>4</v>
      </c>
      <c r="H66">
        <v>31</v>
      </c>
      <c r="I66">
        <v>16</v>
      </c>
      <c r="J66" s="77">
        <v>25</v>
      </c>
      <c r="K66" s="79">
        <v>19</v>
      </c>
      <c r="L66" s="79">
        <v>13</v>
      </c>
      <c r="M66" s="77">
        <v>16</v>
      </c>
      <c r="N66" s="18">
        <f>ROUND((K66+L66+M66)/3,0)</f>
        <v>16</v>
      </c>
      <c r="O66" s="21">
        <f>B66-N66+1</f>
        <v>44708</v>
      </c>
      <c r="P66" s="19">
        <f>O66+25</f>
        <v>44733</v>
      </c>
      <c r="Q66" s="137" t="s">
        <v>649</v>
      </c>
      <c r="R66" s="132" t="s">
        <v>658</v>
      </c>
      <c r="S66" s="145" t="s">
        <v>393</v>
      </c>
    </row>
    <row r="67" spans="1:19" x14ac:dyDescent="0.25">
      <c r="A67" t="s">
        <v>355</v>
      </c>
      <c r="B67" s="1">
        <v>44726</v>
      </c>
      <c r="C67" s="44" t="s">
        <v>375</v>
      </c>
      <c r="D67" s="75">
        <v>2</v>
      </c>
      <c r="H67">
        <v>29</v>
      </c>
      <c r="I67">
        <v>30</v>
      </c>
      <c r="K67" s="79">
        <v>18</v>
      </c>
      <c r="L67" s="79">
        <v>19</v>
      </c>
      <c r="N67" s="18">
        <f>ROUND((K67+L67)/2,0)</f>
        <v>19</v>
      </c>
      <c r="O67" s="21">
        <f>B67-N67+1</f>
        <v>44708</v>
      </c>
      <c r="P67" s="19">
        <f>O67+25</f>
        <v>44733</v>
      </c>
      <c r="Q67" s="137" t="s">
        <v>649</v>
      </c>
      <c r="R67" s="132" t="s">
        <v>659</v>
      </c>
      <c r="S67" s="159" t="s">
        <v>825</v>
      </c>
    </row>
    <row r="68" spans="1:19" x14ac:dyDescent="0.25">
      <c r="A68" t="s">
        <v>789</v>
      </c>
      <c r="B68" s="1">
        <v>44726</v>
      </c>
      <c r="C68" s="44" t="s">
        <v>375</v>
      </c>
      <c r="D68" s="75">
        <v>4</v>
      </c>
      <c r="H68">
        <v>30</v>
      </c>
      <c r="I68">
        <v>32</v>
      </c>
      <c r="J68" s="77">
        <v>32</v>
      </c>
      <c r="K68" s="79">
        <v>19</v>
      </c>
      <c r="L68" s="79">
        <v>19</v>
      </c>
      <c r="M68" s="77">
        <v>19</v>
      </c>
      <c r="N68" s="18">
        <f>ROUND((K68+L68+M68)/3,0)</f>
        <v>19</v>
      </c>
      <c r="O68" s="21">
        <f>B68-N68+1</f>
        <v>44708</v>
      </c>
      <c r="P68" s="19">
        <f>O68+25</f>
        <v>44733</v>
      </c>
      <c r="Q68" s="137" t="s">
        <v>649</v>
      </c>
      <c r="R68" s="132" t="s">
        <v>659</v>
      </c>
      <c r="S68" s="145"/>
    </row>
    <row r="69" spans="1:19" ht="30" x14ac:dyDescent="0.25">
      <c r="A69" t="s">
        <v>99</v>
      </c>
      <c r="B69" s="1">
        <v>44723</v>
      </c>
      <c r="C69" s="44" t="s">
        <v>74</v>
      </c>
      <c r="D69" s="75">
        <v>4</v>
      </c>
      <c r="E69">
        <v>90</v>
      </c>
      <c r="F69">
        <v>90</v>
      </c>
      <c r="G69" s="77">
        <v>90</v>
      </c>
      <c r="K69" s="79">
        <v>10</v>
      </c>
      <c r="L69" s="79">
        <v>10</v>
      </c>
      <c r="M69" s="77">
        <v>10</v>
      </c>
      <c r="N69" s="18">
        <f>ROUND((K69+L69+M69)/3,0)</f>
        <v>10</v>
      </c>
      <c r="O69" s="21">
        <f>B69-N69+1</f>
        <v>44714</v>
      </c>
      <c r="P69" s="19">
        <f>O69+25</f>
        <v>44739</v>
      </c>
      <c r="Q69" s="137" t="s">
        <v>649</v>
      </c>
      <c r="R69" s="132" t="s">
        <v>659</v>
      </c>
      <c r="S69" s="145"/>
    </row>
    <row r="70" spans="1:19" ht="30" x14ac:dyDescent="0.25">
      <c r="A70" t="s">
        <v>308</v>
      </c>
      <c r="B70" s="1">
        <v>44723</v>
      </c>
      <c r="C70" s="44" t="s">
        <v>322</v>
      </c>
      <c r="D70" s="75">
        <v>2</v>
      </c>
      <c r="E70">
        <v>90</v>
      </c>
      <c r="F70">
        <v>90</v>
      </c>
      <c r="K70" s="79">
        <v>10</v>
      </c>
      <c r="L70" s="79">
        <v>10</v>
      </c>
      <c r="N70" s="18">
        <v>10</v>
      </c>
      <c r="O70" s="21">
        <f>B70-N70+1</f>
        <v>44714</v>
      </c>
      <c r="P70" s="19">
        <f>O70+25</f>
        <v>44739</v>
      </c>
      <c r="Q70" s="137" t="s">
        <v>649</v>
      </c>
      <c r="R70" s="132" t="s">
        <v>658</v>
      </c>
      <c r="S70" s="145"/>
    </row>
    <row r="71" spans="1:19" x14ac:dyDescent="0.25">
      <c r="A71" t="s">
        <v>98</v>
      </c>
      <c r="B71" s="1">
        <v>44723</v>
      </c>
      <c r="C71" s="44" t="s">
        <v>74</v>
      </c>
      <c r="D71" s="75">
        <v>5</v>
      </c>
      <c r="E71">
        <v>90</v>
      </c>
      <c r="F71">
        <v>90</v>
      </c>
      <c r="G71" s="77">
        <v>75</v>
      </c>
      <c r="K71" s="79">
        <v>10</v>
      </c>
      <c r="L71" s="79">
        <v>10</v>
      </c>
      <c r="M71" s="77">
        <v>8</v>
      </c>
      <c r="N71" s="18">
        <f>ROUND((K71+L71+M71)/3,0)</f>
        <v>9</v>
      </c>
      <c r="O71" s="21">
        <f>B71-N71+1</f>
        <v>44715</v>
      </c>
      <c r="P71" s="19">
        <f>O71+25</f>
        <v>44740</v>
      </c>
      <c r="Q71" s="137" t="s">
        <v>649</v>
      </c>
      <c r="R71" s="132" t="s">
        <v>659</v>
      </c>
      <c r="S71" s="145"/>
    </row>
    <row r="72" spans="1:19" x14ac:dyDescent="0.25">
      <c r="A72" t="s">
        <v>341</v>
      </c>
      <c r="B72" s="1">
        <v>44725</v>
      </c>
      <c r="C72" s="45" t="s">
        <v>338</v>
      </c>
      <c r="D72" s="75">
        <v>4</v>
      </c>
      <c r="E72">
        <v>90</v>
      </c>
      <c r="F72">
        <v>90</v>
      </c>
      <c r="G72" s="77">
        <v>90</v>
      </c>
      <c r="K72" s="79">
        <v>10</v>
      </c>
      <c r="L72" s="79">
        <v>10</v>
      </c>
      <c r="M72" s="77">
        <v>10</v>
      </c>
      <c r="N72" s="18">
        <f>ROUND((K72+L72+M72)/3,0)</f>
        <v>10</v>
      </c>
      <c r="O72" s="21">
        <f>B72-N72+1</f>
        <v>44716</v>
      </c>
      <c r="P72" s="19">
        <f>O72+25</f>
        <v>44741</v>
      </c>
      <c r="Q72" s="137" t="s">
        <v>649</v>
      </c>
      <c r="R72" s="132" t="s">
        <v>658</v>
      </c>
      <c r="S72" s="145"/>
    </row>
    <row r="73" spans="1:19" x14ac:dyDescent="0.25">
      <c r="A73" t="s">
        <v>298</v>
      </c>
      <c r="B73" s="1">
        <v>44723</v>
      </c>
      <c r="C73" s="44" t="s">
        <v>322</v>
      </c>
      <c r="D73" s="75">
        <v>4</v>
      </c>
      <c r="E73">
        <v>60</v>
      </c>
      <c r="F73">
        <v>75</v>
      </c>
      <c r="G73" s="77">
        <v>60</v>
      </c>
      <c r="K73" s="79">
        <v>7</v>
      </c>
      <c r="L73" s="79">
        <v>8</v>
      </c>
      <c r="M73" s="77">
        <v>7</v>
      </c>
      <c r="N73" s="18">
        <f>ROUND((K73+L73+M73)/3,0)</f>
        <v>7</v>
      </c>
      <c r="O73" s="21">
        <f>B73-N73+1</f>
        <v>44717</v>
      </c>
      <c r="P73" s="19">
        <f>O73+25</f>
        <v>44742</v>
      </c>
      <c r="Q73" s="137" t="s">
        <v>649</v>
      </c>
      <c r="R73" s="132" t="s">
        <v>658</v>
      </c>
      <c r="S73" s="147" t="s">
        <v>805</v>
      </c>
    </row>
    <row r="74" spans="1:19" ht="30" x14ac:dyDescent="0.25">
      <c r="A74" t="s">
        <v>69</v>
      </c>
      <c r="B74" s="1">
        <v>44722</v>
      </c>
      <c r="C74" s="43" t="s">
        <v>71</v>
      </c>
      <c r="D74" s="75">
        <v>4</v>
      </c>
      <c r="E74">
        <v>30</v>
      </c>
      <c r="F74">
        <v>0</v>
      </c>
      <c r="G74" s="77">
        <v>30</v>
      </c>
      <c r="K74" s="79">
        <v>4</v>
      </c>
      <c r="L74" s="79">
        <v>0</v>
      </c>
      <c r="M74" s="77">
        <v>4</v>
      </c>
      <c r="N74" s="18">
        <f>ROUND((K74+L74+M74)/3,0)</f>
        <v>3</v>
      </c>
      <c r="O74" s="21">
        <f>B74-N74+1</f>
        <v>44720</v>
      </c>
      <c r="P74" s="19">
        <f>O74+25</f>
        <v>44745</v>
      </c>
      <c r="Q74" s="137" t="s">
        <v>649</v>
      </c>
      <c r="S74" s="145"/>
    </row>
    <row r="75" spans="1:19" ht="30" x14ac:dyDescent="0.25">
      <c r="A75" t="s">
        <v>296</v>
      </c>
      <c r="B75" s="1">
        <v>44723</v>
      </c>
      <c r="C75" s="44" t="s">
        <v>322</v>
      </c>
      <c r="D75" s="75">
        <v>4</v>
      </c>
      <c r="H75">
        <v>32</v>
      </c>
      <c r="I75">
        <v>28</v>
      </c>
      <c r="J75" s="77">
        <v>26</v>
      </c>
      <c r="K75" s="79">
        <v>19</v>
      </c>
      <c r="L75" s="79">
        <v>18</v>
      </c>
      <c r="M75" s="77">
        <v>17</v>
      </c>
      <c r="N75" s="18">
        <f>ROUND((K75+L75+M75)/3,0)</f>
        <v>18</v>
      </c>
      <c r="O75" s="21">
        <f>B75-N75+1</f>
        <v>44706</v>
      </c>
      <c r="P75" s="19">
        <f>O75+25</f>
        <v>44731</v>
      </c>
      <c r="Q75" s="137" t="s">
        <v>647</v>
      </c>
      <c r="R75" s="132" t="s">
        <v>658</v>
      </c>
      <c r="S75" s="145"/>
    </row>
    <row r="76" spans="1:19" ht="30" x14ac:dyDescent="0.25">
      <c r="A76" t="s">
        <v>306</v>
      </c>
      <c r="B76" s="1">
        <v>44723</v>
      </c>
      <c r="C76" s="44" t="s">
        <v>322</v>
      </c>
      <c r="D76" s="75">
        <v>3</v>
      </c>
      <c r="E76">
        <v>75</v>
      </c>
      <c r="F76">
        <v>75</v>
      </c>
      <c r="G76" s="77">
        <v>75</v>
      </c>
      <c r="K76" s="79">
        <v>8</v>
      </c>
      <c r="L76" s="79">
        <v>8</v>
      </c>
      <c r="M76" s="77">
        <v>8</v>
      </c>
      <c r="N76" s="18">
        <f>ROUND((K76+L76+M76)/3,0)</f>
        <v>8</v>
      </c>
      <c r="O76" s="21">
        <f>B76-N76+1</f>
        <v>44716</v>
      </c>
      <c r="P76" s="19">
        <f>O76+25</f>
        <v>44741</v>
      </c>
      <c r="Q76" s="137" t="s">
        <v>647</v>
      </c>
      <c r="R76" s="132" t="s">
        <v>658</v>
      </c>
      <c r="S76" s="145"/>
    </row>
    <row r="77" spans="1:19" x14ac:dyDescent="0.25">
      <c r="A77" t="s">
        <v>369</v>
      </c>
      <c r="B77" s="1">
        <v>44726</v>
      </c>
      <c r="C77" s="44" t="s">
        <v>375</v>
      </c>
      <c r="D77" s="75">
        <v>5</v>
      </c>
      <c r="H77">
        <v>38</v>
      </c>
      <c r="I77">
        <v>40</v>
      </c>
      <c r="J77" s="77">
        <v>35</v>
      </c>
      <c r="K77" s="79">
        <v>22</v>
      </c>
      <c r="L77" s="79">
        <v>22</v>
      </c>
      <c r="M77" s="77">
        <v>21</v>
      </c>
      <c r="N77" s="18">
        <f>ROUND((K77+L77+M77)/3,0)</f>
        <v>22</v>
      </c>
      <c r="O77" s="21">
        <f>B77-N77+1</f>
        <v>44705</v>
      </c>
      <c r="P77" s="19">
        <f>O77+25</f>
        <v>44730</v>
      </c>
      <c r="Q77" s="137" t="s">
        <v>792</v>
      </c>
      <c r="R77" s="132" t="s">
        <v>658</v>
      </c>
      <c r="S77" s="145"/>
    </row>
    <row r="78" spans="1:19" x14ac:dyDescent="0.25">
      <c r="A78" t="s">
        <v>356</v>
      </c>
      <c r="B78" s="1">
        <v>44726</v>
      </c>
      <c r="C78" s="44" t="s">
        <v>375</v>
      </c>
      <c r="D78" s="75">
        <v>4</v>
      </c>
      <c r="E78" t="s">
        <v>193</v>
      </c>
      <c r="F78" t="s">
        <v>193</v>
      </c>
      <c r="G78" s="77" t="s">
        <v>193</v>
      </c>
      <c r="K78" s="79">
        <v>11</v>
      </c>
      <c r="L78" s="79">
        <v>11</v>
      </c>
      <c r="M78" s="77">
        <v>11</v>
      </c>
      <c r="N78" s="18">
        <f>ROUND((K78+L78+M78)/3,0)</f>
        <v>11</v>
      </c>
      <c r="O78" s="21">
        <f>B78-N78+1</f>
        <v>44716</v>
      </c>
      <c r="P78" s="19">
        <f>O78+25</f>
        <v>44741</v>
      </c>
      <c r="Q78" s="137" t="s">
        <v>792</v>
      </c>
      <c r="R78" s="132" t="s">
        <v>658</v>
      </c>
      <c r="S78" s="145"/>
    </row>
    <row r="79" spans="1:19" x14ac:dyDescent="0.25">
      <c r="A79" t="s">
        <v>359</v>
      </c>
      <c r="B79" s="1">
        <v>44726</v>
      </c>
      <c r="C79" s="44" t="s">
        <v>375</v>
      </c>
      <c r="D79" s="75">
        <v>2</v>
      </c>
      <c r="F79">
        <v>15</v>
      </c>
      <c r="G79" s="77">
        <v>15</v>
      </c>
      <c r="K79" s="79">
        <v>1</v>
      </c>
      <c r="L79" s="79">
        <v>1</v>
      </c>
      <c r="N79" s="18">
        <f>ROUND((K79+L79)/2,0)</f>
        <v>1</v>
      </c>
      <c r="O79" s="21">
        <f>B79-N79+1</f>
        <v>44726</v>
      </c>
      <c r="P79" s="19">
        <f>O79+25</f>
        <v>44751</v>
      </c>
      <c r="Q79" s="137" t="s">
        <v>792</v>
      </c>
      <c r="R79" s="132" t="s">
        <v>659</v>
      </c>
      <c r="S79" s="147" t="s">
        <v>805</v>
      </c>
    </row>
    <row r="80" spans="1:19" ht="30" x14ac:dyDescent="0.25">
      <c r="A80" t="s">
        <v>791</v>
      </c>
      <c r="B80" s="1">
        <v>44726</v>
      </c>
      <c r="C80" s="44" t="s">
        <v>375</v>
      </c>
      <c r="D80" s="75">
        <v>3</v>
      </c>
      <c r="E80">
        <v>15</v>
      </c>
      <c r="F80">
        <v>15</v>
      </c>
      <c r="G80" s="77">
        <v>15</v>
      </c>
      <c r="K80" s="79">
        <v>1</v>
      </c>
      <c r="L80" s="79">
        <v>1</v>
      </c>
      <c r="M80" s="77">
        <v>1</v>
      </c>
      <c r="N80" s="18">
        <f>ROUND((K80+L80+M80)/3,0)</f>
        <v>1</v>
      </c>
      <c r="O80" s="21">
        <f>B80-N80+1</f>
        <v>44726</v>
      </c>
      <c r="P80" s="19">
        <f>O80+25</f>
        <v>44751</v>
      </c>
      <c r="Q80" s="137" t="s">
        <v>792</v>
      </c>
      <c r="R80" s="132" t="s">
        <v>659</v>
      </c>
      <c r="S80" s="147" t="s">
        <v>805</v>
      </c>
    </row>
    <row r="81" spans="1:19" ht="30" x14ac:dyDescent="0.25">
      <c r="A81" t="s">
        <v>21</v>
      </c>
      <c r="B81" s="1">
        <v>44722</v>
      </c>
      <c r="C81" s="41" t="s">
        <v>18</v>
      </c>
      <c r="D81" s="75">
        <v>4</v>
      </c>
      <c r="H81">
        <v>37</v>
      </c>
      <c r="I81">
        <v>39</v>
      </c>
      <c r="J81" s="77">
        <v>39</v>
      </c>
      <c r="K81" s="79">
        <v>2</v>
      </c>
      <c r="L81" s="79">
        <v>2</v>
      </c>
      <c r="M81" s="77">
        <v>2</v>
      </c>
      <c r="N81" s="18">
        <f>ROUND((K81+L81+M81)/3,0)</f>
        <v>2</v>
      </c>
      <c r="O81" s="21">
        <f>B81-N81+1</f>
        <v>44721</v>
      </c>
      <c r="P81" s="19">
        <f>O81+25</f>
        <v>44746</v>
      </c>
      <c r="Q81" s="137" t="s">
        <v>811</v>
      </c>
      <c r="S81" s="145" t="s">
        <v>393</v>
      </c>
    </row>
    <row r="82" spans="1:19" x14ac:dyDescent="0.25">
      <c r="A82" t="s">
        <v>745</v>
      </c>
      <c r="B82" s="1">
        <v>44725</v>
      </c>
      <c r="C82" s="45" t="s">
        <v>242</v>
      </c>
      <c r="D82" s="75">
        <v>2</v>
      </c>
      <c r="H82">
        <v>40</v>
      </c>
      <c r="I82">
        <v>38</v>
      </c>
      <c r="K82" s="79">
        <v>22</v>
      </c>
      <c r="L82" s="79">
        <v>22</v>
      </c>
      <c r="N82" s="18">
        <f>ROUND((K82+L82)/2,0)</f>
        <v>22</v>
      </c>
      <c r="O82" s="21">
        <f>B82-N82+1</f>
        <v>44704</v>
      </c>
      <c r="P82" s="19">
        <f>O82+25</f>
        <v>44729</v>
      </c>
      <c r="Q82" s="137" t="s">
        <v>738</v>
      </c>
      <c r="R82" s="132" t="s">
        <v>658</v>
      </c>
      <c r="S82" s="145" t="s">
        <v>440</v>
      </c>
    </row>
    <row r="83" spans="1:19" ht="30" x14ac:dyDescent="0.25">
      <c r="A83" t="s">
        <v>782</v>
      </c>
      <c r="B83" s="1">
        <v>44725</v>
      </c>
      <c r="C83" s="44" t="s">
        <v>783</v>
      </c>
      <c r="D83" s="75">
        <v>6</v>
      </c>
      <c r="H83">
        <v>38</v>
      </c>
      <c r="I83">
        <v>42</v>
      </c>
      <c r="J83" s="77">
        <v>36</v>
      </c>
      <c r="K83" s="79">
        <v>22</v>
      </c>
      <c r="L83" s="79">
        <v>23</v>
      </c>
      <c r="M83" s="77">
        <v>21</v>
      </c>
      <c r="N83" s="18">
        <f>ROUND((K83+L83+M83)/3,0)</f>
        <v>22</v>
      </c>
      <c r="O83" s="21">
        <f>B83-N83+1</f>
        <v>44704</v>
      </c>
      <c r="P83" s="19">
        <f>O83+25</f>
        <v>44729</v>
      </c>
      <c r="Q83" s="137" t="s">
        <v>738</v>
      </c>
      <c r="R83" s="132" t="s">
        <v>659</v>
      </c>
      <c r="S83" s="159" t="s">
        <v>825</v>
      </c>
    </row>
    <row r="84" spans="1:19" ht="30" x14ac:dyDescent="0.25">
      <c r="A84" t="s">
        <v>353</v>
      </c>
      <c r="B84" s="1">
        <v>44725</v>
      </c>
      <c r="C84" s="45" t="s">
        <v>338</v>
      </c>
      <c r="D84" s="75">
        <v>3</v>
      </c>
      <c r="H84">
        <v>32</v>
      </c>
      <c r="I84">
        <v>34</v>
      </c>
      <c r="J84" s="77">
        <v>33</v>
      </c>
      <c r="K84" s="79">
        <v>19</v>
      </c>
      <c r="L84" s="79">
        <v>20</v>
      </c>
      <c r="M84" s="77">
        <v>20</v>
      </c>
      <c r="N84" s="18">
        <f>ROUND((K84+L84+M84)/3,0)</f>
        <v>20</v>
      </c>
      <c r="O84" s="21">
        <f>B84-N84+1</f>
        <v>44706</v>
      </c>
      <c r="P84" s="19">
        <f>O84+25</f>
        <v>44731</v>
      </c>
      <c r="Q84" s="137" t="s">
        <v>738</v>
      </c>
      <c r="R84" s="132" t="s">
        <v>659</v>
      </c>
      <c r="S84" s="147" t="s">
        <v>805</v>
      </c>
    </row>
    <row r="85" spans="1:19" ht="30" x14ac:dyDescent="0.25">
      <c r="A85" t="s">
        <v>731</v>
      </c>
      <c r="B85" s="1">
        <v>44725</v>
      </c>
      <c r="C85" s="44" t="s">
        <v>241</v>
      </c>
      <c r="D85" s="75">
        <v>4</v>
      </c>
      <c r="E85">
        <v>90</v>
      </c>
      <c r="F85">
        <v>90</v>
      </c>
      <c r="G85" s="77">
        <v>90</v>
      </c>
      <c r="K85" s="79">
        <v>10</v>
      </c>
      <c r="L85" s="79">
        <v>10</v>
      </c>
      <c r="M85" s="77">
        <v>10</v>
      </c>
      <c r="N85" s="18">
        <f>ROUND((K85+L85+M85)/3,0)</f>
        <v>10</v>
      </c>
      <c r="O85" s="21">
        <f>B85-N85+1</f>
        <v>44716</v>
      </c>
      <c r="P85" s="19">
        <f>O85+25</f>
        <v>44741</v>
      </c>
      <c r="Q85" s="137" t="s">
        <v>738</v>
      </c>
      <c r="R85" s="132" t="s">
        <v>659</v>
      </c>
      <c r="S85" s="145"/>
    </row>
    <row r="86" spans="1:19" x14ac:dyDescent="0.25">
      <c r="A86" t="s">
        <v>137</v>
      </c>
      <c r="B86" s="1">
        <v>44723</v>
      </c>
      <c r="C86" s="45" t="s">
        <v>117</v>
      </c>
      <c r="D86" s="75">
        <v>4</v>
      </c>
      <c r="E86">
        <v>90</v>
      </c>
      <c r="F86">
        <v>75</v>
      </c>
      <c r="G86" s="77">
        <v>75</v>
      </c>
      <c r="K86" s="79">
        <v>10</v>
      </c>
      <c r="L86" s="79">
        <v>8</v>
      </c>
      <c r="M86" s="77">
        <v>8</v>
      </c>
      <c r="N86" s="18">
        <f>ROUND((K86+L86+M86)/3,0)</f>
        <v>9</v>
      </c>
      <c r="O86" s="21">
        <f>B86-N86+1</f>
        <v>44715</v>
      </c>
      <c r="P86" s="19">
        <f>O86+25</f>
        <v>44740</v>
      </c>
      <c r="Q86" s="137" t="s">
        <v>672</v>
      </c>
      <c r="R86" s="132" t="s">
        <v>659</v>
      </c>
      <c r="S86" s="145"/>
    </row>
    <row r="87" spans="1:19" x14ac:dyDescent="0.25">
      <c r="A87" t="s">
        <v>31</v>
      </c>
      <c r="B87" s="1">
        <v>44722</v>
      </c>
      <c r="C87" s="42" t="s">
        <v>18</v>
      </c>
      <c r="D87" s="75">
        <v>4</v>
      </c>
      <c r="E87">
        <v>45</v>
      </c>
      <c r="F87">
        <v>30</v>
      </c>
      <c r="G87" s="77">
        <v>30</v>
      </c>
      <c r="K87" s="79">
        <v>6</v>
      </c>
      <c r="L87" s="79">
        <v>4</v>
      </c>
      <c r="M87" s="77">
        <v>4</v>
      </c>
      <c r="N87" s="18">
        <f>ROUND((K87+L87+M87)/3,0)</f>
        <v>5</v>
      </c>
      <c r="O87" s="21">
        <f>B87-N87+1</f>
        <v>44718</v>
      </c>
      <c r="P87" s="19">
        <f>O87+25</f>
        <v>44743</v>
      </c>
      <c r="Q87" s="137" t="s">
        <v>812</v>
      </c>
      <c r="S87" s="147" t="s">
        <v>805</v>
      </c>
    </row>
    <row r="88" spans="1:19" x14ac:dyDescent="0.25">
      <c r="A88" t="s">
        <v>203</v>
      </c>
      <c r="B88" s="1">
        <v>44725</v>
      </c>
      <c r="C88" s="44" t="s">
        <v>722</v>
      </c>
      <c r="D88" s="75">
        <v>1</v>
      </c>
      <c r="E88">
        <v>15</v>
      </c>
      <c r="K88" s="79">
        <v>1</v>
      </c>
      <c r="L88" s="79"/>
      <c r="N88" s="18">
        <v>1</v>
      </c>
      <c r="O88" s="21">
        <f>B88-N88+1</f>
        <v>44725</v>
      </c>
      <c r="P88" s="19">
        <f>O88+25</f>
        <v>44750</v>
      </c>
      <c r="Q88" s="137" t="s">
        <v>723</v>
      </c>
      <c r="R88" s="132" t="s">
        <v>658</v>
      </c>
      <c r="S88" s="147" t="s">
        <v>805</v>
      </c>
    </row>
    <row r="89" spans="1:19" x14ac:dyDescent="0.25">
      <c r="A89" t="s">
        <v>93</v>
      </c>
      <c r="B89" s="1">
        <v>44723</v>
      </c>
      <c r="C89" s="44" t="s">
        <v>74</v>
      </c>
      <c r="D89" s="75">
        <v>5</v>
      </c>
      <c r="E89">
        <v>90</v>
      </c>
      <c r="F89">
        <v>90</v>
      </c>
      <c r="G89" s="77" t="s">
        <v>193</v>
      </c>
      <c r="K89" s="79">
        <v>10</v>
      </c>
      <c r="L89" s="79">
        <v>11</v>
      </c>
      <c r="M89" s="77">
        <v>10</v>
      </c>
      <c r="N89" s="18">
        <f>ROUND((K89+L89+M89)/3,0)</f>
        <v>10</v>
      </c>
      <c r="O89" s="21">
        <f>B89-N89+1</f>
        <v>44714</v>
      </c>
      <c r="P89" s="19">
        <f>O89+25</f>
        <v>44739</v>
      </c>
      <c r="Q89" s="138" t="s">
        <v>682</v>
      </c>
      <c r="R89" s="134" t="s">
        <v>658</v>
      </c>
      <c r="S89" s="146"/>
    </row>
    <row r="90" spans="1:19" x14ac:dyDescent="0.25">
      <c r="A90" t="s">
        <v>97</v>
      </c>
      <c r="B90" s="1">
        <v>44723</v>
      </c>
      <c r="C90" s="44" t="s">
        <v>74</v>
      </c>
      <c r="D90" s="75">
        <v>4</v>
      </c>
      <c r="E90">
        <v>60</v>
      </c>
      <c r="F90">
        <v>60</v>
      </c>
      <c r="G90" s="77">
        <v>60</v>
      </c>
      <c r="K90" s="79">
        <v>7</v>
      </c>
      <c r="L90" s="79">
        <v>7</v>
      </c>
      <c r="M90" s="77">
        <v>7</v>
      </c>
      <c r="N90" s="18">
        <f>ROUND((K90+L90+M90)/3,0)</f>
        <v>7</v>
      </c>
      <c r="O90" s="21">
        <f>B90-N90+1</f>
        <v>44717</v>
      </c>
      <c r="P90" s="19">
        <f>O90+25</f>
        <v>44742</v>
      </c>
      <c r="Q90" s="138" t="s">
        <v>682</v>
      </c>
      <c r="R90" s="134" t="s">
        <v>658</v>
      </c>
      <c r="S90" s="146"/>
    </row>
    <row r="91" spans="1:19" x14ac:dyDescent="0.25">
      <c r="A91" t="s">
        <v>56</v>
      </c>
      <c r="B91" s="1">
        <v>44722</v>
      </c>
      <c r="C91" s="43" t="s">
        <v>71</v>
      </c>
      <c r="D91" s="75">
        <v>4</v>
      </c>
      <c r="H91">
        <v>27</v>
      </c>
      <c r="I91">
        <v>32</v>
      </c>
      <c r="J91" s="77">
        <v>36</v>
      </c>
      <c r="K91" s="79">
        <v>17</v>
      </c>
      <c r="L91" s="79">
        <v>19</v>
      </c>
      <c r="M91" s="77">
        <v>21</v>
      </c>
      <c r="N91" s="18">
        <f>ROUND((K91+L91+M91)/3,0)</f>
        <v>19</v>
      </c>
      <c r="O91" s="21">
        <f>B91-N91+1</f>
        <v>44704</v>
      </c>
      <c r="P91" s="19">
        <f>O91+25</f>
        <v>44729</v>
      </c>
      <c r="Q91" s="137" t="s">
        <v>818</v>
      </c>
      <c r="S91" s="147" t="s">
        <v>805</v>
      </c>
    </row>
    <row r="92" spans="1:19" x14ac:dyDescent="0.25">
      <c r="A92" t="s">
        <v>70</v>
      </c>
      <c r="B92" s="1">
        <v>44722</v>
      </c>
      <c r="C92" s="43" t="s">
        <v>71</v>
      </c>
      <c r="D92" s="75">
        <v>4</v>
      </c>
      <c r="H92">
        <v>34</v>
      </c>
      <c r="I92">
        <v>32</v>
      </c>
      <c r="J92" s="77">
        <v>32</v>
      </c>
      <c r="K92" s="79">
        <v>20</v>
      </c>
      <c r="L92" s="79">
        <v>19</v>
      </c>
      <c r="M92" s="77">
        <v>19</v>
      </c>
      <c r="N92" s="18">
        <f>ROUND((K92+L92+M92)/3,0)</f>
        <v>19</v>
      </c>
      <c r="O92" s="21">
        <f>B92-N92+1</f>
        <v>44704</v>
      </c>
      <c r="P92" s="19">
        <f>O92+25</f>
        <v>44729</v>
      </c>
      <c r="Q92" s="137" t="s">
        <v>818</v>
      </c>
      <c r="S92" s="145" t="s">
        <v>393</v>
      </c>
    </row>
    <row r="93" spans="1:19" x14ac:dyDescent="0.25">
      <c r="A93" t="s">
        <v>796</v>
      </c>
      <c r="B93" s="1">
        <v>44726</v>
      </c>
      <c r="C93" s="45" t="s">
        <v>376</v>
      </c>
      <c r="D93" s="75">
        <v>5</v>
      </c>
      <c r="E93" t="s">
        <v>4</v>
      </c>
      <c r="K93" s="79">
        <v>24</v>
      </c>
      <c r="L93" s="79"/>
      <c r="N93" s="18">
        <v>24</v>
      </c>
      <c r="O93" s="21">
        <f>B93-N93+1</f>
        <v>44703</v>
      </c>
      <c r="P93" s="19">
        <f>O93+25</f>
        <v>44728</v>
      </c>
      <c r="Q93" s="137" t="s">
        <v>676</v>
      </c>
      <c r="R93" s="132" t="s">
        <v>659</v>
      </c>
      <c r="S93" s="145" t="s">
        <v>393</v>
      </c>
    </row>
    <row r="94" spans="1:19" ht="30" x14ac:dyDescent="0.25">
      <c r="A94" t="s">
        <v>281</v>
      </c>
      <c r="B94" s="1">
        <v>44723</v>
      </c>
      <c r="C94" s="44" t="s">
        <v>322</v>
      </c>
      <c r="D94" s="75">
        <v>3</v>
      </c>
      <c r="E94">
        <v>90</v>
      </c>
      <c r="F94">
        <v>90</v>
      </c>
      <c r="G94" s="77">
        <v>90</v>
      </c>
      <c r="K94" s="79">
        <v>10</v>
      </c>
      <c r="L94" s="79">
        <v>10</v>
      </c>
      <c r="M94" s="77">
        <v>10</v>
      </c>
      <c r="N94" s="18">
        <f>ROUND((K94+L94+M94)/3,0)</f>
        <v>10</v>
      </c>
      <c r="O94" s="21">
        <f>B94-N94+1</f>
        <v>44714</v>
      </c>
      <c r="P94" s="19">
        <f>O94+25</f>
        <v>44739</v>
      </c>
      <c r="Q94" s="137" t="s">
        <v>676</v>
      </c>
      <c r="R94" s="132" t="s">
        <v>659</v>
      </c>
      <c r="S94" s="147" t="s">
        <v>805</v>
      </c>
    </row>
    <row r="95" spans="1:19" ht="30" x14ac:dyDescent="0.25">
      <c r="A95" t="s">
        <v>282</v>
      </c>
      <c r="B95" s="1">
        <v>44723</v>
      </c>
      <c r="C95" s="44" t="s">
        <v>322</v>
      </c>
      <c r="D95" s="75">
        <v>4</v>
      </c>
      <c r="E95">
        <v>75</v>
      </c>
      <c r="F95">
        <v>75</v>
      </c>
      <c r="G95" s="77">
        <v>60</v>
      </c>
      <c r="K95" s="79">
        <v>8</v>
      </c>
      <c r="L95" s="79">
        <v>8</v>
      </c>
      <c r="M95" s="77">
        <v>7</v>
      </c>
      <c r="N95" s="18">
        <f>ROUND((K95+L95+M95)/3,0)</f>
        <v>8</v>
      </c>
      <c r="O95" s="21">
        <f>B95-N95+1</f>
        <v>44716</v>
      </c>
      <c r="P95" s="19">
        <f>O95+25</f>
        <v>44741</v>
      </c>
      <c r="Q95" s="137" t="s">
        <v>676</v>
      </c>
      <c r="R95" s="132" t="s">
        <v>659</v>
      </c>
      <c r="S95" s="147" t="s">
        <v>805</v>
      </c>
    </row>
    <row r="96" spans="1:19" ht="30" x14ac:dyDescent="0.25">
      <c r="A96" t="s">
        <v>262</v>
      </c>
      <c r="B96" s="1">
        <v>44725</v>
      </c>
      <c r="C96" s="45" t="s">
        <v>242</v>
      </c>
      <c r="D96" s="75">
        <v>5</v>
      </c>
      <c r="H96">
        <v>35</v>
      </c>
      <c r="I96">
        <v>32</v>
      </c>
      <c r="J96" s="77">
        <v>34</v>
      </c>
      <c r="K96" s="79">
        <v>21</v>
      </c>
      <c r="L96" s="79">
        <v>19</v>
      </c>
      <c r="M96" s="77">
        <v>20</v>
      </c>
      <c r="N96" s="18">
        <f>ROUND((K96+L96+M96)/3,0)</f>
        <v>20</v>
      </c>
      <c r="O96" s="21">
        <f>B96-N96+1</f>
        <v>44706</v>
      </c>
      <c r="P96" s="19">
        <f>O96+25</f>
        <v>44731</v>
      </c>
      <c r="Q96" s="137" t="s">
        <v>756</v>
      </c>
      <c r="R96" s="132" t="s">
        <v>659</v>
      </c>
      <c r="S96" s="145" t="s">
        <v>393</v>
      </c>
    </row>
    <row r="97" spans="1:19" x14ac:dyDescent="0.25">
      <c r="A97" t="s">
        <v>702</v>
      </c>
      <c r="B97" s="1">
        <v>44725</v>
      </c>
      <c r="C97" s="45" t="s">
        <v>192</v>
      </c>
      <c r="D97" s="75">
        <v>4</v>
      </c>
      <c r="H97">
        <v>40</v>
      </c>
      <c r="I97">
        <v>38</v>
      </c>
      <c r="J97" s="77">
        <v>43</v>
      </c>
      <c r="K97" s="79">
        <v>22</v>
      </c>
      <c r="L97" s="79">
        <v>22</v>
      </c>
      <c r="M97" s="77">
        <v>23</v>
      </c>
      <c r="N97" s="18">
        <f>ROUND((K97+L97+M97)/3,0)</f>
        <v>22</v>
      </c>
      <c r="O97" s="21">
        <f>B97-N97+1</f>
        <v>44704</v>
      </c>
      <c r="P97" s="19">
        <f>O97+25</f>
        <v>44729</v>
      </c>
      <c r="Q97" s="137" t="s">
        <v>655</v>
      </c>
      <c r="R97" s="132" t="s">
        <v>632</v>
      </c>
      <c r="S97" s="145" t="s">
        <v>393</v>
      </c>
    </row>
    <row r="98" spans="1:19" x14ac:dyDescent="0.25">
      <c r="A98" t="s">
        <v>701</v>
      </c>
      <c r="B98" s="1">
        <v>44725</v>
      </c>
      <c r="C98" s="45" t="s">
        <v>192</v>
      </c>
      <c r="D98" s="75">
        <v>4</v>
      </c>
      <c r="H98">
        <v>26</v>
      </c>
      <c r="I98">
        <v>20</v>
      </c>
      <c r="J98" s="77">
        <v>26</v>
      </c>
      <c r="K98" s="79">
        <v>17</v>
      </c>
      <c r="L98" s="79">
        <v>14</v>
      </c>
      <c r="M98" s="77">
        <v>17</v>
      </c>
      <c r="N98" s="18">
        <f>ROUND((K98+L98+M98)/3,0)</f>
        <v>16</v>
      </c>
      <c r="O98" s="21">
        <f>B98-N98+1</f>
        <v>44710</v>
      </c>
      <c r="P98" s="19">
        <f>O98+25</f>
        <v>44735</v>
      </c>
      <c r="Q98" s="137" t="s">
        <v>655</v>
      </c>
      <c r="R98" s="132" t="s">
        <v>632</v>
      </c>
      <c r="S98" s="147" t="s">
        <v>805</v>
      </c>
    </row>
    <row r="99" spans="1:19" x14ac:dyDescent="0.25">
      <c r="A99" t="s">
        <v>309</v>
      </c>
      <c r="B99" s="1">
        <v>44723</v>
      </c>
      <c r="C99" s="44" t="s">
        <v>322</v>
      </c>
      <c r="D99" s="75">
        <v>5</v>
      </c>
      <c r="E99">
        <v>60</v>
      </c>
      <c r="F99">
        <v>90</v>
      </c>
      <c r="G99" s="77">
        <v>60</v>
      </c>
      <c r="K99" s="79">
        <v>7</v>
      </c>
      <c r="L99" s="79">
        <v>10</v>
      </c>
      <c r="M99" s="77">
        <v>7</v>
      </c>
      <c r="N99" s="18">
        <f>ROUND((K99+L99+M99)/3,0)</f>
        <v>8</v>
      </c>
      <c r="O99" s="21">
        <f>B99-N99+1</f>
        <v>44716</v>
      </c>
      <c r="P99" s="19">
        <f>O99+25</f>
        <v>44741</v>
      </c>
      <c r="Q99" s="137" t="s">
        <v>655</v>
      </c>
      <c r="R99" s="132" t="s">
        <v>658</v>
      </c>
      <c r="S99" s="145"/>
    </row>
    <row r="100" spans="1:19" ht="30" x14ac:dyDescent="0.25">
      <c r="A100" t="s">
        <v>330</v>
      </c>
      <c r="B100" s="1">
        <v>44723</v>
      </c>
      <c r="C100" s="45" t="s">
        <v>323</v>
      </c>
      <c r="D100" s="75">
        <v>5</v>
      </c>
      <c r="E100">
        <v>45</v>
      </c>
      <c r="F100">
        <v>45</v>
      </c>
      <c r="G100" s="77">
        <v>60</v>
      </c>
      <c r="K100" s="79">
        <v>6</v>
      </c>
      <c r="L100" s="79">
        <v>6</v>
      </c>
      <c r="M100" s="77">
        <v>7</v>
      </c>
      <c r="N100" s="18">
        <f>ROUND((K100+L100+M100)/3,0)</f>
        <v>6</v>
      </c>
      <c r="O100" s="21">
        <f>B100-N100+1</f>
        <v>44718</v>
      </c>
      <c r="P100" s="19">
        <f>O100+25</f>
        <v>44743</v>
      </c>
      <c r="Q100" s="137" t="s">
        <v>655</v>
      </c>
      <c r="R100" s="132" t="s">
        <v>632</v>
      </c>
      <c r="S100" s="145"/>
    </row>
    <row r="101" spans="1:19" ht="30" x14ac:dyDescent="0.25">
      <c r="A101" t="s">
        <v>310</v>
      </c>
      <c r="B101" s="1">
        <v>44723</v>
      </c>
      <c r="C101" s="44" t="s">
        <v>322</v>
      </c>
      <c r="D101" s="75">
        <v>3</v>
      </c>
      <c r="E101">
        <v>0</v>
      </c>
      <c r="F101">
        <v>0</v>
      </c>
      <c r="G101" s="77">
        <v>15</v>
      </c>
      <c r="K101" s="79">
        <v>0</v>
      </c>
      <c r="L101" s="79">
        <v>0</v>
      </c>
      <c r="M101" s="77">
        <v>1</v>
      </c>
      <c r="N101" s="18">
        <f>ROUND((K101+L101+M101)/3,0)</f>
        <v>0</v>
      </c>
      <c r="O101" s="21">
        <f>B101-N101+1</f>
        <v>44724</v>
      </c>
      <c r="P101" s="19">
        <f>O101+25</f>
        <v>44749</v>
      </c>
      <c r="Q101" s="137" t="s">
        <v>655</v>
      </c>
      <c r="R101" s="132" t="s">
        <v>658</v>
      </c>
      <c r="S101" s="147" t="s">
        <v>805</v>
      </c>
    </row>
    <row r="102" spans="1:19" ht="30" x14ac:dyDescent="0.25">
      <c r="A102" t="s">
        <v>703</v>
      </c>
      <c r="B102" s="1">
        <v>44725</v>
      </c>
      <c r="C102" s="45" t="s">
        <v>192</v>
      </c>
      <c r="D102" s="75">
        <v>2</v>
      </c>
      <c r="H102">
        <v>19</v>
      </c>
      <c r="I102">
        <v>26</v>
      </c>
      <c r="K102" s="79">
        <v>14</v>
      </c>
      <c r="L102" s="79">
        <v>17</v>
      </c>
      <c r="N102" s="18">
        <f>ROUND((K102+L102)/2,0)</f>
        <v>16</v>
      </c>
      <c r="O102" s="21">
        <f>B102-N102+1</f>
        <v>44710</v>
      </c>
      <c r="P102" s="19">
        <f>O102+25</f>
        <v>44735</v>
      </c>
      <c r="Q102" s="137" t="s">
        <v>689</v>
      </c>
      <c r="R102" s="132" t="s">
        <v>632</v>
      </c>
      <c r="S102" s="145"/>
    </row>
    <row r="103" spans="1:19" ht="30" x14ac:dyDescent="0.25">
      <c r="A103" t="s">
        <v>167</v>
      </c>
      <c r="B103" s="1">
        <v>44725</v>
      </c>
      <c r="C103" s="45" t="s">
        <v>192</v>
      </c>
      <c r="D103" s="75">
        <v>5</v>
      </c>
      <c r="H103" t="s">
        <v>193</v>
      </c>
      <c r="I103" t="s">
        <v>193</v>
      </c>
      <c r="J103" s="77">
        <v>18</v>
      </c>
      <c r="K103" s="79">
        <v>11</v>
      </c>
      <c r="L103" s="79">
        <v>11</v>
      </c>
      <c r="M103" s="77">
        <v>14</v>
      </c>
      <c r="N103" s="18">
        <f>ROUND((K103+L103+M103)/3,0)</f>
        <v>12</v>
      </c>
      <c r="O103" s="21">
        <f>B103-N103+1</f>
        <v>44714</v>
      </c>
      <c r="P103" s="19">
        <f>O103+25</f>
        <v>44739</v>
      </c>
      <c r="Q103" s="137" t="s">
        <v>689</v>
      </c>
      <c r="R103" s="132" t="s">
        <v>632</v>
      </c>
      <c r="S103" s="145"/>
    </row>
    <row r="104" spans="1:19" ht="30" x14ac:dyDescent="0.25">
      <c r="A104" t="s">
        <v>325</v>
      </c>
      <c r="B104" s="1">
        <v>44723</v>
      </c>
      <c r="C104" s="45" t="s">
        <v>323</v>
      </c>
      <c r="D104" s="75">
        <v>5</v>
      </c>
      <c r="E104">
        <v>30</v>
      </c>
      <c r="F104">
        <v>30</v>
      </c>
      <c r="G104" s="77">
        <v>45</v>
      </c>
      <c r="K104" s="79">
        <v>4</v>
      </c>
      <c r="L104" s="79">
        <v>4</v>
      </c>
      <c r="M104" s="77">
        <v>6</v>
      </c>
      <c r="N104" s="18">
        <f>ROUND((K104+L104+M104)/3,0)</f>
        <v>5</v>
      </c>
      <c r="O104" s="21">
        <f>B104-N104+1</f>
        <v>44719</v>
      </c>
      <c r="P104" s="19">
        <f>O104+25</f>
        <v>44744</v>
      </c>
      <c r="Q104" s="137" t="s">
        <v>689</v>
      </c>
      <c r="R104" s="132" t="s">
        <v>658</v>
      </c>
      <c r="S104" s="145"/>
    </row>
    <row r="105" spans="1:19" ht="30" x14ac:dyDescent="0.25">
      <c r="A105" t="s">
        <v>367</v>
      </c>
      <c r="B105" s="1">
        <v>44726</v>
      </c>
      <c r="C105" s="44" t="s">
        <v>375</v>
      </c>
      <c r="D105" s="75">
        <v>5</v>
      </c>
      <c r="E105" t="s">
        <v>4</v>
      </c>
      <c r="K105" s="79">
        <v>24</v>
      </c>
      <c r="L105" s="79"/>
      <c r="N105" s="18">
        <v>24</v>
      </c>
      <c r="O105" s="21">
        <f>B105-N105+1</f>
        <v>44703</v>
      </c>
      <c r="P105" s="19">
        <f>O105+25</f>
        <v>44728</v>
      </c>
      <c r="Q105" s="137" t="s">
        <v>670</v>
      </c>
      <c r="R105" s="132" t="s">
        <v>659</v>
      </c>
      <c r="S105" s="145" t="s">
        <v>393</v>
      </c>
    </row>
    <row r="106" spans="1:19" ht="30" x14ac:dyDescent="0.25">
      <c r="A106" t="s">
        <v>775</v>
      </c>
      <c r="B106" s="1">
        <v>44725</v>
      </c>
      <c r="C106" s="44" t="s">
        <v>758</v>
      </c>
      <c r="D106" s="75">
        <v>3</v>
      </c>
      <c r="H106">
        <v>36</v>
      </c>
      <c r="I106">
        <v>38</v>
      </c>
      <c r="J106" s="77">
        <v>36</v>
      </c>
      <c r="K106" s="79">
        <v>21</v>
      </c>
      <c r="L106" s="79">
        <v>22</v>
      </c>
      <c r="M106" s="77">
        <v>21</v>
      </c>
      <c r="N106" s="18">
        <f>ROUND((K106+L106+M106)/3,0)</f>
        <v>21</v>
      </c>
      <c r="O106" s="21">
        <f>B106-N106+1</f>
        <v>44705</v>
      </c>
      <c r="P106" s="19">
        <f>O106+25</f>
        <v>44730</v>
      </c>
      <c r="Q106" s="137" t="s">
        <v>670</v>
      </c>
      <c r="R106" s="132" t="s">
        <v>659</v>
      </c>
      <c r="S106" s="145" t="s">
        <v>394</v>
      </c>
    </row>
    <row r="107" spans="1:19" ht="30" x14ac:dyDescent="0.25">
      <c r="A107" t="s">
        <v>226</v>
      </c>
      <c r="B107" s="1">
        <v>44725</v>
      </c>
      <c r="C107" s="44" t="s">
        <v>241</v>
      </c>
      <c r="D107" s="75">
        <v>5</v>
      </c>
      <c r="H107">
        <v>28</v>
      </c>
      <c r="I107">
        <v>26</v>
      </c>
      <c r="J107" s="77">
        <v>29</v>
      </c>
      <c r="K107" s="79">
        <v>18</v>
      </c>
      <c r="L107" s="79">
        <v>17</v>
      </c>
      <c r="M107" s="77">
        <v>18</v>
      </c>
      <c r="N107" s="18">
        <f>ROUND((K107+L107+M107)/3,0)</f>
        <v>18</v>
      </c>
      <c r="O107" s="21">
        <f>B107-N107+1</f>
        <v>44708</v>
      </c>
      <c r="P107" s="19">
        <f>O107+25</f>
        <v>44733</v>
      </c>
      <c r="Q107" s="137" t="s">
        <v>670</v>
      </c>
      <c r="R107" s="132" t="s">
        <v>659</v>
      </c>
      <c r="S107" s="145" t="s">
        <v>393</v>
      </c>
    </row>
    <row r="108" spans="1:19" x14ac:dyDescent="0.25">
      <c r="A108" t="s">
        <v>134</v>
      </c>
      <c r="B108" s="1">
        <v>44723</v>
      </c>
      <c r="C108" s="45" t="s">
        <v>117</v>
      </c>
      <c r="D108" s="75">
        <v>4</v>
      </c>
      <c r="E108">
        <v>90</v>
      </c>
      <c r="F108">
        <v>90</v>
      </c>
      <c r="G108" s="77" t="s">
        <v>193</v>
      </c>
      <c r="K108" s="79">
        <v>10</v>
      </c>
      <c r="L108" s="79">
        <v>10</v>
      </c>
      <c r="M108" s="77">
        <v>11</v>
      </c>
      <c r="N108" s="18">
        <f>ROUND((K108+L108+M108)/3,0)</f>
        <v>10</v>
      </c>
      <c r="O108" s="21">
        <f>B108-N108+1</f>
        <v>44714</v>
      </c>
      <c r="P108" s="19">
        <f>O108+25</f>
        <v>44739</v>
      </c>
      <c r="Q108" s="137" t="s">
        <v>670</v>
      </c>
      <c r="R108" s="132" t="s">
        <v>659</v>
      </c>
      <c r="S108" s="145"/>
    </row>
    <row r="109" spans="1:19" x14ac:dyDescent="0.25">
      <c r="A109" t="s">
        <v>759</v>
      </c>
      <c r="B109" s="1">
        <v>44725</v>
      </c>
      <c r="C109" s="44" t="s">
        <v>758</v>
      </c>
      <c r="D109" s="75">
        <v>4</v>
      </c>
      <c r="E109">
        <v>90</v>
      </c>
      <c r="F109">
        <v>90</v>
      </c>
      <c r="H109" s="79">
        <v>20</v>
      </c>
      <c r="K109">
        <v>10</v>
      </c>
      <c r="L109">
        <v>10</v>
      </c>
      <c r="M109" s="77">
        <v>14</v>
      </c>
      <c r="N109" s="18">
        <f>ROUND((K109+L109+M109)/3,0)</f>
        <v>11</v>
      </c>
      <c r="O109" s="21">
        <f>B109-N109+1</f>
        <v>44715</v>
      </c>
      <c r="P109" s="19">
        <f>O109+25</f>
        <v>44740</v>
      </c>
      <c r="Q109" s="137" t="s">
        <v>670</v>
      </c>
      <c r="R109" s="132" t="s">
        <v>659</v>
      </c>
      <c r="S109" s="147" t="s">
        <v>805</v>
      </c>
    </row>
    <row r="110" spans="1:19" ht="30" x14ac:dyDescent="0.25">
      <c r="A110" t="s">
        <v>170</v>
      </c>
      <c r="B110" s="1">
        <v>44725</v>
      </c>
      <c r="C110" s="45" t="s">
        <v>192</v>
      </c>
      <c r="D110" s="75">
        <v>2</v>
      </c>
      <c r="E110">
        <v>30</v>
      </c>
      <c r="F110">
        <v>30</v>
      </c>
      <c r="K110" s="79">
        <v>4</v>
      </c>
      <c r="L110" s="79">
        <v>4</v>
      </c>
      <c r="N110" s="18">
        <v>4</v>
      </c>
      <c r="O110" s="21">
        <f>B110-N110+1</f>
        <v>44722</v>
      </c>
      <c r="P110" s="19">
        <f>O110+25</f>
        <v>44747</v>
      </c>
      <c r="Q110" s="137" t="s">
        <v>670</v>
      </c>
      <c r="R110" s="132" t="s">
        <v>659</v>
      </c>
      <c r="S110" s="145"/>
    </row>
    <row r="111" spans="1:19" ht="30" x14ac:dyDescent="0.25">
      <c r="A111" t="s">
        <v>365</v>
      </c>
      <c r="B111" s="1">
        <v>44726</v>
      </c>
      <c r="C111" s="44" t="s">
        <v>375</v>
      </c>
      <c r="D111" s="75">
        <v>6</v>
      </c>
      <c r="H111">
        <v>38</v>
      </c>
      <c r="I111">
        <v>35</v>
      </c>
      <c r="J111" s="77">
        <v>37</v>
      </c>
      <c r="K111" s="79">
        <v>22</v>
      </c>
      <c r="L111" s="79">
        <v>21</v>
      </c>
      <c r="M111" s="77">
        <v>22</v>
      </c>
      <c r="N111" s="18">
        <f>ROUND((K111+L111+M111)/3,0)</f>
        <v>22</v>
      </c>
      <c r="O111" s="21">
        <f>B111-N111+1</f>
        <v>44705</v>
      </c>
      <c r="P111" s="19">
        <f>O111+25</f>
        <v>44730</v>
      </c>
      <c r="Q111" s="137" t="s">
        <v>736</v>
      </c>
      <c r="R111" s="132" t="s">
        <v>658</v>
      </c>
      <c r="S111" s="145" t="s">
        <v>402</v>
      </c>
    </row>
    <row r="112" spans="1:19" ht="30" x14ac:dyDescent="0.25">
      <c r="A112" t="s">
        <v>366</v>
      </c>
      <c r="B112" s="1">
        <v>44726</v>
      </c>
      <c r="C112" s="44" t="s">
        <v>375</v>
      </c>
      <c r="D112" s="75">
        <v>4</v>
      </c>
      <c r="H112">
        <v>40</v>
      </c>
      <c r="I112">
        <v>32</v>
      </c>
      <c r="J112" s="77">
        <v>35</v>
      </c>
      <c r="K112" s="79">
        <v>22</v>
      </c>
      <c r="L112" s="79">
        <v>19</v>
      </c>
      <c r="M112" s="77">
        <v>21</v>
      </c>
      <c r="N112" s="18">
        <f>ROUND((K112+L112+M112)/3,0)</f>
        <v>21</v>
      </c>
      <c r="O112" s="21">
        <f>B112-N112+1</f>
        <v>44706</v>
      </c>
      <c r="P112" s="19">
        <f>O112+25</f>
        <v>44731</v>
      </c>
      <c r="Q112" s="137" t="s">
        <v>736</v>
      </c>
      <c r="R112" s="132" t="s">
        <v>658</v>
      </c>
      <c r="S112" s="145" t="s">
        <v>393</v>
      </c>
    </row>
    <row r="113" spans="1:19" ht="30" x14ac:dyDescent="0.25">
      <c r="A113" t="s">
        <v>765</v>
      </c>
      <c r="B113" s="1">
        <v>44725</v>
      </c>
      <c r="C113" s="44" t="s">
        <v>758</v>
      </c>
      <c r="D113" s="75">
        <v>3</v>
      </c>
      <c r="H113">
        <v>27</v>
      </c>
      <c r="I113">
        <v>28</v>
      </c>
      <c r="J113" s="77">
        <v>28</v>
      </c>
      <c r="K113" s="79">
        <v>17</v>
      </c>
      <c r="L113" s="79">
        <v>18</v>
      </c>
      <c r="M113" s="77">
        <v>18</v>
      </c>
      <c r="N113" s="18">
        <f>ROUND((K113+L113+M113)/3,0)</f>
        <v>18</v>
      </c>
      <c r="O113" s="21">
        <f>B113-N113+1</f>
        <v>44708</v>
      </c>
      <c r="P113" s="19">
        <f>O113+25</f>
        <v>44733</v>
      </c>
      <c r="Q113" s="137" t="s">
        <v>736</v>
      </c>
      <c r="R113" s="132" t="s">
        <v>658</v>
      </c>
      <c r="S113" s="145" t="s">
        <v>440</v>
      </c>
    </row>
    <row r="114" spans="1:19" ht="30" x14ac:dyDescent="0.25">
      <c r="A114" t="s">
        <v>764</v>
      </c>
      <c r="B114" s="1">
        <v>44725</v>
      </c>
      <c r="C114" s="44" t="s">
        <v>758</v>
      </c>
      <c r="D114" s="75">
        <v>3</v>
      </c>
      <c r="H114">
        <v>30</v>
      </c>
      <c r="I114">
        <v>24</v>
      </c>
      <c r="J114" s="77">
        <v>23</v>
      </c>
      <c r="K114" s="79">
        <v>19</v>
      </c>
      <c r="L114" s="79">
        <v>16</v>
      </c>
      <c r="M114" s="77">
        <v>16</v>
      </c>
      <c r="N114" s="18">
        <f>ROUND((K114+L114+M114)/3,0)</f>
        <v>17</v>
      </c>
      <c r="O114" s="21">
        <f>B114-N114+1</f>
        <v>44709</v>
      </c>
      <c r="P114" s="19">
        <f>O114+25</f>
        <v>44734</v>
      </c>
      <c r="Q114" s="137" t="s">
        <v>736</v>
      </c>
      <c r="R114" s="132" t="s">
        <v>659</v>
      </c>
      <c r="S114" s="145"/>
    </row>
    <row r="115" spans="1:19" ht="30" x14ac:dyDescent="0.25">
      <c r="A115" t="s">
        <v>363</v>
      </c>
      <c r="B115" s="1">
        <v>44726</v>
      </c>
      <c r="C115" s="44" t="s">
        <v>375</v>
      </c>
      <c r="D115" s="75">
        <v>4</v>
      </c>
      <c r="H115">
        <v>28</v>
      </c>
      <c r="I115">
        <v>30</v>
      </c>
      <c r="J115" s="77">
        <v>27</v>
      </c>
      <c r="K115" s="79">
        <v>18</v>
      </c>
      <c r="L115" s="79">
        <v>19</v>
      </c>
      <c r="M115" s="77">
        <v>17</v>
      </c>
      <c r="N115" s="18">
        <f>ROUND((K115+L115+M115)/3,0)</f>
        <v>18</v>
      </c>
      <c r="O115" s="21">
        <f>B115-N115+1</f>
        <v>44709</v>
      </c>
      <c r="P115" s="19">
        <f>O115+25</f>
        <v>44734</v>
      </c>
      <c r="Q115" s="137" t="s">
        <v>736</v>
      </c>
      <c r="R115" s="132" t="s">
        <v>658</v>
      </c>
      <c r="S115" s="145"/>
    </row>
    <row r="116" spans="1:19" x14ac:dyDescent="0.25">
      <c r="A116" t="s">
        <v>368</v>
      </c>
      <c r="B116" s="1">
        <v>44726</v>
      </c>
      <c r="C116" s="44" t="s">
        <v>375</v>
      </c>
      <c r="D116" s="75">
        <v>4</v>
      </c>
      <c r="H116">
        <v>27</v>
      </c>
      <c r="I116">
        <v>28</v>
      </c>
      <c r="J116" s="77">
        <v>32</v>
      </c>
      <c r="K116" s="79">
        <v>17</v>
      </c>
      <c r="L116" s="79">
        <v>18</v>
      </c>
      <c r="M116" s="77">
        <v>19</v>
      </c>
      <c r="N116" s="18">
        <f>ROUND((K116+L116+M116)/3,0)</f>
        <v>18</v>
      </c>
      <c r="O116" s="21">
        <f>B116-N116+1</f>
        <v>44709</v>
      </c>
      <c r="P116" s="19">
        <f>O116+25</f>
        <v>44734</v>
      </c>
      <c r="Q116" s="137" t="s">
        <v>736</v>
      </c>
      <c r="R116" s="132" t="s">
        <v>658</v>
      </c>
      <c r="S116" s="145"/>
    </row>
    <row r="117" spans="1:19" x14ac:dyDescent="0.25">
      <c r="A117" t="s">
        <v>361</v>
      </c>
      <c r="B117" s="1">
        <v>44726</v>
      </c>
      <c r="C117" s="44" t="s">
        <v>375</v>
      </c>
      <c r="D117" s="75">
        <v>4</v>
      </c>
      <c r="E117" t="s">
        <v>193</v>
      </c>
      <c r="H117">
        <v>20</v>
      </c>
      <c r="I117">
        <v>20</v>
      </c>
      <c r="K117" s="79">
        <v>11</v>
      </c>
      <c r="L117" s="79">
        <v>14</v>
      </c>
      <c r="M117" s="77">
        <v>14</v>
      </c>
      <c r="N117" s="18">
        <f>ROUND((K117+L117+M117)/3,0)</f>
        <v>13</v>
      </c>
      <c r="O117" s="21">
        <f>B117-N117+1</f>
        <v>44714</v>
      </c>
      <c r="P117" s="19">
        <f>O117+25</f>
        <v>44739</v>
      </c>
      <c r="Q117" s="137" t="s">
        <v>736</v>
      </c>
      <c r="R117" s="132" t="s">
        <v>659</v>
      </c>
      <c r="S117" s="145"/>
    </row>
    <row r="118" spans="1:19" ht="30" x14ac:dyDescent="0.25">
      <c r="A118" t="s">
        <v>239</v>
      </c>
      <c r="B118" s="1">
        <v>44725</v>
      </c>
      <c r="C118" s="44" t="s">
        <v>241</v>
      </c>
      <c r="D118" s="75">
        <v>5</v>
      </c>
      <c r="E118">
        <v>75</v>
      </c>
      <c r="F118">
        <v>90</v>
      </c>
      <c r="G118" s="77" t="s">
        <v>193</v>
      </c>
      <c r="H118" s="79">
        <v>18</v>
      </c>
      <c r="I118" s="79">
        <v>20</v>
      </c>
      <c r="K118" s="79"/>
      <c r="L118" s="79"/>
      <c r="N118" s="18">
        <f>ROUND((8+10+11+14+14)/5,0)</f>
        <v>11</v>
      </c>
      <c r="O118" s="21">
        <f>B118-N118+1</f>
        <v>44715</v>
      </c>
      <c r="P118" s="19">
        <f>O118+25</f>
        <v>44740</v>
      </c>
      <c r="Q118" s="137" t="s">
        <v>736</v>
      </c>
      <c r="R118" s="132" t="s">
        <v>658</v>
      </c>
      <c r="S118" s="147" t="s">
        <v>805</v>
      </c>
    </row>
    <row r="119" spans="1:19" ht="30" x14ac:dyDescent="0.25">
      <c r="A119" t="s">
        <v>769</v>
      </c>
      <c r="B119" s="1">
        <v>44725</v>
      </c>
      <c r="C119" s="44" t="s">
        <v>758</v>
      </c>
      <c r="D119" s="75">
        <v>2</v>
      </c>
      <c r="E119">
        <v>90</v>
      </c>
      <c r="F119" t="s">
        <v>193</v>
      </c>
      <c r="K119" s="79">
        <v>10</v>
      </c>
      <c r="L119">
        <v>11</v>
      </c>
      <c r="N119" s="18">
        <f>ROUND((K119+L119)/2,0)</f>
        <v>11</v>
      </c>
      <c r="O119" s="21">
        <f>B119-N119+1</f>
        <v>44715</v>
      </c>
      <c r="P119" s="19">
        <f>O119+25</f>
        <v>44740</v>
      </c>
      <c r="Q119" s="137" t="s">
        <v>736</v>
      </c>
      <c r="R119" s="132" t="s">
        <v>659</v>
      </c>
      <c r="S119" s="147" t="s">
        <v>805</v>
      </c>
    </row>
    <row r="120" spans="1:19" ht="30" x14ac:dyDescent="0.25">
      <c r="A120" t="s">
        <v>379</v>
      </c>
      <c r="B120" s="1">
        <v>44726</v>
      </c>
      <c r="C120" s="45" t="s">
        <v>376</v>
      </c>
      <c r="D120" s="75">
        <v>5</v>
      </c>
      <c r="E120">
        <v>30</v>
      </c>
      <c r="F120">
        <v>45</v>
      </c>
      <c r="G120" s="77">
        <v>45</v>
      </c>
      <c r="K120" s="79">
        <v>4</v>
      </c>
      <c r="L120" s="79">
        <v>6</v>
      </c>
      <c r="M120" s="77">
        <v>6</v>
      </c>
      <c r="N120" s="18">
        <f>ROUND((K120+L120+M120)/3,0)</f>
        <v>5</v>
      </c>
      <c r="O120" s="21">
        <f>B120-N120+1</f>
        <v>44722</v>
      </c>
      <c r="P120" s="19">
        <f>O120+25</f>
        <v>44747</v>
      </c>
      <c r="Q120" s="137" t="s">
        <v>736</v>
      </c>
      <c r="R120" s="132" t="s">
        <v>632</v>
      </c>
      <c r="S120" s="147" t="s">
        <v>805</v>
      </c>
    </row>
    <row r="121" spans="1:19" ht="30" x14ac:dyDescent="0.25">
      <c r="A121" t="s">
        <v>26</v>
      </c>
      <c r="B121" s="1">
        <v>44722</v>
      </c>
      <c r="C121" s="42" t="s">
        <v>18</v>
      </c>
      <c r="D121" s="75">
        <v>2</v>
      </c>
      <c r="E121">
        <v>0</v>
      </c>
      <c r="F121">
        <v>0</v>
      </c>
      <c r="K121" s="79">
        <v>0</v>
      </c>
      <c r="L121" s="79">
        <v>0</v>
      </c>
      <c r="N121" s="18">
        <f>ROUND((K121+L121+M121)/3,0)</f>
        <v>0</v>
      </c>
      <c r="O121" s="21">
        <f>B121-N121+1</f>
        <v>44723</v>
      </c>
      <c r="P121" s="19">
        <f>O121+25</f>
        <v>44748</v>
      </c>
      <c r="Q121" s="137" t="s">
        <v>736</v>
      </c>
      <c r="S121" s="144"/>
    </row>
    <row r="122" spans="1:19" ht="30" x14ac:dyDescent="0.25">
      <c r="A122" t="s">
        <v>63</v>
      </c>
      <c r="B122" s="1">
        <v>44722</v>
      </c>
      <c r="C122" s="43" t="s">
        <v>71</v>
      </c>
      <c r="D122" s="75">
        <v>2</v>
      </c>
      <c r="E122">
        <v>0</v>
      </c>
      <c r="F122">
        <v>0</v>
      </c>
      <c r="K122" s="79">
        <v>0</v>
      </c>
      <c r="L122" s="79">
        <v>0</v>
      </c>
      <c r="N122" s="18">
        <f>ROUND((K122+L122+M122)/3,0)</f>
        <v>0</v>
      </c>
      <c r="O122" s="21">
        <f>B122-N122+1</f>
        <v>44723</v>
      </c>
      <c r="P122" s="19">
        <f>O122+25</f>
        <v>44748</v>
      </c>
      <c r="Q122" s="137" t="s">
        <v>736</v>
      </c>
      <c r="S122" s="147" t="s">
        <v>805</v>
      </c>
    </row>
    <row r="123" spans="1:19" x14ac:dyDescent="0.25">
      <c r="A123" t="s">
        <v>790</v>
      </c>
      <c r="B123" s="1">
        <v>44726</v>
      </c>
      <c r="C123" s="44" t="s">
        <v>375</v>
      </c>
      <c r="D123" s="75">
        <v>5</v>
      </c>
      <c r="E123">
        <v>15</v>
      </c>
      <c r="F123">
        <v>15</v>
      </c>
      <c r="G123" s="77">
        <v>15</v>
      </c>
      <c r="K123" s="79">
        <v>1</v>
      </c>
      <c r="L123" s="79">
        <v>1</v>
      </c>
      <c r="M123" s="77">
        <v>1</v>
      </c>
      <c r="N123" s="18">
        <f>ROUND((K123+L123+M123)/3,0)</f>
        <v>1</v>
      </c>
      <c r="O123" s="21">
        <f>B123-N123+1</f>
        <v>44726</v>
      </c>
      <c r="P123" s="19">
        <f>O123+25</f>
        <v>44751</v>
      </c>
      <c r="Q123" s="137" t="s">
        <v>736</v>
      </c>
      <c r="R123" s="132" t="s">
        <v>659</v>
      </c>
      <c r="S123" s="145"/>
    </row>
    <row r="124" spans="1:19" x14ac:dyDescent="0.25">
      <c r="A124" t="s">
        <v>372</v>
      </c>
      <c r="B124" s="1">
        <v>44726</v>
      </c>
      <c r="C124" s="44" t="s">
        <v>375</v>
      </c>
      <c r="D124" s="75">
        <v>4</v>
      </c>
      <c r="E124" t="s">
        <v>4</v>
      </c>
      <c r="K124" s="79">
        <v>24</v>
      </c>
      <c r="L124" s="79"/>
      <c r="N124" s="18">
        <v>24</v>
      </c>
      <c r="O124" s="21">
        <f>B124-N124+1</f>
        <v>44703</v>
      </c>
      <c r="P124" s="19">
        <f>O124+25</f>
        <v>44728</v>
      </c>
      <c r="Q124" s="137" t="s">
        <v>794</v>
      </c>
      <c r="R124" s="132" t="s">
        <v>658</v>
      </c>
      <c r="S124" s="145" t="s">
        <v>394</v>
      </c>
    </row>
    <row r="125" spans="1:19" x14ac:dyDescent="0.25">
      <c r="A125" t="s">
        <v>371</v>
      </c>
      <c r="B125" s="1">
        <v>44726</v>
      </c>
      <c r="C125" s="44" t="s">
        <v>375</v>
      </c>
      <c r="D125" s="75">
        <v>3</v>
      </c>
      <c r="E125">
        <v>90</v>
      </c>
      <c r="F125">
        <v>90</v>
      </c>
      <c r="G125" s="77">
        <v>90</v>
      </c>
      <c r="K125" s="79">
        <v>10</v>
      </c>
      <c r="L125" s="79">
        <v>10</v>
      </c>
      <c r="M125" s="77">
        <v>10</v>
      </c>
      <c r="N125" s="18">
        <f>ROUND((K125+L125+M125)/3,0)</f>
        <v>10</v>
      </c>
      <c r="O125" s="21">
        <f>B125-N125+1</f>
        <v>44717</v>
      </c>
      <c r="P125" s="19">
        <f>O125+25</f>
        <v>44742</v>
      </c>
      <c r="Q125" s="137" t="s">
        <v>794</v>
      </c>
      <c r="R125" s="132" t="s">
        <v>659</v>
      </c>
      <c r="S125" s="145"/>
    </row>
    <row r="126" spans="1:19" x14ac:dyDescent="0.25">
      <c r="A126" t="s">
        <v>64</v>
      </c>
      <c r="B126" s="1">
        <v>44722</v>
      </c>
      <c r="C126" s="43" t="s">
        <v>71</v>
      </c>
      <c r="D126" s="75">
        <v>4</v>
      </c>
      <c r="E126">
        <v>0</v>
      </c>
      <c r="F126">
        <v>0</v>
      </c>
      <c r="G126" s="77">
        <v>0</v>
      </c>
      <c r="K126" s="79">
        <v>0</v>
      </c>
      <c r="L126" s="79">
        <v>0</v>
      </c>
      <c r="M126" s="77">
        <v>0</v>
      </c>
      <c r="N126" s="18">
        <f>ROUND((K126+L126+M126)/3,0)</f>
        <v>0</v>
      </c>
      <c r="O126" s="21">
        <f>B126-N126+1</f>
        <v>44723</v>
      </c>
      <c r="P126" s="19">
        <f>O126+25</f>
        <v>44748</v>
      </c>
      <c r="Q126" s="137" t="s">
        <v>794</v>
      </c>
      <c r="S126" s="145"/>
    </row>
    <row r="127" spans="1:19" ht="30" x14ac:dyDescent="0.25">
      <c r="A127" t="s">
        <v>784</v>
      </c>
      <c r="B127" s="1">
        <v>44725</v>
      </c>
      <c r="C127" s="45" t="s">
        <v>338</v>
      </c>
      <c r="D127" s="75">
        <v>5</v>
      </c>
      <c r="H127">
        <v>40</v>
      </c>
      <c r="I127" t="s">
        <v>786</v>
      </c>
      <c r="K127" s="79">
        <v>22</v>
      </c>
      <c r="L127" s="79">
        <v>22</v>
      </c>
      <c r="M127" s="77">
        <v>24</v>
      </c>
      <c r="N127" s="18">
        <f>ROUND((K127+L127+M127)/3,0)</f>
        <v>23</v>
      </c>
      <c r="O127" s="21">
        <f>B127-N127+1</f>
        <v>44703</v>
      </c>
      <c r="P127" s="19">
        <f>O127+25</f>
        <v>44728</v>
      </c>
      <c r="Q127" s="137" t="s">
        <v>678</v>
      </c>
      <c r="R127" s="132" t="s">
        <v>658</v>
      </c>
      <c r="S127" s="145" t="s">
        <v>393</v>
      </c>
    </row>
    <row r="128" spans="1:19" ht="30" x14ac:dyDescent="0.25">
      <c r="A128" t="s">
        <v>75</v>
      </c>
      <c r="B128" s="1">
        <v>44723</v>
      </c>
      <c r="C128" s="44" t="s">
        <v>74</v>
      </c>
      <c r="D128" s="75">
        <v>4</v>
      </c>
      <c r="H128">
        <v>34</v>
      </c>
      <c r="I128">
        <v>36</v>
      </c>
      <c r="J128" s="77">
        <v>33</v>
      </c>
      <c r="K128" s="79">
        <v>20</v>
      </c>
      <c r="L128" s="79">
        <v>21</v>
      </c>
      <c r="M128" s="77">
        <v>20</v>
      </c>
      <c r="N128" s="18">
        <f>ROUND((K128+L128+M128)/3,0)</f>
        <v>20</v>
      </c>
      <c r="O128" s="21">
        <f>B128-N128+1</f>
        <v>44704</v>
      </c>
      <c r="P128" s="19">
        <f>O128+25</f>
        <v>44729</v>
      </c>
      <c r="Q128" s="137" t="s">
        <v>678</v>
      </c>
      <c r="R128" s="132" t="s">
        <v>659</v>
      </c>
      <c r="S128" s="145" t="s">
        <v>393</v>
      </c>
    </row>
    <row r="129" spans="1:19" x14ac:dyDescent="0.25">
      <c r="A129" t="s">
        <v>184</v>
      </c>
      <c r="B129" s="1">
        <v>44725</v>
      </c>
      <c r="C129" s="45" t="s">
        <v>192</v>
      </c>
      <c r="D129" s="75">
        <v>6</v>
      </c>
      <c r="H129">
        <v>32</v>
      </c>
      <c r="I129">
        <v>35</v>
      </c>
      <c r="J129" s="77">
        <v>37</v>
      </c>
      <c r="K129" s="79">
        <v>19</v>
      </c>
      <c r="L129" s="79">
        <v>21</v>
      </c>
      <c r="M129" s="77">
        <v>22</v>
      </c>
      <c r="N129" s="18">
        <f>ROUND((K129+L129+M129)/3,0)</f>
        <v>21</v>
      </c>
      <c r="O129" s="21">
        <f>B129-N129+1</f>
        <v>44705</v>
      </c>
      <c r="P129" s="19">
        <f>O129+25</f>
        <v>44730</v>
      </c>
      <c r="Q129" s="137" t="s">
        <v>678</v>
      </c>
      <c r="R129" s="132" t="s">
        <v>659</v>
      </c>
      <c r="S129" s="145" t="s">
        <v>402</v>
      </c>
    </row>
    <row r="130" spans="1:19" x14ac:dyDescent="0.25">
      <c r="A130" t="s">
        <v>179</v>
      </c>
      <c r="B130" s="1">
        <v>44725</v>
      </c>
      <c r="C130" s="45" t="s">
        <v>192</v>
      </c>
      <c r="D130" s="75">
        <v>4</v>
      </c>
      <c r="H130">
        <v>30</v>
      </c>
      <c r="I130">
        <v>32</v>
      </c>
      <c r="J130" s="77">
        <v>30</v>
      </c>
      <c r="K130" s="79">
        <v>19</v>
      </c>
      <c r="L130" s="79">
        <v>19</v>
      </c>
      <c r="M130" s="77">
        <v>19</v>
      </c>
      <c r="N130" s="18">
        <f>ROUND((K130+L130+M130)/3,0)</f>
        <v>19</v>
      </c>
      <c r="O130" s="21">
        <f>B130-N130+1</f>
        <v>44707</v>
      </c>
      <c r="P130" s="19">
        <f>O130+25</f>
        <v>44732</v>
      </c>
      <c r="Q130" s="137" t="s">
        <v>678</v>
      </c>
      <c r="R130" s="132" t="s">
        <v>659</v>
      </c>
      <c r="S130" s="145" t="s">
        <v>394</v>
      </c>
    </row>
    <row r="131" spans="1:19" x14ac:dyDescent="0.25">
      <c r="A131" t="s">
        <v>191</v>
      </c>
      <c r="B131" s="1">
        <v>44725</v>
      </c>
      <c r="C131" s="45" t="s">
        <v>192</v>
      </c>
      <c r="D131" s="75">
        <v>5</v>
      </c>
      <c r="H131">
        <v>21</v>
      </c>
      <c r="I131">
        <v>22</v>
      </c>
      <c r="J131" s="77">
        <v>32</v>
      </c>
      <c r="K131" s="79">
        <v>15</v>
      </c>
      <c r="L131" s="79">
        <v>15</v>
      </c>
      <c r="M131" s="77">
        <v>19</v>
      </c>
      <c r="N131" s="18">
        <f>ROUND((K131+L131+M131)/3,0)</f>
        <v>16</v>
      </c>
      <c r="O131" s="21">
        <f>B131-N131+1</f>
        <v>44710</v>
      </c>
      <c r="P131" s="19">
        <f>O131+25</f>
        <v>44735</v>
      </c>
      <c r="Q131" s="137" t="s">
        <v>678</v>
      </c>
      <c r="R131" s="132" t="s">
        <v>659</v>
      </c>
      <c r="S131" s="145" t="s">
        <v>393</v>
      </c>
    </row>
    <row r="132" spans="1:19" ht="30" x14ac:dyDescent="0.25">
      <c r="A132" t="s">
        <v>79</v>
      </c>
      <c r="B132" s="1">
        <v>44723</v>
      </c>
      <c r="C132" s="44" t="s">
        <v>74</v>
      </c>
      <c r="D132" s="75">
        <v>3</v>
      </c>
      <c r="E132">
        <v>80</v>
      </c>
      <c r="F132">
        <v>80</v>
      </c>
      <c r="G132" s="77">
        <v>90</v>
      </c>
      <c r="K132" s="79">
        <v>9</v>
      </c>
      <c r="L132" s="79">
        <v>9</v>
      </c>
      <c r="M132" s="77">
        <v>10</v>
      </c>
      <c r="N132" s="18">
        <f>ROUND((K132+L132+M132)/3,0)</f>
        <v>9</v>
      </c>
      <c r="O132" s="21">
        <f>B132-N132+1</f>
        <v>44715</v>
      </c>
      <c r="P132" s="19">
        <f>O132+25</f>
        <v>44740</v>
      </c>
      <c r="Q132" s="137" t="s">
        <v>678</v>
      </c>
      <c r="R132" s="132" t="s">
        <v>659</v>
      </c>
      <c r="S132" s="145"/>
    </row>
    <row r="133" spans="1:19" ht="30" x14ac:dyDescent="0.25">
      <c r="A133" t="s">
        <v>335</v>
      </c>
      <c r="B133" s="1">
        <v>44723</v>
      </c>
      <c r="C133" s="45" t="s">
        <v>323</v>
      </c>
      <c r="D133" s="75">
        <v>5</v>
      </c>
      <c r="E133">
        <v>90</v>
      </c>
      <c r="F133">
        <v>75</v>
      </c>
      <c r="G133" s="77">
        <v>75</v>
      </c>
      <c r="K133" s="79">
        <v>10</v>
      </c>
      <c r="L133" s="79">
        <v>8</v>
      </c>
      <c r="M133" s="77">
        <v>8</v>
      </c>
      <c r="N133" s="18">
        <f>ROUND((K133+L133+M133)/3,0)</f>
        <v>9</v>
      </c>
      <c r="O133" s="21">
        <f>B133-N133+1</f>
        <v>44715</v>
      </c>
      <c r="P133" s="19">
        <f>O133+25</f>
        <v>44740</v>
      </c>
      <c r="Q133" s="137" t="s">
        <v>678</v>
      </c>
      <c r="R133" s="132" t="s">
        <v>659</v>
      </c>
      <c r="S133" s="145"/>
    </row>
    <row r="134" spans="1:19" x14ac:dyDescent="0.25">
      <c r="A134" t="s">
        <v>697</v>
      </c>
      <c r="B134" s="1">
        <v>44725</v>
      </c>
      <c r="C134" s="45" t="s">
        <v>192</v>
      </c>
      <c r="D134" s="75">
        <v>5</v>
      </c>
      <c r="E134">
        <v>60</v>
      </c>
      <c r="F134">
        <v>60</v>
      </c>
      <c r="G134" s="77">
        <v>80</v>
      </c>
      <c r="K134" s="79">
        <v>7</v>
      </c>
      <c r="L134" s="79">
        <v>7</v>
      </c>
      <c r="M134" s="77">
        <v>9</v>
      </c>
      <c r="N134" s="18">
        <f>ROUND((K134+L134+M134)/3,0)</f>
        <v>8</v>
      </c>
      <c r="O134" s="21">
        <f>B134-N134+1</f>
        <v>44718</v>
      </c>
      <c r="P134" s="19">
        <f>O134+25</f>
        <v>44743</v>
      </c>
      <c r="Q134" s="137" t="s">
        <v>678</v>
      </c>
      <c r="R134" s="132" t="s">
        <v>659</v>
      </c>
      <c r="S134" s="145"/>
    </row>
    <row r="135" spans="1:19" x14ac:dyDescent="0.25">
      <c r="A135" t="s">
        <v>168</v>
      </c>
      <c r="B135" s="1">
        <v>44725</v>
      </c>
      <c r="C135" s="45" t="s">
        <v>192</v>
      </c>
      <c r="D135" s="75">
        <v>4</v>
      </c>
      <c r="E135">
        <v>45</v>
      </c>
      <c r="F135">
        <v>45</v>
      </c>
      <c r="G135" s="77">
        <v>45</v>
      </c>
      <c r="K135" s="79">
        <v>6</v>
      </c>
      <c r="L135" s="79">
        <v>6</v>
      </c>
      <c r="M135" s="77">
        <v>6</v>
      </c>
      <c r="N135" s="18">
        <f>ROUND((K135+L135+M135)/3,0)</f>
        <v>6</v>
      </c>
      <c r="O135" s="21">
        <f>B135-N135+1</f>
        <v>44720</v>
      </c>
      <c r="P135" s="19">
        <f>O135+25</f>
        <v>44745</v>
      </c>
      <c r="Q135" s="137" t="s">
        <v>678</v>
      </c>
      <c r="R135" s="132" t="s">
        <v>659</v>
      </c>
      <c r="S135" s="145"/>
    </row>
    <row r="136" spans="1:19" ht="30" x14ac:dyDescent="0.25">
      <c r="A136" t="s">
        <v>177</v>
      </c>
      <c r="B136" s="1">
        <v>44725</v>
      </c>
      <c r="C136" s="45" t="s">
        <v>192</v>
      </c>
      <c r="D136" s="75">
        <v>4</v>
      </c>
      <c r="E136">
        <v>45</v>
      </c>
      <c r="F136">
        <v>45</v>
      </c>
      <c r="G136" s="77">
        <v>45</v>
      </c>
      <c r="K136" s="79">
        <v>6</v>
      </c>
      <c r="L136" s="79">
        <v>6</v>
      </c>
      <c r="M136" s="77">
        <v>6</v>
      </c>
      <c r="N136" s="18">
        <f>ROUND((K136+L136+M136)/3,0)</f>
        <v>6</v>
      </c>
      <c r="O136" s="21">
        <f>B136-N136+1</f>
        <v>44720</v>
      </c>
      <c r="P136" s="19">
        <f>O136+25</f>
        <v>44745</v>
      </c>
      <c r="Q136" s="137" t="s">
        <v>678</v>
      </c>
      <c r="R136" s="132" t="s">
        <v>659</v>
      </c>
      <c r="S136" s="145"/>
    </row>
    <row r="137" spans="1:19" ht="30" x14ac:dyDescent="0.25">
      <c r="A137" t="s">
        <v>181</v>
      </c>
      <c r="B137" s="1">
        <v>44725</v>
      </c>
      <c r="C137" s="45" t="s">
        <v>192</v>
      </c>
      <c r="D137" s="75">
        <v>2</v>
      </c>
      <c r="E137">
        <v>30</v>
      </c>
      <c r="F137">
        <v>30</v>
      </c>
      <c r="K137" s="79">
        <v>4</v>
      </c>
      <c r="L137" s="79">
        <v>4</v>
      </c>
      <c r="N137" s="18">
        <f>ROUND((K137+L137)/2,0)</f>
        <v>4</v>
      </c>
      <c r="O137" s="21">
        <f>B137-N137+1</f>
        <v>44722</v>
      </c>
      <c r="P137" s="19">
        <f>O137+25</f>
        <v>44747</v>
      </c>
      <c r="Q137" s="137" t="s">
        <v>678</v>
      </c>
      <c r="R137" s="132" t="s">
        <v>659</v>
      </c>
      <c r="S137" s="145"/>
    </row>
    <row r="138" spans="1:19" x14ac:dyDescent="0.25">
      <c r="A138" t="s">
        <v>82</v>
      </c>
      <c r="B138" s="1">
        <v>44723</v>
      </c>
      <c r="C138" s="44" t="s">
        <v>74</v>
      </c>
      <c r="D138" s="75">
        <v>4</v>
      </c>
      <c r="E138">
        <v>0</v>
      </c>
      <c r="F138">
        <v>0</v>
      </c>
      <c r="G138" s="77">
        <v>0</v>
      </c>
      <c r="K138" s="79">
        <v>0</v>
      </c>
      <c r="L138" s="79">
        <v>0</v>
      </c>
      <c r="M138" s="77">
        <v>0</v>
      </c>
      <c r="N138" s="18">
        <f>ROUND((K138+L138+M138)/3,0)</f>
        <v>0</v>
      </c>
      <c r="O138" s="21">
        <f>B138-N138+1</f>
        <v>44724</v>
      </c>
      <c r="P138" s="19">
        <f>O138+25</f>
        <v>44749</v>
      </c>
      <c r="Q138" s="137" t="s">
        <v>678</v>
      </c>
      <c r="R138" s="132" t="s">
        <v>659</v>
      </c>
      <c r="S138" s="145"/>
    </row>
    <row r="139" spans="1:19" x14ac:dyDescent="0.25">
      <c r="A139" t="s">
        <v>694</v>
      </c>
      <c r="B139" s="1">
        <v>44725</v>
      </c>
      <c r="C139" s="45" t="s">
        <v>192</v>
      </c>
      <c r="D139" s="75">
        <v>4</v>
      </c>
      <c r="E139">
        <v>45</v>
      </c>
      <c r="F139">
        <v>45</v>
      </c>
      <c r="G139" s="77">
        <v>45</v>
      </c>
      <c r="K139" s="79">
        <v>6</v>
      </c>
      <c r="L139" s="79">
        <v>6</v>
      </c>
      <c r="M139" s="77">
        <v>6</v>
      </c>
      <c r="N139" s="18">
        <f>ROUND((K139+L139+M139)/3,0)</f>
        <v>6</v>
      </c>
      <c r="O139" s="21">
        <f>B139-N139+1</f>
        <v>44720</v>
      </c>
      <c r="P139" s="19">
        <f>O139+25</f>
        <v>44745</v>
      </c>
      <c r="Q139" s="137" t="s">
        <v>717</v>
      </c>
      <c r="R139" s="132" t="s">
        <v>659</v>
      </c>
      <c r="S139" s="147" t="s">
        <v>805</v>
      </c>
    </row>
    <row r="140" spans="1:19" ht="30" x14ac:dyDescent="0.25">
      <c r="A140" t="s">
        <v>180</v>
      </c>
      <c r="B140" s="1">
        <v>44725</v>
      </c>
      <c r="C140" s="45" t="s">
        <v>192</v>
      </c>
      <c r="D140" s="75">
        <v>3</v>
      </c>
      <c r="E140">
        <v>30</v>
      </c>
      <c r="F140">
        <v>30</v>
      </c>
      <c r="G140" s="77">
        <v>30</v>
      </c>
      <c r="K140" s="79">
        <v>4</v>
      </c>
      <c r="L140" s="79">
        <v>4</v>
      </c>
      <c r="M140" s="77">
        <v>4</v>
      </c>
      <c r="N140" s="18">
        <f>ROUND((K140+L140+M140)/3,0)</f>
        <v>4</v>
      </c>
      <c r="O140" s="21">
        <f>B140-N140+1</f>
        <v>44722</v>
      </c>
      <c r="P140" s="19">
        <f>O140+25</f>
        <v>44747</v>
      </c>
      <c r="Q140" s="137" t="s">
        <v>712</v>
      </c>
      <c r="R140" s="132" t="s">
        <v>659</v>
      </c>
      <c r="S140" s="147" t="s">
        <v>805</v>
      </c>
    </row>
    <row r="141" spans="1:19" ht="30" x14ac:dyDescent="0.25">
      <c r="A141" t="s">
        <v>245</v>
      </c>
      <c r="B141" s="1">
        <v>44725</v>
      </c>
      <c r="C141" s="45" t="s">
        <v>242</v>
      </c>
      <c r="D141" s="75">
        <v>5</v>
      </c>
      <c r="H141">
        <v>32</v>
      </c>
      <c r="I141">
        <v>29</v>
      </c>
      <c r="J141" s="77">
        <v>34</v>
      </c>
      <c r="K141" s="79">
        <v>19</v>
      </c>
      <c r="L141" s="79">
        <v>18</v>
      </c>
      <c r="M141" s="77">
        <v>20</v>
      </c>
      <c r="N141" s="18">
        <f>ROUND((K141+L141+M141)/3,0)</f>
        <v>19</v>
      </c>
      <c r="O141" s="21">
        <f>B141-N141+1</f>
        <v>44707</v>
      </c>
      <c r="P141" s="19">
        <f>O141+25</f>
        <v>44732</v>
      </c>
      <c r="Q141" s="137" t="s">
        <v>753</v>
      </c>
      <c r="R141" s="132" t="s">
        <v>659</v>
      </c>
      <c r="S141" s="145" t="s">
        <v>440</v>
      </c>
    </row>
    <row r="142" spans="1:19" ht="30" x14ac:dyDescent="0.25">
      <c r="A142" t="s">
        <v>247</v>
      </c>
      <c r="B142" s="1">
        <v>44725</v>
      </c>
      <c r="C142" s="45" t="s">
        <v>242</v>
      </c>
      <c r="D142" s="75">
        <v>2</v>
      </c>
      <c r="E142">
        <v>20</v>
      </c>
      <c r="F142">
        <v>10</v>
      </c>
      <c r="K142" s="79">
        <v>2</v>
      </c>
      <c r="L142" s="79">
        <v>1</v>
      </c>
      <c r="N142" s="18">
        <f>ROUND((K142+L142)/2,0)</f>
        <v>2</v>
      </c>
      <c r="O142" s="21">
        <f>B142-N142+1</f>
        <v>44724</v>
      </c>
      <c r="P142" s="19">
        <f>O142+25</f>
        <v>44749</v>
      </c>
      <c r="Q142" s="137" t="s">
        <v>753</v>
      </c>
      <c r="R142" s="132" t="s">
        <v>659</v>
      </c>
      <c r="S142" s="145"/>
    </row>
    <row r="143" spans="1:19" ht="30" x14ac:dyDescent="0.25">
      <c r="A143" t="s">
        <v>760</v>
      </c>
      <c r="B143" s="1">
        <v>44725</v>
      </c>
      <c r="C143" s="44" t="s">
        <v>758</v>
      </c>
      <c r="D143" s="75">
        <v>3</v>
      </c>
      <c r="E143" t="s">
        <v>4</v>
      </c>
      <c r="K143">
        <v>24</v>
      </c>
      <c r="N143" s="18">
        <v>24</v>
      </c>
      <c r="O143" s="21">
        <f>B143-N143+1</f>
        <v>44702</v>
      </c>
      <c r="P143" s="19">
        <f>O143+25</f>
        <v>44727</v>
      </c>
      <c r="Q143" s="137" t="s">
        <v>739</v>
      </c>
      <c r="R143" s="132" t="s">
        <v>659</v>
      </c>
      <c r="S143" s="145" t="s">
        <v>394</v>
      </c>
    </row>
    <row r="144" spans="1:19" ht="30" x14ac:dyDescent="0.25">
      <c r="A144" t="s">
        <v>360</v>
      </c>
      <c r="B144" s="1">
        <v>44726</v>
      </c>
      <c r="C144" s="44" t="s">
        <v>375</v>
      </c>
      <c r="D144" s="75">
        <v>6</v>
      </c>
      <c r="E144" t="s">
        <v>4</v>
      </c>
      <c r="K144" s="79">
        <v>24</v>
      </c>
      <c r="N144" s="18">
        <v>24</v>
      </c>
      <c r="O144" s="21">
        <f>B144-N144+1</f>
        <v>44703</v>
      </c>
      <c r="P144" s="19">
        <f>O144+25</f>
        <v>44728</v>
      </c>
      <c r="Q144" s="137" t="s">
        <v>739</v>
      </c>
      <c r="R144" s="132" t="s">
        <v>659</v>
      </c>
      <c r="S144" s="145" t="s">
        <v>393</v>
      </c>
    </row>
    <row r="145" spans="1:19" x14ac:dyDescent="0.25">
      <c r="A145" t="s">
        <v>263</v>
      </c>
      <c r="B145" s="1">
        <v>44725</v>
      </c>
      <c r="C145" s="45" t="s">
        <v>242</v>
      </c>
      <c r="D145" s="75">
        <v>5</v>
      </c>
      <c r="H145">
        <v>30</v>
      </c>
      <c r="I145">
        <v>35</v>
      </c>
      <c r="J145" s="77">
        <v>37</v>
      </c>
      <c r="K145" s="79">
        <v>19</v>
      </c>
      <c r="L145" s="79">
        <v>21</v>
      </c>
      <c r="M145" s="77">
        <v>22</v>
      </c>
      <c r="N145" s="18">
        <f>ROUND((K145+L145+M145)/3,0)</f>
        <v>21</v>
      </c>
      <c r="O145" s="21">
        <f>B145-N145+1</f>
        <v>44705</v>
      </c>
      <c r="P145" s="19">
        <f>O145+25</f>
        <v>44730</v>
      </c>
      <c r="Q145" s="137" t="s">
        <v>739</v>
      </c>
      <c r="R145" s="132" t="s">
        <v>659</v>
      </c>
      <c r="S145" s="145" t="s">
        <v>393</v>
      </c>
    </row>
    <row r="146" spans="1:19" x14ac:dyDescent="0.25">
      <c r="A146" t="s">
        <v>346</v>
      </c>
      <c r="B146" s="1">
        <v>44725</v>
      </c>
      <c r="C146" s="45" t="s">
        <v>338</v>
      </c>
      <c r="D146" s="75">
        <v>5</v>
      </c>
      <c r="H146">
        <v>36</v>
      </c>
      <c r="I146">
        <v>34</v>
      </c>
      <c r="J146" s="77">
        <v>32</v>
      </c>
      <c r="K146" s="79">
        <v>21</v>
      </c>
      <c r="L146" s="79">
        <v>20</v>
      </c>
      <c r="M146" s="77">
        <v>19</v>
      </c>
      <c r="N146" s="18">
        <f>ROUND((K146+L146+M146)/3,0)</f>
        <v>20</v>
      </c>
      <c r="O146" s="21">
        <f>B146-N146+1</f>
        <v>44706</v>
      </c>
      <c r="P146" s="19">
        <f>O146+25</f>
        <v>44731</v>
      </c>
      <c r="Q146" s="137" t="s">
        <v>739</v>
      </c>
      <c r="R146" s="132" t="s">
        <v>659</v>
      </c>
      <c r="S146" s="145" t="s">
        <v>402</v>
      </c>
    </row>
    <row r="147" spans="1:19" ht="30" x14ac:dyDescent="0.25">
      <c r="A147" t="s">
        <v>373</v>
      </c>
      <c r="B147" s="1">
        <v>44726</v>
      </c>
      <c r="C147" s="44" t="s">
        <v>375</v>
      </c>
      <c r="D147" s="75">
        <v>5</v>
      </c>
      <c r="H147">
        <v>35</v>
      </c>
      <c r="I147">
        <v>37</v>
      </c>
      <c r="J147" s="77">
        <v>34</v>
      </c>
      <c r="K147" s="79">
        <v>21</v>
      </c>
      <c r="L147" s="79">
        <v>22</v>
      </c>
      <c r="M147" s="77">
        <v>20</v>
      </c>
      <c r="N147" s="18">
        <f>ROUND((K147+L147+M147)/3,0)</f>
        <v>21</v>
      </c>
      <c r="O147" s="21">
        <f>B147-N147+1</f>
        <v>44706</v>
      </c>
      <c r="P147" s="19">
        <f>O147+25</f>
        <v>44731</v>
      </c>
      <c r="Q147" s="137" t="s">
        <v>739</v>
      </c>
      <c r="R147" s="132" t="s">
        <v>659</v>
      </c>
      <c r="S147" s="145" t="s">
        <v>393</v>
      </c>
    </row>
    <row r="148" spans="1:19" ht="30" x14ac:dyDescent="0.25">
      <c r="A148" t="s">
        <v>761</v>
      </c>
      <c r="B148" s="1">
        <v>44725</v>
      </c>
      <c r="C148" s="44" t="s">
        <v>758</v>
      </c>
      <c r="D148" s="75">
        <v>7</v>
      </c>
      <c r="H148">
        <v>30</v>
      </c>
      <c r="I148">
        <v>34</v>
      </c>
      <c r="J148" s="77">
        <v>29</v>
      </c>
      <c r="K148" s="79">
        <v>19</v>
      </c>
      <c r="L148" s="79">
        <v>20</v>
      </c>
      <c r="M148" s="77">
        <v>18</v>
      </c>
      <c r="N148" s="18">
        <f>ROUND((K148+L148+M148)/3,0)</f>
        <v>19</v>
      </c>
      <c r="O148" s="21">
        <f>B148-N148+1</f>
        <v>44707</v>
      </c>
      <c r="P148" s="19">
        <f>O148+25</f>
        <v>44732</v>
      </c>
      <c r="Q148" s="137" t="s">
        <v>739</v>
      </c>
      <c r="R148" s="132" t="s">
        <v>659</v>
      </c>
      <c r="S148" s="147" t="s">
        <v>805</v>
      </c>
    </row>
    <row r="149" spans="1:19" x14ac:dyDescent="0.25">
      <c r="A149" t="s">
        <v>762</v>
      </c>
      <c r="B149" s="1">
        <v>44725</v>
      </c>
      <c r="C149" s="44" t="s">
        <v>758</v>
      </c>
      <c r="D149" s="75">
        <v>5</v>
      </c>
      <c r="H149">
        <v>13</v>
      </c>
      <c r="I149">
        <v>22</v>
      </c>
      <c r="J149" s="77">
        <v>25</v>
      </c>
      <c r="K149" s="79">
        <v>12</v>
      </c>
      <c r="L149" s="79">
        <v>15</v>
      </c>
      <c r="M149" s="77">
        <v>16</v>
      </c>
      <c r="N149" s="18">
        <f>ROUND((K149+L149+M149)/3,0)</f>
        <v>14</v>
      </c>
      <c r="O149" s="21">
        <f>B149-N149+1</f>
        <v>44712</v>
      </c>
      <c r="P149" s="19">
        <f>O149+25</f>
        <v>44737</v>
      </c>
      <c r="Q149" s="137" t="s">
        <v>739</v>
      </c>
      <c r="R149" s="132" t="s">
        <v>659</v>
      </c>
      <c r="S149" s="147" t="s">
        <v>805</v>
      </c>
    </row>
    <row r="150" spans="1:19" ht="30" x14ac:dyDescent="0.25">
      <c r="A150" t="s">
        <v>345</v>
      </c>
      <c r="B150" s="1">
        <v>44725</v>
      </c>
      <c r="C150" s="45" t="s">
        <v>338</v>
      </c>
      <c r="D150" s="75">
        <v>4</v>
      </c>
      <c r="H150">
        <v>20</v>
      </c>
      <c r="I150">
        <v>17</v>
      </c>
      <c r="J150" s="77" t="s">
        <v>193</v>
      </c>
      <c r="K150" s="79">
        <v>14</v>
      </c>
      <c r="L150" s="79">
        <v>13</v>
      </c>
      <c r="M150" s="77">
        <v>11</v>
      </c>
      <c r="N150" s="18">
        <f>ROUND((K150+L150+M150)/3,0)</f>
        <v>13</v>
      </c>
      <c r="O150" s="21">
        <f>B150-N150+1</f>
        <v>44713</v>
      </c>
      <c r="P150" s="19">
        <f>O150+25</f>
        <v>44738</v>
      </c>
      <c r="Q150" s="137" t="s">
        <v>739</v>
      </c>
      <c r="R150" s="132" t="s">
        <v>659</v>
      </c>
      <c r="S150" s="145"/>
    </row>
    <row r="151" spans="1:19" ht="30" x14ac:dyDescent="0.25">
      <c r="A151" t="s">
        <v>60</v>
      </c>
      <c r="B151" s="1">
        <v>44722</v>
      </c>
      <c r="C151" s="43" t="s">
        <v>71</v>
      </c>
      <c r="D151" s="75">
        <v>4</v>
      </c>
      <c r="E151">
        <v>80</v>
      </c>
      <c r="F151">
        <v>90</v>
      </c>
      <c r="G151" s="77">
        <v>80</v>
      </c>
      <c r="K151" s="79">
        <v>9</v>
      </c>
      <c r="L151" s="79">
        <v>10</v>
      </c>
      <c r="M151" s="77">
        <v>9</v>
      </c>
      <c r="N151" s="18">
        <f>ROUND((K151+L151+M151)/3,0)</f>
        <v>9</v>
      </c>
      <c r="O151" s="21">
        <f>B151-N151+1</f>
        <v>44714</v>
      </c>
      <c r="P151" s="19">
        <f>O151+25</f>
        <v>44739</v>
      </c>
      <c r="Q151" s="137" t="s">
        <v>739</v>
      </c>
      <c r="S151" s="145"/>
    </row>
    <row r="152" spans="1:19" ht="30" x14ac:dyDescent="0.25">
      <c r="A152" t="s">
        <v>732</v>
      </c>
      <c r="B152" s="1">
        <v>44725</v>
      </c>
      <c r="C152" s="44" t="s">
        <v>241</v>
      </c>
      <c r="D152" s="75">
        <v>5</v>
      </c>
      <c r="E152">
        <v>90</v>
      </c>
      <c r="F152">
        <v>90</v>
      </c>
      <c r="G152" s="77">
        <v>90</v>
      </c>
      <c r="K152" s="79">
        <v>10</v>
      </c>
      <c r="L152" s="79">
        <v>10</v>
      </c>
      <c r="M152" s="77">
        <v>10</v>
      </c>
      <c r="N152" s="18">
        <f>ROUND((K152+L152+M152)/3,0)</f>
        <v>10</v>
      </c>
      <c r="O152" s="21">
        <f>B152-N152+1</f>
        <v>44716</v>
      </c>
      <c r="P152" s="19">
        <f>O152+25</f>
        <v>44741</v>
      </c>
      <c r="Q152" s="137" t="s">
        <v>739</v>
      </c>
      <c r="R152" s="132" t="s">
        <v>659</v>
      </c>
      <c r="S152" s="145"/>
    </row>
    <row r="153" spans="1:19" ht="30" x14ac:dyDescent="0.25">
      <c r="A153" t="s">
        <v>256</v>
      </c>
      <c r="B153" s="1">
        <v>44725</v>
      </c>
      <c r="C153" s="45" t="s">
        <v>242</v>
      </c>
      <c r="D153" s="75">
        <v>5</v>
      </c>
      <c r="E153">
        <v>90</v>
      </c>
      <c r="F153">
        <v>90</v>
      </c>
      <c r="G153" s="77" t="s">
        <v>193</v>
      </c>
      <c r="K153" s="79">
        <v>10</v>
      </c>
      <c r="L153" s="79">
        <v>10</v>
      </c>
      <c r="M153" s="77">
        <v>11</v>
      </c>
      <c r="N153" s="18">
        <f>ROUND((K153+L153+M153)/3,0)</f>
        <v>10</v>
      </c>
      <c r="O153" s="21">
        <f>B153-N153+1</f>
        <v>44716</v>
      </c>
      <c r="P153" s="19">
        <f>O153+25</f>
        <v>44741</v>
      </c>
      <c r="Q153" s="137" t="s">
        <v>739</v>
      </c>
      <c r="R153" s="132" t="s">
        <v>659</v>
      </c>
      <c r="S153" s="145"/>
    </row>
    <row r="154" spans="1:19" x14ac:dyDescent="0.25">
      <c r="A154" t="s">
        <v>344</v>
      </c>
      <c r="B154" s="1">
        <v>44725</v>
      </c>
      <c r="C154" s="45" t="s">
        <v>338</v>
      </c>
      <c r="D154" s="75">
        <v>4</v>
      </c>
      <c r="E154">
        <v>90</v>
      </c>
      <c r="F154">
        <v>90</v>
      </c>
      <c r="G154" s="77">
        <v>90</v>
      </c>
      <c r="K154" s="79">
        <v>10</v>
      </c>
      <c r="L154" s="79">
        <v>10</v>
      </c>
      <c r="M154" s="77">
        <v>10</v>
      </c>
      <c r="N154" s="18">
        <f>ROUND((K154+L154+M154)/3,0)</f>
        <v>10</v>
      </c>
      <c r="O154" s="21">
        <f>B154-N154+1</f>
        <v>44716</v>
      </c>
      <c r="P154" s="19">
        <f>O154+25</f>
        <v>44741</v>
      </c>
      <c r="Q154" s="137" t="s">
        <v>739</v>
      </c>
      <c r="R154" s="132" t="s">
        <v>659</v>
      </c>
      <c r="S154" s="145"/>
    </row>
    <row r="155" spans="1:19" x14ac:dyDescent="0.25">
      <c r="A155" t="s">
        <v>34</v>
      </c>
      <c r="B155" s="1">
        <v>44722</v>
      </c>
      <c r="C155" s="41" t="s">
        <v>18</v>
      </c>
      <c r="D155" s="75">
        <v>3</v>
      </c>
      <c r="E155">
        <v>45</v>
      </c>
      <c r="F155">
        <v>45</v>
      </c>
      <c r="G155" s="77">
        <v>45</v>
      </c>
      <c r="K155" s="79">
        <v>6</v>
      </c>
      <c r="L155" s="79">
        <v>6</v>
      </c>
      <c r="M155" s="77">
        <v>6</v>
      </c>
      <c r="N155" s="18">
        <f>ROUND((K155+L155+M155)/3,0)</f>
        <v>6</v>
      </c>
      <c r="O155" s="21">
        <f>B155-N155+1</f>
        <v>44717</v>
      </c>
      <c r="P155" s="19">
        <f>O155+25</f>
        <v>44742</v>
      </c>
      <c r="Q155" s="137" t="s">
        <v>739</v>
      </c>
      <c r="S155" s="147" t="s">
        <v>805</v>
      </c>
    </row>
    <row r="156" spans="1:19" ht="15" customHeight="1" x14ac:dyDescent="0.35">
      <c r="A156" t="s">
        <v>65</v>
      </c>
      <c r="B156" s="1">
        <v>44722</v>
      </c>
      <c r="C156" s="43" t="s">
        <v>71</v>
      </c>
      <c r="D156" s="75">
        <v>4</v>
      </c>
      <c r="E156">
        <v>0</v>
      </c>
      <c r="F156">
        <v>45</v>
      </c>
      <c r="G156" s="77">
        <v>45</v>
      </c>
      <c r="K156" s="79">
        <v>0</v>
      </c>
      <c r="L156" s="79">
        <v>6</v>
      </c>
      <c r="M156" s="77">
        <v>6</v>
      </c>
      <c r="N156" s="18">
        <f>ROUND((K156+L156+M156)/3,0)</f>
        <v>4</v>
      </c>
      <c r="O156" s="21">
        <f>B156-N156+1</f>
        <v>44719</v>
      </c>
      <c r="P156" s="19">
        <f>O156+25</f>
        <v>44744</v>
      </c>
      <c r="Q156" s="137" t="s">
        <v>739</v>
      </c>
      <c r="R156" s="139"/>
      <c r="S156" s="145"/>
    </row>
    <row r="157" spans="1:19" x14ac:dyDescent="0.25">
      <c r="A157" t="s">
        <v>61</v>
      </c>
      <c r="B157" s="1">
        <v>44722</v>
      </c>
      <c r="C157" s="43" t="s">
        <v>71</v>
      </c>
      <c r="D157" s="75">
        <v>3</v>
      </c>
      <c r="E157">
        <v>10</v>
      </c>
      <c r="F157">
        <v>20</v>
      </c>
      <c r="G157" s="77">
        <v>20</v>
      </c>
      <c r="K157" s="79">
        <v>1</v>
      </c>
      <c r="L157" s="79">
        <v>2</v>
      </c>
      <c r="M157" s="77">
        <v>2</v>
      </c>
      <c r="N157" s="18">
        <f>ROUND((K157+L157+M157)/3,0)</f>
        <v>2</v>
      </c>
      <c r="O157" s="21">
        <f>B157-N157+1</f>
        <v>44721</v>
      </c>
      <c r="P157" s="19">
        <f>O157+25</f>
        <v>44746</v>
      </c>
      <c r="Q157" s="137" t="s">
        <v>739</v>
      </c>
      <c r="S157" s="147" t="s">
        <v>805</v>
      </c>
    </row>
    <row r="158" spans="1:19" x14ac:dyDescent="0.25">
      <c r="A158" t="s">
        <v>59</v>
      </c>
      <c r="B158" s="1">
        <v>44722</v>
      </c>
      <c r="C158" s="43" t="s">
        <v>71</v>
      </c>
      <c r="D158" s="75">
        <v>3</v>
      </c>
      <c r="E158">
        <v>10</v>
      </c>
      <c r="F158">
        <v>0</v>
      </c>
      <c r="G158" s="77">
        <v>10</v>
      </c>
      <c r="K158" s="79">
        <v>1</v>
      </c>
      <c r="L158" s="79">
        <v>0</v>
      </c>
      <c r="M158" s="77">
        <v>1</v>
      </c>
      <c r="N158" s="18">
        <f>ROUND((K158+L158+M158)/3,0)</f>
        <v>1</v>
      </c>
      <c r="O158" s="21">
        <f>B158-N158+1</f>
        <v>44722</v>
      </c>
      <c r="P158" s="19">
        <f>O158+25</f>
        <v>44747</v>
      </c>
      <c r="Q158" s="137" t="s">
        <v>739</v>
      </c>
      <c r="S158" s="147" t="s">
        <v>805</v>
      </c>
    </row>
    <row r="159" spans="1:19" ht="30" x14ac:dyDescent="0.25">
      <c r="A159" t="s">
        <v>62</v>
      </c>
      <c r="B159" s="1">
        <v>44722</v>
      </c>
      <c r="C159" s="43" t="s">
        <v>71</v>
      </c>
      <c r="D159" s="75">
        <v>4</v>
      </c>
      <c r="E159">
        <v>0</v>
      </c>
      <c r="F159">
        <v>0</v>
      </c>
      <c r="G159" s="77">
        <v>0</v>
      </c>
      <c r="K159" s="79">
        <v>0</v>
      </c>
      <c r="L159" s="79">
        <v>0</v>
      </c>
      <c r="M159" s="77">
        <v>0</v>
      </c>
      <c r="N159" s="18">
        <f>ROUND((K159+L159+M159)/3,0)</f>
        <v>0</v>
      </c>
      <c r="O159" s="21">
        <f>B159-N159+1</f>
        <v>44723</v>
      </c>
      <c r="P159" s="19">
        <f>O159+25</f>
        <v>44748</v>
      </c>
      <c r="Q159" s="137" t="s">
        <v>739</v>
      </c>
      <c r="S159" s="147" t="s">
        <v>809</v>
      </c>
    </row>
    <row r="160" spans="1:19" ht="30" x14ac:dyDescent="0.25">
      <c r="A160" t="s">
        <v>257</v>
      </c>
      <c r="B160" s="1">
        <v>44725</v>
      </c>
      <c r="C160" s="45" t="s">
        <v>242</v>
      </c>
      <c r="D160" s="75">
        <v>2</v>
      </c>
      <c r="E160">
        <v>0</v>
      </c>
      <c r="F160">
        <v>0</v>
      </c>
      <c r="K160" s="79">
        <v>0</v>
      </c>
      <c r="L160" s="79">
        <v>0</v>
      </c>
      <c r="N160" s="18">
        <f>ROUND((K160+L160+M160)/3,0)</f>
        <v>0</v>
      </c>
      <c r="O160" s="21">
        <f>B160-N160+1</f>
        <v>44726</v>
      </c>
      <c r="P160" s="19">
        <f>O160+25</f>
        <v>44751</v>
      </c>
      <c r="Q160" s="137" t="s">
        <v>739</v>
      </c>
      <c r="R160" s="132" t="s">
        <v>659</v>
      </c>
      <c r="S160" s="147" t="s">
        <v>805</v>
      </c>
    </row>
    <row r="161" spans="1:19" ht="30" x14ac:dyDescent="0.25">
      <c r="A161" t="s">
        <v>357</v>
      </c>
      <c r="B161" s="1">
        <v>44726</v>
      </c>
      <c r="C161" s="44" t="s">
        <v>375</v>
      </c>
      <c r="D161" s="75">
        <v>3</v>
      </c>
      <c r="H161">
        <v>35</v>
      </c>
      <c r="I161">
        <v>33</v>
      </c>
      <c r="J161" s="77">
        <v>34</v>
      </c>
      <c r="K161" s="79">
        <v>21</v>
      </c>
      <c r="L161" s="79">
        <v>20</v>
      </c>
      <c r="M161" s="77">
        <v>20</v>
      </c>
      <c r="N161" s="18">
        <f>ROUND((K161+L161+M161)/3,0)</f>
        <v>20</v>
      </c>
      <c r="O161" s="21">
        <f>B161-N161+1</f>
        <v>44707</v>
      </c>
      <c r="P161" s="19">
        <f>O161+25</f>
        <v>44732</v>
      </c>
      <c r="Q161" s="137" t="s">
        <v>793</v>
      </c>
      <c r="R161" s="132" t="s">
        <v>658</v>
      </c>
      <c r="S161" s="147" t="s">
        <v>805</v>
      </c>
    </row>
    <row r="162" spans="1:19" x14ac:dyDescent="0.25">
      <c r="A162" t="s">
        <v>246</v>
      </c>
      <c r="B162" s="1">
        <v>44725</v>
      </c>
      <c r="C162" s="45" t="s">
        <v>242</v>
      </c>
      <c r="D162" s="75">
        <v>2</v>
      </c>
      <c r="E162">
        <v>10</v>
      </c>
      <c r="F162">
        <v>0</v>
      </c>
      <c r="K162" s="79">
        <v>1</v>
      </c>
      <c r="L162" s="79">
        <v>0</v>
      </c>
      <c r="N162" s="18">
        <f>ROUND((K162+L162+M162)/2,0)</f>
        <v>1</v>
      </c>
      <c r="O162" s="21">
        <f>B162-N162+1</f>
        <v>44725</v>
      </c>
      <c r="P162" s="19">
        <f>O162+25</f>
        <v>44750</v>
      </c>
      <c r="Q162" s="137" t="s">
        <v>710</v>
      </c>
      <c r="R162" s="132" t="s">
        <v>659</v>
      </c>
      <c r="S162" s="145"/>
    </row>
    <row r="163" spans="1:19" ht="30" x14ac:dyDescent="0.25">
      <c r="A163" t="s">
        <v>176</v>
      </c>
      <c r="B163" s="1">
        <v>44725</v>
      </c>
      <c r="C163" s="45" t="s">
        <v>192</v>
      </c>
      <c r="D163" s="75">
        <v>1</v>
      </c>
      <c r="E163">
        <v>0</v>
      </c>
      <c r="K163" s="79">
        <v>0</v>
      </c>
      <c r="L163" s="79"/>
      <c r="N163" s="18">
        <f>ROUND((K163+L163+M163)/3,0)</f>
        <v>0</v>
      </c>
      <c r="O163" s="21">
        <f>B163-N163+1</f>
        <v>44726</v>
      </c>
      <c r="P163" s="19">
        <f>O163+25</f>
        <v>44751</v>
      </c>
      <c r="Q163" s="137" t="s">
        <v>710</v>
      </c>
      <c r="R163" s="132" t="s">
        <v>659</v>
      </c>
      <c r="S163" s="147" t="s">
        <v>805</v>
      </c>
    </row>
    <row r="164" spans="1:19" ht="30" x14ac:dyDescent="0.25">
      <c r="A164" t="s">
        <v>186</v>
      </c>
      <c r="B164" s="1">
        <v>44725</v>
      </c>
      <c r="C164" s="45" t="s">
        <v>192</v>
      </c>
      <c r="D164" s="75">
        <v>4</v>
      </c>
      <c r="H164">
        <v>34</v>
      </c>
      <c r="I164">
        <v>36</v>
      </c>
      <c r="J164" s="77">
        <v>36</v>
      </c>
      <c r="K164" s="79">
        <v>20</v>
      </c>
      <c r="L164" s="79">
        <v>21</v>
      </c>
      <c r="M164" s="77">
        <v>21</v>
      </c>
      <c r="N164" s="18">
        <f>ROUND((K164+L164+M164)/3,0)</f>
        <v>21</v>
      </c>
      <c r="O164" s="21">
        <f>B164-N164+1</f>
        <v>44705</v>
      </c>
      <c r="P164" s="19">
        <f>O164+25</f>
        <v>44730</v>
      </c>
      <c r="Q164" s="137" t="s">
        <v>711</v>
      </c>
      <c r="R164" s="132" t="s">
        <v>659</v>
      </c>
      <c r="S164" s="145" t="s">
        <v>393</v>
      </c>
    </row>
    <row r="165" spans="1:19" x14ac:dyDescent="0.25">
      <c r="A165" t="s">
        <v>178</v>
      </c>
      <c r="B165" s="1">
        <v>44725</v>
      </c>
      <c r="C165" s="45" t="s">
        <v>192</v>
      </c>
      <c r="D165" s="75">
        <v>3</v>
      </c>
      <c r="E165" t="s">
        <v>193</v>
      </c>
      <c r="F165" t="s">
        <v>193</v>
      </c>
      <c r="G165" s="77" t="s">
        <v>193</v>
      </c>
      <c r="K165" s="79">
        <v>11</v>
      </c>
      <c r="L165" s="79">
        <v>11</v>
      </c>
      <c r="M165" s="77">
        <v>11</v>
      </c>
      <c r="N165" s="18">
        <f>ROUND((K165+L165+M165)/3,0)</f>
        <v>11</v>
      </c>
      <c r="O165" s="21">
        <f>B165-N165+1</f>
        <v>44715</v>
      </c>
      <c r="P165" s="19">
        <f>O165+25</f>
        <v>44740</v>
      </c>
      <c r="Q165" s="137" t="s">
        <v>711</v>
      </c>
      <c r="R165" s="132" t="s">
        <v>659</v>
      </c>
      <c r="S165" s="145"/>
    </row>
    <row r="166" spans="1:19" x14ac:dyDescent="0.25">
      <c r="A166" t="s">
        <v>101</v>
      </c>
      <c r="B166" s="1">
        <v>44723</v>
      </c>
      <c r="C166" s="44" t="s">
        <v>74</v>
      </c>
      <c r="D166" s="75">
        <v>3</v>
      </c>
      <c r="H166" t="s">
        <v>72</v>
      </c>
      <c r="K166" s="79">
        <v>25</v>
      </c>
      <c r="L166" s="79"/>
      <c r="N166" s="18">
        <v>25</v>
      </c>
      <c r="O166" s="21">
        <f>B166-N166+1</f>
        <v>44699</v>
      </c>
      <c r="P166" s="19">
        <f>O166+25</f>
        <v>44724</v>
      </c>
      <c r="Q166" s="137" t="s">
        <v>634</v>
      </c>
      <c r="R166" s="132" t="s">
        <v>632</v>
      </c>
      <c r="S166" s="145" t="s">
        <v>500</v>
      </c>
    </row>
    <row r="167" spans="1:19" x14ac:dyDescent="0.25">
      <c r="A167" t="s">
        <v>28</v>
      </c>
      <c r="B167" s="1">
        <v>44722</v>
      </c>
      <c r="C167" s="42" t="s">
        <v>18</v>
      </c>
      <c r="D167" s="75">
        <v>3</v>
      </c>
      <c r="H167">
        <v>34</v>
      </c>
      <c r="I167">
        <v>38</v>
      </c>
      <c r="J167" s="77">
        <v>34</v>
      </c>
      <c r="K167" s="79">
        <v>20</v>
      </c>
      <c r="L167" s="79">
        <v>22</v>
      </c>
      <c r="M167" s="77">
        <v>20</v>
      </c>
      <c r="N167" s="18">
        <f>ROUND((K167+L167+M167)/3,0)</f>
        <v>21</v>
      </c>
      <c r="O167" s="21">
        <f>B167-N167+1</f>
        <v>44702</v>
      </c>
      <c r="P167" s="19">
        <f>O167+25</f>
        <v>44727</v>
      </c>
      <c r="Q167" s="137" t="s">
        <v>634</v>
      </c>
      <c r="S167" s="145" t="s">
        <v>394</v>
      </c>
    </row>
    <row r="168" spans="1:19" x14ac:dyDescent="0.25">
      <c r="A168" t="s">
        <v>251</v>
      </c>
      <c r="B168" s="1">
        <v>44725</v>
      </c>
      <c r="C168" s="45" t="s">
        <v>242</v>
      </c>
      <c r="D168" s="75">
        <v>6</v>
      </c>
      <c r="E168" t="s">
        <v>4</v>
      </c>
      <c r="K168" s="79">
        <v>24</v>
      </c>
      <c r="L168" s="79"/>
      <c r="N168" s="18">
        <v>24</v>
      </c>
      <c r="O168" s="21">
        <f>B168-N168+1</f>
        <v>44702</v>
      </c>
      <c r="P168" s="19">
        <f>O168+25</f>
        <v>44727</v>
      </c>
      <c r="Q168" s="137" t="s">
        <v>634</v>
      </c>
      <c r="R168" s="132" t="s">
        <v>632</v>
      </c>
      <c r="S168" s="145" t="s">
        <v>394</v>
      </c>
    </row>
    <row r="169" spans="1:19" x14ac:dyDescent="0.25">
      <c r="A169" t="s">
        <v>108</v>
      </c>
      <c r="B169" s="1">
        <v>44723</v>
      </c>
      <c r="C169" s="44" t="s">
        <v>74</v>
      </c>
      <c r="D169" s="75">
        <v>4</v>
      </c>
      <c r="H169">
        <v>38</v>
      </c>
      <c r="I169">
        <v>39</v>
      </c>
      <c r="J169" s="77">
        <v>32</v>
      </c>
      <c r="K169" s="79">
        <v>22</v>
      </c>
      <c r="L169" s="79">
        <v>22</v>
      </c>
      <c r="M169" s="77">
        <v>19</v>
      </c>
      <c r="N169" s="18">
        <f>ROUND((K169+L169+M169)/3,0)</f>
        <v>21</v>
      </c>
      <c r="O169" s="21">
        <f>B169-N169+1</f>
        <v>44703</v>
      </c>
      <c r="P169" s="19">
        <f>O169+25</f>
        <v>44728</v>
      </c>
      <c r="Q169" s="137" t="s">
        <v>634</v>
      </c>
      <c r="R169" s="132" t="s">
        <v>659</v>
      </c>
      <c r="S169" s="145" t="s">
        <v>393</v>
      </c>
    </row>
    <row r="170" spans="1:19" ht="30" x14ac:dyDescent="0.25">
      <c r="A170" t="s">
        <v>121</v>
      </c>
      <c r="B170" s="1">
        <v>44723</v>
      </c>
      <c r="C170" s="45" t="s">
        <v>117</v>
      </c>
      <c r="D170" s="75">
        <v>5</v>
      </c>
      <c r="H170">
        <v>36</v>
      </c>
      <c r="I170">
        <v>38</v>
      </c>
      <c r="J170" s="77">
        <v>36</v>
      </c>
      <c r="K170" s="79">
        <v>21</v>
      </c>
      <c r="L170" s="79">
        <v>22</v>
      </c>
      <c r="M170" s="77">
        <v>21</v>
      </c>
      <c r="N170" s="18">
        <f>ROUND((K170+L170+M170)/3,0)</f>
        <v>21</v>
      </c>
      <c r="O170" s="21">
        <f>B170-N170+1</f>
        <v>44703</v>
      </c>
      <c r="P170" s="19">
        <f>O170+25</f>
        <v>44728</v>
      </c>
      <c r="Q170" s="137" t="s">
        <v>634</v>
      </c>
      <c r="R170" s="132" t="s">
        <v>632</v>
      </c>
      <c r="S170" s="145" t="s">
        <v>394</v>
      </c>
    </row>
    <row r="171" spans="1:19" ht="30" x14ac:dyDescent="0.25">
      <c r="A171" t="s">
        <v>152</v>
      </c>
      <c r="B171" s="1">
        <v>44723</v>
      </c>
      <c r="C171" s="45" t="s">
        <v>117</v>
      </c>
      <c r="D171" s="75">
        <v>4</v>
      </c>
      <c r="H171">
        <v>40</v>
      </c>
      <c r="I171">
        <v>39</v>
      </c>
      <c r="J171" s="77">
        <v>33</v>
      </c>
      <c r="K171" s="79">
        <v>22</v>
      </c>
      <c r="L171" s="79">
        <v>22</v>
      </c>
      <c r="M171" s="77">
        <v>20</v>
      </c>
      <c r="N171" s="18">
        <f>ROUND((K171+L171+M171)/3,0)</f>
        <v>21</v>
      </c>
      <c r="O171" s="21">
        <f>B171-N171+1</f>
        <v>44703</v>
      </c>
      <c r="P171" s="19">
        <f>O171+25</f>
        <v>44728</v>
      </c>
      <c r="Q171" s="137" t="s">
        <v>634</v>
      </c>
      <c r="R171" s="132" t="s">
        <v>632</v>
      </c>
      <c r="S171" s="145" t="s">
        <v>500</v>
      </c>
    </row>
    <row r="172" spans="1:19" x14ac:dyDescent="0.25">
      <c r="A172" t="s">
        <v>136</v>
      </c>
      <c r="B172" s="1">
        <v>44723</v>
      </c>
      <c r="C172" s="45" t="s">
        <v>117</v>
      </c>
      <c r="D172" s="75">
        <v>5</v>
      </c>
      <c r="H172">
        <v>36</v>
      </c>
      <c r="I172">
        <v>31</v>
      </c>
      <c r="J172" s="77">
        <v>32</v>
      </c>
      <c r="K172" s="79">
        <v>21</v>
      </c>
      <c r="L172" s="79">
        <v>19</v>
      </c>
      <c r="M172" s="77">
        <v>19</v>
      </c>
      <c r="N172" s="18">
        <f>ROUND((K172+L172+M172)/3,0)</f>
        <v>20</v>
      </c>
      <c r="O172" s="21">
        <f>B172-N172+1</f>
        <v>44704</v>
      </c>
      <c r="P172" s="19">
        <f>O172+25</f>
        <v>44729</v>
      </c>
      <c r="Q172" s="137" t="s">
        <v>634</v>
      </c>
      <c r="R172" s="132" t="s">
        <v>632</v>
      </c>
      <c r="S172" s="145" t="s">
        <v>810</v>
      </c>
    </row>
    <row r="173" spans="1:19" ht="30" x14ac:dyDescent="0.25">
      <c r="A173" t="s">
        <v>124</v>
      </c>
      <c r="B173" s="1">
        <v>44723</v>
      </c>
      <c r="C173" s="45" t="s">
        <v>117</v>
      </c>
      <c r="D173" s="75">
        <v>4</v>
      </c>
      <c r="H173">
        <v>30</v>
      </c>
      <c r="I173">
        <v>34</v>
      </c>
      <c r="J173" s="77">
        <v>31</v>
      </c>
      <c r="K173" s="79">
        <v>19</v>
      </c>
      <c r="L173" s="79">
        <v>20</v>
      </c>
      <c r="M173" s="77">
        <v>19</v>
      </c>
      <c r="N173" s="18">
        <f>ROUND((K173+L173+M173)/3,0)</f>
        <v>19</v>
      </c>
      <c r="O173" s="21">
        <f>B173-N173+1</f>
        <v>44705</v>
      </c>
      <c r="P173" s="19">
        <f>O173+25</f>
        <v>44730</v>
      </c>
      <c r="Q173" s="137" t="s">
        <v>634</v>
      </c>
      <c r="R173" s="132" t="s">
        <v>658</v>
      </c>
      <c r="S173" s="145" t="s">
        <v>394</v>
      </c>
    </row>
    <row r="174" spans="1:19" ht="30" x14ac:dyDescent="0.25">
      <c r="A174" t="s">
        <v>302</v>
      </c>
      <c r="B174" s="1">
        <v>44723</v>
      </c>
      <c r="C174" s="44" t="s">
        <v>322</v>
      </c>
      <c r="D174" s="75">
        <v>2</v>
      </c>
      <c r="H174">
        <v>27</v>
      </c>
      <c r="I174">
        <v>36</v>
      </c>
      <c r="K174" s="79">
        <v>17</v>
      </c>
      <c r="L174" s="79">
        <v>21</v>
      </c>
      <c r="N174" s="18">
        <f>ROUND((K174+L174)/2,0)</f>
        <v>19</v>
      </c>
      <c r="O174" s="21">
        <f>B174-N174+1</f>
        <v>44705</v>
      </c>
      <c r="P174" s="19">
        <f>O174+25</f>
        <v>44730</v>
      </c>
      <c r="Q174" s="137" t="s">
        <v>634</v>
      </c>
      <c r="R174" s="132" t="s">
        <v>632</v>
      </c>
      <c r="S174" s="145" t="s">
        <v>500</v>
      </c>
    </row>
    <row r="175" spans="1:19" ht="30" x14ac:dyDescent="0.25">
      <c r="A175" t="s">
        <v>696</v>
      </c>
      <c r="B175" s="1">
        <v>44725</v>
      </c>
      <c r="C175" s="45" t="s">
        <v>192</v>
      </c>
      <c r="D175" s="75">
        <v>5</v>
      </c>
      <c r="H175">
        <v>38</v>
      </c>
      <c r="I175">
        <v>35</v>
      </c>
      <c r="J175" s="77">
        <v>34</v>
      </c>
      <c r="K175" s="79">
        <v>22</v>
      </c>
      <c r="L175" s="79">
        <v>21</v>
      </c>
      <c r="M175" s="77">
        <v>20</v>
      </c>
      <c r="N175" s="18">
        <f>ROUND((K175+L175+M175)/3,0)</f>
        <v>21</v>
      </c>
      <c r="O175" s="21">
        <f>B175-N175+1</f>
        <v>44705</v>
      </c>
      <c r="P175" s="19">
        <f>O175+25</f>
        <v>44730</v>
      </c>
      <c r="Q175" s="137" t="s">
        <v>634</v>
      </c>
      <c r="R175" s="132" t="s">
        <v>632</v>
      </c>
      <c r="S175" s="145" t="s">
        <v>440</v>
      </c>
    </row>
    <row r="176" spans="1:19" x14ac:dyDescent="0.25">
      <c r="A176" t="s">
        <v>227</v>
      </c>
      <c r="B176" s="1">
        <v>44725</v>
      </c>
      <c r="C176" s="44" t="s">
        <v>241</v>
      </c>
      <c r="D176" s="75">
        <v>3</v>
      </c>
      <c r="H176">
        <v>35</v>
      </c>
      <c r="I176">
        <v>36</v>
      </c>
      <c r="J176" s="77">
        <v>34</v>
      </c>
      <c r="K176" s="79">
        <v>21</v>
      </c>
      <c r="L176" s="79">
        <v>21</v>
      </c>
      <c r="M176" s="77">
        <v>20</v>
      </c>
      <c r="N176" s="18">
        <f>ROUND((K176+L176+M176)/3,0)</f>
        <v>21</v>
      </c>
      <c r="O176" s="21">
        <f>B176-N176+1</f>
        <v>44705</v>
      </c>
      <c r="P176" s="19">
        <f>O176+25</f>
        <v>44730</v>
      </c>
      <c r="Q176" s="137" t="s">
        <v>634</v>
      </c>
      <c r="R176" s="132" t="s">
        <v>658</v>
      </c>
      <c r="S176" s="145" t="s">
        <v>394</v>
      </c>
    </row>
    <row r="177" spans="1:19" x14ac:dyDescent="0.25">
      <c r="A177" t="s">
        <v>252</v>
      </c>
      <c r="B177" s="1">
        <v>44725</v>
      </c>
      <c r="C177" s="45" t="s">
        <v>242</v>
      </c>
      <c r="D177" s="75">
        <v>3</v>
      </c>
      <c r="H177">
        <v>37</v>
      </c>
      <c r="I177">
        <v>37</v>
      </c>
      <c r="J177" s="77">
        <v>34</v>
      </c>
      <c r="K177" s="79">
        <v>22</v>
      </c>
      <c r="L177" s="79">
        <v>22</v>
      </c>
      <c r="M177" s="77">
        <v>20</v>
      </c>
      <c r="N177" s="18">
        <f>ROUND((K177+L177+M177)/3,0)</f>
        <v>21</v>
      </c>
      <c r="O177" s="21">
        <f>B177-N177+1</f>
        <v>44705</v>
      </c>
      <c r="P177" s="19">
        <f>O177+25</f>
        <v>44730</v>
      </c>
      <c r="Q177" s="137" t="s">
        <v>634</v>
      </c>
      <c r="R177" s="132" t="s">
        <v>632</v>
      </c>
      <c r="S177" s="145" t="s">
        <v>394</v>
      </c>
    </row>
    <row r="178" spans="1:19" x14ac:dyDescent="0.25">
      <c r="A178" t="s">
        <v>314</v>
      </c>
      <c r="B178" s="1">
        <v>44723</v>
      </c>
      <c r="C178" s="44" t="s">
        <v>322</v>
      </c>
      <c r="D178" s="75">
        <v>2</v>
      </c>
      <c r="H178">
        <v>25</v>
      </c>
      <c r="I178">
        <v>32</v>
      </c>
      <c r="K178" s="79">
        <v>16</v>
      </c>
      <c r="L178" s="79">
        <v>19</v>
      </c>
      <c r="N178" s="18">
        <f>ROUND((K178+L178)/2,0)</f>
        <v>18</v>
      </c>
      <c r="O178" s="21">
        <f>B178-N178+1</f>
        <v>44706</v>
      </c>
      <c r="P178" s="19">
        <f>O178+25</f>
        <v>44731</v>
      </c>
      <c r="Q178" s="137" t="s">
        <v>634</v>
      </c>
      <c r="R178" s="132" t="s">
        <v>632</v>
      </c>
      <c r="S178" s="147" t="s">
        <v>805</v>
      </c>
    </row>
    <row r="179" spans="1:19" x14ac:dyDescent="0.25">
      <c r="A179" t="s">
        <v>188</v>
      </c>
      <c r="B179" s="1">
        <v>44725</v>
      </c>
      <c r="C179" s="45" t="s">
        <v>192</v>
      </c>
      <c r="D179" s="75">
        <v>4</v>
      </c>
      <c r="H179">
        <v>34</v>
      </c>
      <c r="I179">
        <v>32</v>
      </c>
      <c r="J179" s="77">
        <v>33</v>
      </c>
      <c r="K179" s="79">
        <v>20</v>
      </c>
      <c r="L179" s="79">
        <v>19</v>
      </c>
      <c r="M179" s="77">
        <v>20</v>
      </c>
      <c r="N179" s="18">
        <f>ROUND((K179+L179+M179)/3,0)</f>
        <v>20</v>
      </c>
      <c r="O179" s="21">
        <f>B179-N179+1</f>
        <v>44706</v>
      </c>
      <c r="P179" s="19">
        <f>O179+25</f>
        <v>44731</v>
      </c>
      <c r="Q179" s="137" t="s">
        <v>634</v>
      </c>
      <c r="R179" s="132" t="s">
        <v>659</v>
      </c>
      <c r="S179" s="145" t="s">
        <v>393</v>
      </c>
    </row>
    <row r="180" spans="1:19" x14ac:dyDescent="0.25">
      <c r="A180" t="s">
        <v>695</v>
      </c>
      <c r="B180" s="1">
        <v>44725</v>
      </c>
      <c r="C180" s="45" t="s">
        <v>192</v>
      </c>
      <c r="D180" s="75">
        <v>4</v>
      </c>
      <c r="H180">
        <v>32</v>
      </c>
      <c r="I180">
        <v>34</v>
      </c>
      <c r="J180" s="77">
        <v>36</v>
      </c>
      <c r="K180" s="79">
        <v>19</v>
      </c>
      <c r="L180" s="79">
        <v>20</v>
      </c>
      <c r="M180" s="77">
        <v>21</v>
      </c>
      <c r="N180" s="18">
        <f>ROUND((K180+L180+M180)/3,0)</f>
        <v>20</v>
      </c>
      <c r="O180" s="21">
        <f>B180-N180+1</f>
        <v>44706</v>
      </c>
      <c r="P180" s="19">
        <f>O180+25</f>
        <v>44731</v>
      </c>
      <c r="Q180" s="137" t="s">
        <v>634</v>
      </c>
      <c r="R180" s="132" t="s">
        <v>658</v>
      </c>
      <c r="S180" s="145" t="s">
        <v>394</v>
      </c>
    </row>
    <row r="181" spans="1:19" x14ac:dyDescent="0.25">
      <c r="A181" t="s">
        <v>228</v>
      </c>
      <c r="B181" s="1">
        <v>44725</v>
      </c>
      <c r="C181" s="44" t="s">
        <v>241</v>
      </c>
      <c r="D181" s="75">
        <v>4</v>
      </c>
      <c r="H181">
        <v>34</v>
      </c>
      <c r="I181">
        <v>34</v>
      </c>
      <c r="J181" s="77">
        <v>34</v>
      </c>
      <c r="K181" s="79">
        <v>20</v>
      </c>
      <c r="L181" s="79">
        <v>20</v>
      </c>
      <c r="M181" s="77">
        <v>20</v>
      </c>
      <c r="N181" s="18">
        <f>ROUND((K181+L181+M181)/3,0)</f>
        <v>20</v>
      </c>
      <c r="O181" s="21">
        <f>B181-N181+1</f>
        <v>44706</v>
      </c>
      <c r="P181" s="19">
        <f>O181+25</f>
        <v>44731</v>
      </c>
      <c r="Q181" s="137" t="s">
        <v>634</v>
      </c>
      <c r="R181" s="132" t="s">
        <v>632</v>
      </c>
      <c r="S181" s="145" t="s">
        <v>440</v>
      </c>
    </row>
    <row r="182" spans="1:19" x14ac:dyDescent="0.25">
      <c r="A182" t="s">
        <v>234</v>
      </c>
      <c r="B182" s="1">
        <v>44725</v>
      </c>
      <c r="C182" s="44" t="s">
        <v>241</v>
      </c>
      <c r="D182" s="75">
        <v>4</v>
      </c>
      <c r="H182">
        <v>34</v>
      </c>
      <c r="I182">
        <v>34</v>
      </c>
      <c r="J182" s="77">
        <v>36</v>
      </c>
      <c r="K182" s="79">
        <v>20</v>
      </c>
      <c r="L182" s="79">
        <v>20</v>
      </c>
      <c r="M182" s="77">
        <v>21</v>
      </c>
      <c r="N182" s="18">
        <f>ROUND((K182+L182+M182)/3,0)</f>
        <v>20</v>
      </c>
      <c r="O182" s="21">
        <f>B182-N182+1</f>
        <v>44706</v>
      </c>
      <c r="P182" s="19">
        <f>O182+25</f>
        <v>44731</v>
      </c>
      <c r="Q182" s="137" t="s">
        <v>634</v>
      </c>
      <c r="R182" s="132" t="s">
        <v>632</v>
      </c>
      <c r="S182" s="145" t="s">
        <v>393</v>
      </c>
    </row>
    <row r="183" spans="1:19" x14ac:dyDescent="0.25">
      <c r="A183" t="s">
        <v>113</v>
      </c>
      <c r="B183" s="1">
        <v>44723</v>
      </c>
      <c r="C183" s="44" t="s">
        <v>74</v>
      </c>
      <c r="D183" s="75">
        <v>3</v>
      </c>
      <c r="H183">
        <v>23</v>
      </c>
      <c r="I183">
        <v>26</v>
      </c>
      <c r="J183" s="77">
        <v>29</v>
      </c>
      <c r="K183" s="79">
        <v>16</v>
      </c>
      <c r="L183" s="79">
        <v>17</v>
      </c>
      <c r="M183" s="77">
        <v>18</v>
      </c>
      <c r="N183" s="18">
        <f>ROUND((K183+L183+M183)/3,0)</f>
        <v>17</v>
      </c>
      <c r="O183" s="21">
        <f>B183-N183+1</f>
        <v>44707</v>
      </c>
      <c r="P183" s="19">
        <f>O183+25</f>
        <v>44732</v>
      </c>
      <c r="Q183" s="137" t="s">
        <v>634</v>
      </c>
      <c r="R183" s="132" t="s">
        <v>658</v>
      </c>
      <c r="S183" s="145" t="s">
        <v>440</v>
      </c>
    </row>
    <row r="184" spans="1:19" x14ac:dyDescent="0.25">
      <c r="A184" t="s">
        <v>140</v>
      </c>
      <c r="B184" s="1">
        <v>44723</v>
      </c>
      <c r="C184" s="45" t="s">
        <v>117</v>
      </c>
      <c r="D184" s="75">
        <v>4</v>
      </c>
      <c r="H184">
        <v>26</v>
      </c>
      <c r="I184">
        <v>35</v>
      </c>
      <c r="J184" s="77">
        <v>20</v>
      </c>
      <c r="K184" s="79">
        <v>17</v>
      </c>
      <c r="L184" s="79">
        <v>21</v>
      </c>
      <c r="M184" s="77">
        <v>14</v>
      </c>
      <c r="N184" s="18">
        <f>ROUND((K184+L184+M184)/3,0)</f>
        <v>17</v>
      </c>
      <c r="O184" s="21">
        <f>B184-N184+1</f>
        <v>44707</v>
      </c>
      <c r="P184" s="19">
        <f>O184+25</f>
        <v>44732</v>
      </c>
      <c r="Q184" s="137" t="s">
        <v>634</v>
      </c>
      <c r="R184" s="132" t="s">
        <v>632</v>
      </c>
      <c r="S184" s="145"/>
    </row>
    <row r="185" spans="1:19" x14ac:dyDescent="0.25">
      <c r="A185" t="s">
        <v>150</v>
      </c>
      <c r="B185" s="1">
        <v>44723</v>
      </c>
      <c r="C185" s="45" t="s">
        <v>117</v>
      </c>
      <c r="D185" s="75">
        <v>2</v>
      </c>
      <c r="H185">
        <v>25</v>
      </c>
      <c r="I185">
        <v>26</v>
      </c>
      <c r="K185" s="79">
        <v>16</v>
      </c>
      <c r="L185" s="79">
        <v>17</v>
      </c>
      <c r="N185" s="18">
        <f>ROUND((K185+L185)/2,0)</f>
        <v>17</v>
      </c>
      <c r="O185" s="21">
        <f>B185-N185+1</f>
        <v>44707</v>
      </c>
      <c r="P185" s="19">
        <f>O185+25</f>
        <v>44732</v>
      </c>
      <c r="Q185" s="137" t="s">
        <v>634</v>
      </c>
      <c r="R185" s="132" t="s">
        <v>632</v>
      </c>
      <c r="S185" s="145" t="s">
        <v>440</v>
      </c>
    </row>
    <row r="186" spans="1:19" x14ac:dyDescent="0.25">
      <c r="A186" t="s">
        <v>30</v>
      </c>
      <c r="B186" s="1">
        <v>44722</v>
      </c>
      <c r="C186" s="41" t="s">
        <v>18</v>
      </c>
      <c r="D186" s="75">
        <v>4</v>
      </c>
      <c r="H186">
        <v>18</v>
      </c>
      <c r="I186">
        <v>22</v>
      </c>
      <c r="J186" s="77">
        <v>20</v>
      </c>
      <c r="K186" s="79">
        <v>14</v>
      </c>
      <c r="L186" s="79">
        <v>15</v>
      </c>
      <c r="M186" s="77">
        <v>14</v>
      </c>
      <c r="N186" s="18">
        <f>ROUND((K186+L186+M186)/3,0)</f>
        <v>14</v>
      </c>
      <c r="O186" s="21">
        <f>B186-N186+1</f>
        <v>44709</v>
      </c>
      <c r="P186" s="19">
        <f>O186+25</f>
        <v>44734</v>
      </c>
      <c r="Q186" s="137" t="s">
        <v>634</v>
      </c>
      <c r="S186" s="145" t="s">
        <v>393</v>
      </c>
    </row>
    <row r="187" spans="1:19" x14ac:dyDescent="0.25">
      <c r="A187" t="s">
        <v>274</v>
      </c>
      <c r="B187" s="1">
        <v>44723</v>
      </c>
      <c r="C187" s="44" t="s">
        <v>322</v>
      </c>
      <c r="D187" s="75">
        <v>4</v>
      </c>
      <c r="G187" s="77">
        <v>90</v>
      </c>
      <c r="H187" t="s">
        <v>193</v>
      </c>
      <c r="I187">
        <v>18</v>
      </c>
      <c r="K187" s="79">
        <v>10</v>
      </c>
      <c r="L187" s="79">
        <v>11</v>
      </c>
      <c r="M187" s="77">
        <v>14</v>
      </c>
      <c r="N187" s="18">
        <f>ROUND((K187+L187+M187)/3,0)</f>
        <v>12</v>
      </c>
      <c r="O187" s="21">
        <f>B187-N187+1</f>
        <v>44712</v>
      </c>
      <c r="P187" s="19">
        <f>O187+25</f>
        <v>44737</v>
      </c>
      <c r="Q187" s="137" t="s">
        <v>634</v>
      </c>
      <c r="R187" s="132" t="s">
        <v>658</v>
      </c>
      <c r="S187" s="145"/>
    </row>
    <row r="188" spans="1:19" ht="30" x14ac:dyDescent="0.25">
      <c r="A188" t="s">
        <v>169</v>
      </c>
      <c r="B188" s="1">
        <v>44725</v>
      </c>
      <c r="C188" s="45" t="s">
        <v>192</v>
      </c>
      <c r="D188" s="75">
        <v>8</v>
      </c>
      <c r="E188" t="s">
        <v>193</v>
      </c>
      <c r="I188">
        <v>20</v>
      </c>
      <c r="J188" s="77">
        <v>27</v>
      </c>
      <c r="K188" s="79">
        <v>11</v>
      </c>
      <c r="L188" s="79">
        <v>14</v>
      </c>
      <c r="M188" s="77">
        <v>17</v>
      </c>
      <c r="N188" s="18">
        <f>ROUND((K188+L188+M188)/3,0)</f>
        <v>14</v>
      </c>
      <c r="O188" s="21">
        <f>B188-N188+1</f>
        <v>44712</v>
      </c>
      <c r="P188" s="19">
        <v>44363</v>
      </c>
      <c r="Q188" s="137" t="s">
        <v>634</v>
      </c>
      <c r="R188" s="132" t="s">
        <v>632</v>
      </c>
      <c r="S188" s="145"/>
    </row>
    <row r="189" spans="1:19" ht="30" x14ac:dyDescent="0.25">
      <c r="A189" t="s">
        <v>230</v>
      </c>
      <c r="B189" s="1">
        <v>44725</v>
      </c>
      <c r="C189" s="44" t="s">
        <v>241</v>
      </c>
      <c r="D189" s="75">
        <v>4</v>
      </c>
      <c r="H189">
        <v>23</v>
      </c>
      <c r="I189" t="s">
        <v>193</v>
      </c>
      <c r="J189" s="77">
        <v>24</v>
      </c>
      <c r="K189" s="79">
        <v>16</v>
      </c>
      <c r="L189" s="79">
        <v>11</v>
      </c>
      <c r="M189" s="77">
        <v>16</v>
      </c>
      <c r="N189" s="18">
        <f>ROUND((K189+L189+M189)/3,0)</f>
        <v>14</v>
      </c>
      <c r="O189" s="21">
        <f>B189-N189+1</f>
        <v>44712</v>
      </c>
      <c r="P189" s="19">
        <f>O189+25</f>
        <v>44737</v>
      </c>
      <c r="Q189" s="137" t="s">
        <v>634</v>
      </c>
      <c r="R189" s="132" t="s">
        <v>658</v>
      </c>
      <c r="S189" s="145"/>
    </row>
    <row r="190" spans="1:19" ht="30" x14ac:dyDescent="0.25">
      <c r="A190" t="s">
        <v>231</v>
      </c>
      <c r="B190" s="1">
        <v>44725</v>
      </c>
      <c r="C190" s="44" t="s">
        <v>241</v>
      </c>
      <c r="D190" s="75">
        <v>3</v>
      </c>
      <c r="H190">
        <v>16</v>
      </c>
      <c r="I190">
        <v>20</v>
      </c>
      <c r="J190" s="77">
        <v>22</v>
      </c>
      <c r="K190" s="79">
        <v>13</v>
      </c>
      <c r="L190" s="79">
        <v>14</v>
      </c>
      <c r="M190" s="77">
        <v>15</v>
      </c>
      <c r="N190" s="18">
        <f>ROUND((K190+L190+M190)/3,0)</f>
        <v>14</v>
      </c>
      <c r="O190" s="21">
        <f>B190-N190+1</f>
        <v>44712</v>
      </c>
      <c r="P190" s="19">
        <f>O190+25</f>
        <v>44737</v>
      </c>
      <c r="Q190" s="137" t="s">
        <v>634</v>
      </c>
      <c r="R190" s="132" t="s">
        <v>658</v>
      </c>
      <c r="S190" s="145"/>
    </row>
    <row r="191" spans="1:19" ht="30" x14ac:dyDescent="0.25">
      <c r="A191" t="s">
        <v>686</v>
      </c>
      <c r="B191" s="1">
        <v>44723</v>
      </c>
      <c r="C191" s="45" t="s">
        <v>323</v>
      </c>
      <c r="D191" s="75">
        <v>3</v>
      </c>
      <c r="H191">
        <v>13</v>
      </c>
      <c r="I191" t="s">
        <v>193</v>
      </c>
      <c r="J191" s="77">
        <v>8</v>
      </c>
      <c r="K191" s="79">
        <v>12</v>
      </c>
      <c r="L191" s="79">
        <v>11</v>
      </c>
      <c r="M191" s="77">
        <v>11</v>
      </c>
      <c r="N191" s="18">
        <f>ROUND((K191+L191+M191)/3,0)</f>
        <v>11</v>
      </c>
      <c r="O191" s="21">
        <f>B191-N191+1</f>
        <v>44713</v>
      </c>
      <c r="P191" s="19">
        <f>O191+25</f>
        <v>44738</v>
      </c>
      <c r="Q191" s="137" t="s">
        <v>634</v>
      </c>
      <c r="R191" s="132" t="s">
        <v>658</v>
      </c>
      <c r="S191" s="145"/>
    </row>
    <row r="192" spans="1:19" ht="30" x14ac:dyDescent="0.25">
      <c r="A192" t="s">
        <v>260</v>
      </c>
      <c r="B192" s="1">
        <v>44725</v>
      </c>
      <c r="C192" s="45" t="s">
        <v>242</v>
      </c>
      <c r="D192" s="75">
        <v>5</v>
      </c>
      <c r="H192">
        <v>15</v>
      </c>
      <c r="I192">
        <v>20</v>
      </c>
      <c r="J192" s="77" t="s">
        <v>193</v>
      </c>
      <c r="K192" s="79">
        <v>13</v>
      </c>
      <c r="L192" s="79">
        <v>14</v>
      </c>
      <c r="M192" s="77">
        <v>11</v>
      </c>
      <c r="N192" s="18">
        <f>ROUND((K192+L192+M192)/3,0)</f>
        <v>13</v>
      </c>
      <c r="O192" s="21">
        <f>B192-N192+1</f>
        <v>44713</v>
      </c>
      <c r="P192" s="19">
        <f>O192+25</f>
        <v>44738</v>
      </c>
      <c r="Q192" s="137" t="s">
        <v>634</v>
      </c>
      <c r="R192" s="132" t="s">
        <v>632</v>
      </c>
      <c r="S192" s="145"/>
    </row>
    <row r="193" spans="1:19" ht="30" x14ac:dyDescent="0.25">
      <c r="A193" t="s">
        <v>27</v>
      </c>
      <c r="B193" s="1">
        <v>44722</v>
      </c>
      <c r="C193" s="41" t="s">
        <v>18</v>
      </c>
      <c r="D193" s="75">
        <v>3</v>
      </c>
      <c r="E193">
        <v>90</v>
      </c>
      <c r="F193">
        <v>45</v>
      </c>
      <c r="G193" s="77">
        <v>90</v>
      </c>
      <c r="K193" s="79">
        <v>10</v>
      </c>
      <c r="L193" s="79">
        <v>6</v>
      </c>
      <c r="M193" s="77">
        <v>10</v>
      </c>
      <c r="N193" s="18">
        <f>ROUND((K193+L193+M193)/3,0)</f>
        <v>9</v>
      </c>
      <c r="O193" s="21">
        <f>B193-N193+1</f>
        <v>44714</v>
      </c>
      <c r="P193" s="19">
        <f>O193+25</f>
        <v>44739</v>
      </c>
      <c r="Q193" s="137" t="s">
        <v>634</v>
      </c>
      <c r="S193" s="147" t="s">
        <v>805</v>
      </c>
    </row>
    <row r="194" spans="1:19" ht="30" x14ac:dyDescent="0.25">
      <c r="A194" t="s">
        <v>22</v>
      </c>
      <c r="B194" s="1">
        <v>44722</v>
      </c>
      <c r="C194" s="42" t="s">
        <v>18</v>
      </c>
      <c r="D194" s="75">
        <v>2</v>
      </c>
      <c r="E194">
        <v>60</v>
      </c>
      <c r="F194">
        <v>60</v>
      </c>
      <c r="K194" s="79">
        <v>7</v>
      </c>
      <c r="L194" s="79">
        <v>7</v>
      </c>
      <c r="N194" s="18">
        <f>ROUND((K194+L194)/2,0)</f>
        <v>7</v>
      </c>
      <c r="O194" s="21">
        <f>B194-N194+1</f>
        <v>44716</v>
      </c>
      <c r="P194" s="19">
        <f>O194+25</f>
        <v>44741</v>
      </c>
      <c r="Q194" s="137" t="s">
        <v>634</v>
      </c>
      <c r="S194" s="145"/>
    </row>
    <row r="195" spans="1:19" x14ac:dyDescent="0.25">
      <c r="A195" t="s">
        <v>202</v>
      </c>
      <c r="B195" s="1">
        <v>44725</v>
      </c>
      <c r="C195" s="44" t="s">
        <v>722</v>
      </c>
      <c r="D195" s="75">
        <v>4</v>
      </c>
      <c r="E195">
        <v>90</v>
      </c>
      <c r="F195">
        <v>90</v>
      </c>
      <c r="G195" s="77">
        <v>80</v>
      </c>
      <c r="K195" s="79">
        <v>10</v>
      </c>
      <c r="L195" s="79">
        <v>10</v>
      </c>
      <c r="M195" s="77">
        <v>9</v>
      </c>
      <c r="N195" s="18">
        <f>ROUND((K195+L195+M195)/3,0)</f>
        <v>10</v>
      </c>
      <c r="O195" s="21">
        <f>B195-N195+1</f>
        <v>44716</v>
      </c>
      <c r="P195" s="19">
        <f>O195+25</f>
        <v>44741</v>
      </c>
      <c r="Q195" s="137" t="s">
        <v>634</v>
      </c>
      <c r="R195" s="132" t="s">
        <v>632</v>
      </c>
      <c r="S195" s="145"/>
    </row>
    <row r="196" spans="1:19" x14ac:dyDescent="0.25">
      <c r="A196" t="s">
        <v>685</v>
      </c>
      <c r="B196" s="1">
        <v>44723</v>
      </c>
      <c r="C196" s="45" t="s">
        <v>323</v>
      </c>
      <c r="D196" s="75">
        <v>4</v>
      </c>
      <c r="E196">
        <v>45</v>
      </c>
      <c r="F196">
        <v>60</v>
      </c>
      <c r="G196" s="77">
        <v>60</v>
      </c>
      <c r="K196" s="79">
        <v>6</v>
      </c>
      <c r="L196" s="79">
        <v>7</v>
      </c>
      <c r="M196" s="77">
        <v>7</v>
      </c>
      <c r="N196" s="18">
        <f>ROUND((K196+L196+M196)/3,0)</f>
        <v>7</v>
      </c>
      <c r="O196" s="21">
        <f>B196-N196+1</f>
        <v>44717</v>
      </c>
      <c r="P196" s="19">
        <f>O196+25</f>
        <v>44742</v>
      </c>
      <c r="Q196" s="137" t="s">
        <v>634</v>
      </c>
      <c r="R196" s="132" t="s">
        <v>632</v>
      </c>
      <c r="S196" s="145"/>
    </row>
    <row r="197" spans="1:19" x14ac:dyDescent="0.25">
      <c r="A197" t="s">
        <v>94</v>
      </c>
      <c r="B197" s="1">
        <v>44723</v>
      </c>
      <c r="C197" s="44" t="s">
        <v>74</v>
      </c>
      <c r="D197" s="75">
        <v>4</v>
      </c>
      <c r="E197">
        <v>45</v>
      </c>
      <c r="F197">
        <v>45</v>
      </c>
      <c r="G197" s="77">
        <v>45</v>
      </c>
      <c r="K197" s="79">
        <v>6</v>
      </c>
      <c r="L197" s="79">
        <v>6</v>
      </c>
      <c r="M197" s="77">
        <v>6</v>
      </c>
      <c r="N197" s="18">
        <f>ROUND((K197+L197+M197)/3,0)</f>
        <v>6</v>
      </c>
      <c r="O197" s="21">
        <f>B197-N197+1</f>
        <v>44718</v>
      </c>
      <c r="P197" s="19">
        <f>O197+25</f>
        <v>44743</v>
      </c>
      <c r="Q197" s="138" t="s">
        <v>634</v>
      </c>
      <c r="R197" s="134" t="s">
        <v>659</v>
      </c>
      <c r="S197" s="146"/>
    </row>
    <row r="198" spans="1:19" x14ac:dyDescent="0.25">
      <c r="A198" t="s">
        <v>327</v>
      </c>
      <c r="B198" s="1">
        <v>44723</v>
      </c>
      <c r="C198" s="45" t="s">
        <v>323</v>
      </c>
      <c r="D198" s="75">
        <v>5</v>
      </c>
      <c r="E198">
        <v>45</v>
      </c>
      <c r="F198">
        <v>60</v>
      </c>
      <c r="G198" s="77">
        <v>50</v>
      </c>
      <c r="K198" s="79">
        <v>6</v>
      </c>
      <c r="L198" s="79">
        <v>7</v>
      </c>
      <c r="M198" s="77">
        <v>6</v>
      </c>
      <c r="N198" s="18">
        <f>ROUND((K198+L198+M198)/3,0)</f>
        <v>6</v>
      </c>
      <c r="O198" s="21">
        <f>B198-N198+1</f>
        <v>44718</v>
      </c>
      <c r="P198" s="19">
        <f>O198+25</f>
        <v>44743</v>
      </c>
      <c r="Q198" s="137" t="s">
        <v>634</v>
      </c>
      <c r="R198" s="132" t="s">
        <v>632</v>
      </c>
      <c r="S198" s="145"/>
    </row>
    <row r="199" spans="1:19" x14ac:dyDescent="0.25">
      <c r="A199" t="s">
        <v>693</v>
      </c>
      <c r="B199" s="1">
        <v>44725</v>
      </c>
      <c r="C199" s="45" t="s">
        <v>192</v>
      </c>
      <c r="D199" s="75">
        <v>4</v>
      </c>
      <c r="E199">
        <v>75</v>
      </c>
      <c r="F199">
        <v>75</v>
      </c>
      <c r="G199" s="77">
        <v>75</v>
      </c>
      <c r="K199" s="79">
        <v>8</v>
      </c>
      <c r="L199" s="79">
        <v>8</v>
      </c>
      <c r="M199" s="77">
        <v>8</v>
      </c>
      <c r="N199" s="18">
        <f>ROUND((K199+L199+M199)/3,0)</f>
        <v>8</v>
      </c>
      <c r="O199" s="21">
        <f>B199-N199+1</f>
        <v>44718</v>
      </c>
      <c r="P199" s="19">
        <f>O199+25</f>
        <v>44743</v>
      </c>
      <c r="Q199" s="137" t="s">
        <v>634</v>
      </c>
      <c r="R199" s="132" t="s">
        <v>658</v>
      </c>
      <c r="S199" s="147" t="s">
        <v>805</v>
      </c>
    </row>
    <row r="200" spans="1:19" ht="30" x14ac:dyDescent="0.25">
      <c r="A200" t="s">
        <v>198</v>
      </c>
      <c r="B200" s="1">
        <v>44725</v>
      </c>
      <c r="C200" s="44" t="s">
        <v>722</v>
      </c>
      <c r="D200" s="75">
        <v>4</v>
      </c>
      <c r="E200">
        <v>75</v>
      </c>
      <c r="F200">
        <v>75</v>
      </c>
      <c r="G200" s="77">
        <v>75</v>
      </c>
      <c r="K200" s="79">
        <v>8</v>
      </c>
      <c r="L200" s="79">
        <v>8</v>
      </c>
      <c r="M200" s="77">
        <v>8</v>
      </c>
      <c r="N200" s="18">
        <f>ROUND((K200+L200+M200)/3,0)</f>
        <v>8</v>
      </c>
      <c r="O200" s="21">
        <f>B200-N200+1</f>
        <v>44718</v>
      </c>
      <c r="P200" s="19">
        <f>O200+25</f>
        <v>44743</v>
      </c>
      <c r="Q200" s="137" t="s">
        <v>634</v>
      </c>
      <c r="R200" s="132" t="s">
        <v>632</v>
      </c>
      <c r="S200" s="145"/>
    </row>
    <row r="201" spans="1:19" ht="30" x14ac:dyDescent="0.25">
      <c r="A201" t="s">
        <v>201</v>
      </c>
      <c r="B201" s="1">
        <v>44725</v>
      </c>
      <c r="C201" s="44" t="s">
        <v>722</v>
      </c>
      <c r="D201" s="75">
        <v>5</v>
      </c>
      <c r="E201">
        <v>75</v>
      </c>
      <c r="F201">
        <v>75</v>
      </c>
      <c r="G201" s="77">
        <v>75</v>
      </c>
      <c r="K201" s="79">
        <v>8</v>
      </c>
      <c r="L201" s="79">
        <v>8</v>
      </c>
      <c r="M201" s="77">
        <v>8</v>
      </c>
      <c r="N201" s="18">
        <f>ROUND((K201+L201+M201)/3,0)</f>
        <v>8</v>
      </c>
      <c r="O201" s="21">
        <f>B201-N201+1</f>
        <v>44718</v>
      </c>
      <c r="P201" s="19">
        <f>O201+25</f>
        <v>44743</v>
      </c>
      <c r="Q201" s="137" t="s">
        <v>634</v>
      </c>
      <c r="R201" s="132" t="s">
        <v>632</v>
      </c>
      <c r="S201" s="147" t="s">
        <v>805</v>
      </c>
    </row>
    <row r="202" spans="1:19" ht="30" x14ac:dyDescent="0.25">
      <c r="A202" t="s">
        <v>342</v>
      </c>
      <c r="B202" s="1">
        <v>44725</v>
      </c>
      <c r="C202" s="45" t="s">
        <v>338</v>
      </c>
      <c r="D202" s="75">
        <v>4</v>
      </c>
      <c r="E202">
        <v>90</v>
      </c>
      <c r="F202">
        <v>45</v>
      </c>
      <c r="G202" s="77">
        <v>60</v>
      </c>
      <c r="K202" s="79">
        <v>10</v>
      </c>
      <c r="L202" s="79">
        <v>6</v>
      </c>
      <c r="M202" s="77">
        <v>7</v>
      </c>
      <c r="N202" s="18">
        <f>ROUND((K202+L202+M202)/3,0)</f>
        <v>8</v>
      </c>
      <c r="O202" s="21">
        <f>B202-N202+1</f>
        <v>44718</v>
      </c>
      <c r="P202" s="19">
        <f>O202+25</f>
        <v>44743</v>
      </c>
      <c r="Q202" s="137" t="s">
        <v>634</v>
      </c>
      <c r="R202" s="132" t="s">
        <v>632</v>
      </c>
      <c r="S202" s="147" t="s">
        <v>805</v>
      </c>
    </row>
    <row r="203" spans="1:19" ht="30" x14ac:dyDescent="0.25">
      <c r="A203" t="s">
        <v>197</v>
      </c>
      <c r="B203" s="1">
        <v>44725</v>
      </c>
      <c r="C203" s="44" t="s">
        <v>722</v>
      </c>
      <c r="D203" s="75">
        <v>4</v>
      </c>
      <c r="E203">
        <v>75</v>
      </c>
      <c r="F203">
        <v>60</v>
      </c>
      <c r="G203" s="77">
        <v>60</v>
      </c>
      <c r="K203" s="79">
        <v>8</v>
      </c>
      <c r="L203" s="79">
        <v>7</v>
      </c>
      <c r="M203" s="77">
        <v>7</v>
      </c>
      <c r="N203" s="18">
        <f>ROUND((K203+L203+M203)/3,0)</f>
        <v>7</v>
      </c>
      <c r="O203" s="21">
        <f>B203-N203+1</f>
        <v>44719</v>
      </c>
      <c r="P203" s="19">
        <f>O203+25</f>
        <v>44744</v>
      </c>
      <c r="Q203" s="137" t="s">
        <v>634</v>
      </c>
      <c r="R203" s="132" t="s">
        <v>658</v>
      </c>
      <c r="S203" s="145"/>
    </row>
    <row r="204" spans="1:19" x14ac:dyDescent="0.25">
      <c r="A204" t="s">
        <v>149</v>
      </c>
      <c r="B204" s="1">
        <v>44723</v>
      </c>
      <c r="C204" s="45" t="s">
        <v>117</v>
      </c>
      <c r="D204" s="75">
        <v>3</v>
      </c>
      <c r="E204">
        <v>0</v>
      </c>
      <c r="F204">
        <v>0</v>
      </c>
      <c r="G204" s="77">
        <v>15</v>
      </c>
      <c r="K204" s="79">
        <v>1</v>
      </c>
      <c r="L204" s="79">
        <v>1</v>
      </c>
      <c r="M204" s="77">
        <v>1</v>
      </c>
      <c r="N204" s="18">
        <f>ROUND((K204+L204+M204)/3,0)</f>
        <v>1</v>
      </c>
      <c r="O204" s="21">
        <f>B204-N204+1</f>
        <v>44723</v>
      </c>
      <c r="P204" s="19">
        <f>O204+25</f>
        <v>44748</v>
      </c>
      <c r="Q204" s="137" t="s">
        <v>634</v>
      </c>
      <c r="R204" s="132" t="s">
        <v>632</v>
      </c>
      <c r="S204" s="145"/>
    </row>
    <row r="205" spans="1:19" x14ac:dyDescent="0.25">
      <c r="A205" t="s">
        <v>297</v>
      </c>
      <c r="B205" s="1">
        <v>44723</v>
      </c>
      <c r="C205" s="44" t="s">
        <v>322</v>
      </c>
      <c r="D205" s="75">
        <v>6</v>
      </c>
      <c r="H205">
        <v>32</v>
      </c>
      <c r="I205">
        <v>36</v>
      </c>
      <c r="J205" s="77">
        <v>34</v>
      </c>
      <c r="K205" s="79">
        <v>19</v>
      </c>
      <c r="L205" s="79">
        <v>21</v>
      </c>
      <c r="M205" s="77">
        <v>21</v>
      </c>
      <c r="N205" s="18">
        <f>ROUND((K205+L205+M205)/3,0)</f>
        <v>20</v>
      </c>
      <c r="O205" s="21">
        <f>B205-N205+1</f>
        <v>44704</v>
      </c>
      <c r="P205" s="19">
        <f>O205+25</f>
        <v>44729</v>
      </c>
      <c r="Q205" s="137" t="s">
        <v>648</v>
      </c>
      <c r="R205" s="132" t="s">
        <v>632</v>
      </c>
      <c r="S205" s="145" t="s">
        <v>394</v>
      </c>
    </row>
    <row r="206" spans="1:19" ht="30" x14ac:dyDescent="0.25">
      <c r="A206" t="s">
        <v>80</v>
      </c>
      <c r="B206" s="1">
        <v>44723</v>
      </c>
      <c r="C206" s="44" t="s">
        <v>74</v>
      </c>
      <c r="D206" s="75">
        <v>4</v>
      </c>
      <c r="H206">
        <v>30</v>
      </c>
      <c r="I206">
        <v>24</v>
      </c>
      <c r="J206" s="77">
        <v>28</v>
      </c>
      <c r="K206" s="79">
        <v>19</v>
      </c>
      <c r="L206" s="79">
        <v>16</v>
      </c>
      <c r="M206" s="77">
        <v>18</v>
      </c>
      <c r="N206" s="18">
        <f>ROUND((K206+L206+M206)/3,0)</f>
        <v>18</v>
      </c>
      <c r="O206" s="21">
        <f>B206-N206+1</f>
        <v>44706</v>
      </c>
      <c r="P206" s="19">
        <f>O206+25</f>
        <v>44731</v>
      </c>
      <c r="Q206" s="137" t="s">
        <v>679</v>
      </c>
      <c r="R206" s="132" t="s">
        <v>658</v>
      </c>
      <c r="S206" s="145" t="s">
        <v>393</v>
      </c>
    </row>
    <row r="207" spans="1:19" x14ac:dyDescent="0.25">
      <c r="A207" t="s">
        <v>95</v>
      </c>
      <c r="B207" s="1">
        <v>44723</v>
      </c>
      <c r="C207" s="44" t="s">
        <v>74</v>
      </c>
      <c r="D207" s="75">
        <v>5</v>
      </c>
      <c r="H207">
        <v>26</v>
      </c>
      <c r="I207">
        <v>27</v>
      </c>
      <c r="J207" s="77">
        <v>36</v>
      </c>
      <c r="K207" s="79">
        <v>17</v>
      </c>
      <c r="L207" s="79">
        <v>17</v>
      </c>
      <c r="M207" s="77">
        <v>21</v>
      </c>
      <c r="N207" s="18">
        <f>ROUND((K207+L207+M207)/3,0)</f>
        <v>18</v>
      </c>
      <c r="O207" s="21">
        <f>B207-N207+1</f>
        <v>44706</v>
      </c>
      <c r="P207" s="19">
        <f>O207+25</f>
        <v>44731</v>
      </c>
      <c r="Q207" s="138" t="s">
        <v>679</v>
      </c>
      <c r="R207" s="134" t="s">
        <v>658</v>
      </c>
      <c r="S207" s="146" t="s">
        <v>402</v>
      </c>
    </row>
    <row r="208" spans="1:19" x14ac:dyDescent="0.25">
      <c r="A208" t="s">
        <v>81</v>
      </c>
      <c r="B208" s="1">
        <v>44723</v>
      </c>
      <c r="C208" s="44" t="s">
        <v>74</v>
      </c>
      <c r="D208" s="75">
        <v>4</v>
      </c>
      <c r="E208">
        <v>75</v>
      </c>
      <c r="F208">
        <v>75</v>
      </c>
      <c r="G208" s="77">
        <v>75</v>
      </c>
      <c r="K208" s="79">
        <v>8</v>
      </c>
      <c r="L208" s="79">
        <v>8</v>
      </c>
      <c r="M208" s="77">
        <v>8</v>
      </c>
      <c r="N208" s="18">
        <f>ROUND((K208+L208+M208)/3,0)</f>
        <v>8</v>
      </c>
      <c r="O208" s="21">
        <f>B208-N208+1</f>
        <v>44716</v>
      </c>
      <c r="P208" s="19">
        <f>O208+25</f>
        <v>44741</v>
      </c>
      <c r="Q208" s="137" t="s">
        <v>679</v>
      </c>
      <c r="R208" s="132" t="s">
        <v>658</v>
      </c>
      <c r="S208" s="145"/>
    </row>
    <row r="209" spans="1:19" x14ac:dyDescent="0.25">
      <c r="A209" t="s">
        <v>348</v>
      </c>
      <c r="B209" s="1">
        <v>44725</v>
      </c>
      <c r="C209" s="45" t="s">
        <v>338</v>
      </c>
      <c r="D209" s="75">
        <v>3</v>
      </c>
      <c r="E209">
        <v>90</v>
      </c>
      <c r="F209">
        <v>90</v>
      </c>
      <c r="G209" s="77">
        <v>90</v>
      </c>
      <c r="K209" s="79">
        <v>10</v>
      </c>
      <c r="L209" s="79">
        <v>10</v>
      </c>
      <c r="M209" s="77">
        <v>10</v>
      </c>
      <c r="N209" s="18">
        <f>ROUND((K209+L209+M209)/3,0)</f>
        <v>10</v>
      </c>
      <c r="O209" s="21">
        <f>B209-N209+1</f>
        <v>44716</v>
      </c>
      <c r="P209" s="19">
        <f>O209+25</f>
        <v>44741</v>
      </c>
      <c r="Q209" s="137" t="s">
        <v>679</v>
      </c>
      <c r="R209" s="132" t="s">
        <v>659</v>
      </c>
      <c r="S209" s="145"/>
    </row>
    <row r="210" spans="1:19" ht="30" x14ac:dyDescent="0.25">
      <c r="A210" t="s">
        <v>77</v>
      </c>
      <c r="B210" s="1">
        <v>44723</v>
      </c>
      <c r="C210" s="44" t="s">
        <v>74</v>
      </c>
      <c r="D210" s="75">
        <v>2</v>
      </c>
      <c r="H210">
        <v>25</v>
      </c>
      <c r="I210">
        <v>32</v>
      </c>
      <c r="K210" s="79">
        <v>16</v>
      </c>
      <c r="L210" s="79">
        <v>19</v>
      </c>
      <c r="N210" s="18">
        <f>ROUND((K210+L210)/2,0)</f>
        <v>18</v>
      </c>
      <c r="O210" s="21">
        <f>B210-N210+1</f>
        <v>44706</v>
      </c>
      <c r="P210" s="19">
        <f>O210+25</f>
        <v>44731</v>
      </c>
      <c r="Q210" s="137" t="s">
        <v>636</v>
      </c>
      <c r="R210" s="132" t="s">
        <v>659</v>
      </c>
      <c r="S210" s="145" t="s">
        <v>440</v>
      </c>
    </row>
    <row r="211" spans="1:19" x14ac:dyDescent="0.25">
      <c r="A211" t="s">
        <v>347</v>
      </c>
      <c r="B211" s="1">
        <v>44725</v>
      </c>
      <c r="C211" s="45" t="s">
        <v>338</v>
      </c>
      <c r="D211" s="75">
        <v>5</v>
      </c>
      <c r="H211">
        <v>30</v>
      </c>
      <c r="I211">
        <v>33</v>
      </c>
      <c r="J211" s="77">
        <v>32</v>
      </c>
      <c r="K211" s="79">
        <v>19</v>
      </c>
      <c r="L211" s="79">
        <v>20</v>
      </c>
      <c r="M211" s="77">
        <v>19</v>
      </c>
      <c r="N211" s="18">
        <f>ROUND((K211+L211+M211)/3,0)</f>
        <v>19</v>
      </c>
      <c r="O211" s="21">
        <f>B211-N211+1</f>
        <v>44707</v>
      </c>
      <c r="P211" s="19">
        <f>O211+25</f>
        <v>44732</v>
      </c>
      <c r="Q211" s="137" t="s">
        <v>636</v>
      </c>
      <c r="R211" s="132" t="s">
        <v>659</v>
      </c>
      <c r="S211" s="145"/>
    </row>
    <row r="212" spans="1:19" x14ac:dyDescent="0.25">
      <c r="A212" t="s">
        <v>278</v>
      </c>
      <c r="B212" s="1">
        <v>44723</v>
      </c>
      <c r="C212" s="44" t="s">
        <v>322</v>
      </c>
      <c r="D212" s="75">
        <v>3</v>
      </c>
      <c r="E212">
        <v>90</v>
      </c>
      <c r="F212">
        <v>90</v>
      </c>
      <c r="G212" s="77">
        <v>75</v>
      </c>
      <c r="K212" s="79">
        <v>10</v>
      </c>
      <c r="L212" s="79">
        <v>10</v>
      </c>
      <c r="M212" s="77">
        <v>8</v>
      </c>
      <c r="N212" s="18">
        <f>ROUND((K212+L212+M212)/3,0)</f>
        <v>9</v>
      </c>
      <c r="O212" s="21">
        <f>B212-N212+1</f>
        <v>44715</v>
      </c>
      <c r="P212" s="19">
        <f>O212+25</f>
        <v>44740</v>
      </c>
      <c r="Q212" s="137" t="s">
        <v>636</v>
      </c>
      <c r="R212" s="132" t="s">
        <v>659</v>
      </c>
      <c r="S212" s="145"/>
    </row>
    <row r="213" spans="1:19" x14ac:dyDescent="0.25">
      <c r="A213" t="s">
        <v>78</v>
      </c>
      <c r="B213" s="1">
        <v>44723</v>
      </c>
      <c r="C213" s="44" t="s">
        <v>74</v>
      </c>
      <c r="D213" s="75">
        <v>3</v>
      </c>
      <c r="E213">
        <v>90</v>
      </c>
      <c r="F213">
        <v>75</v>
      </c>
      <c r="G213" s="77">
        <v>60</v>
      </c>
      <c r="K213" s="79">
        <v>10</v>
      </c>
      <c r="L213" s="79">
        <v>8</v>
      </c>
      <c r="M213" s="77">
        <v>7</v>
      </c>
      <c r="N213" s="18">
        <f>ROUND((K213+L213+M213)/3,0)</f>
        <v>8</v>
      </c>
      <c r="O213" s="21">
        <f>B213-N213+1</f>
        <v>44716</v>
      </c>
      <c r="P213" s="19">
        <f>O213+25</f>
        <v>44741</v>
      </c>
      <c r="Q213" s="137" t="s">
        <v>636</v>
      </c>
      <c r="R213" s="132" t="s">
        <v>659</v>
      </c>
      <c r="S213" s="145"/>
    </row>
    <row r="214" spans="1:19" ht="30" x14ac:dyDescent="0.25">
      <c r="A214" t="s">
        <v>340</v>
      </c>
      <c r="B214" s="1">
        <v>44725</v>
      </c>
      <c r="C214" s="45" t="s">
        <v>338</v>
      </c>
      <c r="D214" s="75">
        <v>4</v>
      </c>
      <c r="E214">
        <v>90</v>
      </c>
      <c r="F214" t="s">
        <v>193</v>
      </c>
      <c r="G214" s="77">
        <v>90</v>
      </c>
      <c r="K214" s="79">
        <v>10</v>
      </c>
      <c r="L214" s="79">
        <v>11</v>
      </c>
      <c r="M214" s="77">
        <v>10</v>
      </c>
      <c r="N214" s="18">
        <f>ROUND((K214+L214+M214)/3,0)</f>
        <v>10</v>
      </c>
      <c r="O214" s="21">
        <f>B214-N214+1</f>
        <v>44716</v>
      </c>
      <c r="P214" s="19">
        <f>O214+25</f>
        <v>44741</v>
      </c>
      <c r="Q214" s="137" t="s">
        <v>636</v>
      </c>
      <c r="R214" s="132" t="s">
        <v>632</v>
      </c>
      <c r="S214" s="145"/>
    </row>
    <row r="215" spans="1:19" ht="30" x14ac:dyDescent="0.25">
      <c r="A215" t="s">
        <v>284</v>
      </c>
      <c r="B215" s="1">
        <v>44723</v>
      </c>
      <c r="C215" s="44" t="s">
        <v>322</v>
      </c>
      <c r="D215" s="75">
        <v>4</v>
      </c>
      <c r="E215">
        <v>45</v>
      </c>
      <c r="F215">
        <v>30</v>
      </c>
      <c r="G215" s="77">
        <v>30</v>
      </c>
      <c r="K215" s="79">
        <v>6</v>
      </c>
      <c r="L215" s="79">
        <v>4</v>
      </c>
      <c r="M215" s="77">
        <v>4</v>
      </c>
      <c r="N215" s="18">
        <f>ROUND((K215+L215+M215)/3,0)</f>
        <v>5</v>
      </c>
      <c r="O215" s="21">
        <f>B215-N215+1</f>
        <v>44719</v>
      </c>
      <c r="P215" s="19">
        <f>O215+25</f>
        <v>44744</v>
      </c>
      <c r="Q215" s="137" t="s">
        <v>636</v>
      </c>
      <c r="R215" s="132" t="s">
        <v>658</v>
      </c>
      <c r="S215" s="147" t="s">
        <v>805</v>
      </c>
    </row>
    <row r="216" spans="1:19" x14ac:dyDescent="0.25">
      <c r="A216" t="s">
        <v>382</v>
      </c>
      <c r="B216" s="1">
        <v>44726</v>
      </c>
      <c r="C216" s="45" t="s">
        <v>376</v>
      </c>
      <c r="D216" s="75">
        <v>4</v>
      </c>
      <c r="E216">
        <v>0</v>
      </c>
      <c r="F216">
        <v>0</v>
      </c>
      <c r="G216" s="77">
        <v>0</v>
      </c>
      <c r="K216" s="79">
        <v>0</v>
      </c>
      <c r="L216" s="79">
        <v>0</v>
      </c>
      <c r="M216" s="77">
        <v>0</v>
      </c>
      <c r="N216" s="18">
        <f>ROUND((K216+L216+M216)/3,0)</f>
        <v>0</v>
      </c>
      <c r="O216" s="21">
        <f>B216-N216+1</f>
        <v>44727</v>
      </c>
      <c r="P216" s="19">
        <f>O216+25</f>
        <v>44752</v>
      </c>
      <c r="Q216" s="137" t="s">
        <v>636</v>
      </c>
      <c r="R216" s="132" t="s">
        <v>632</v>
      </c>
      <c r="S216" s="145"/>
    </row>
    <row r="217" spans="1:19" x14ac:dyDescent="0.25">
      <c r="A217" t="s">
        <v>331</v>
      </c>
      <c r="B217" s="1">
        <v>44723</v>
      </c>
      <c r="C217" s="45" t="s">
        <v>323</v>
      </c>
      <c r="D217" s="75">
        <v>8</v>
      </c>
      <c r="H217">
        <v>32</v>
      </c>
      <c r="I217">
        <v>34</v>
      </c>
      <c r="J217" s="77">
        <v>35</v>
      </c>
      <c r="K217" s="79">
        <v>19</v>
      </c>
      <c r="L217" s="79">
        <v>20</v>
      </c>
      <c r="M217" s="77">
        <v>21</v>
      </c>
      <c r="N217" s="18">
        <f>ROUND((K217+L217+M217)/3,0)</f>
        <v>20</v>
      </c>
      <c r="O217" s="21">
        <f>B217-N217+1</f>
        <v>44704</v>
      </c>
      <c r="P217" s="19">
        <f>O217+25</f>
        <v>44729</v>
      </c>
      <c r="Q217" s="137" t="s">
        <v>639</v>
      </c>
      <c r="R217" s="132" t="s">
        <v>632</v>
      </c>
      <c r="S217" s="145" t="s">
        <v>402</v>
      </c>
    </row>
    <row r="218" spans="1:19" x14ac:dyDescent="0.25">
      <c r="A218" t="s">
        <v>147</v>
      </c>
      <c r="B218" s="1">
        <v>44723</v>
      </c>
      <c r="C218" s="45" t="s">
        <v>117</v>
      </c>
      <c r="D218" s="75">
        <v>4</v>
      </c>
      <c r="H218">
        <v>24</v>
      </c>
      <c r="I218">
        <v>25</v>
      </c>
      <c r="J218" s="77">
        <v>30</v>
      </c>
      <c r="K218" s="79">
        <v>16</v>
      </c>
      <c r="L218" s="79">
        <v>16</v>
      </c>
      <c r="M218" s="77">
        <v>19</v>
      </c>
      <c r="N218" s="18">
        <f>ROUND((K218+L218+M218)/3,0)</f>
        <v>17</v>
      </c>
      <c r="O218" s="21">
        <f>B218-N218+1</f>
        <v>44707</v>
      </c>
      <c r="P218" s="19">
        <f>O218+25</f>
        <v>44732</v>
      </c>
      <c r="Q218" s="137" t="s">
        <v>639</v>
      </c>
      <c r="R218" s="132" t="s">
        <v>632</v>
      </c>
      <c r="S218" s="145" t="s">
        <v>440</v>
      </c>
    </row>
    <row r="219" spans="1:19" x14ac:dyDescent="0.25">
      <c r="A219" t="s">
        <v>332</v>
      </c>
      <c r="B219" s="1">
        <v>44723</v>
      </c>
      <c r="C219" s="45" t="s">
        <v>323</v>
      </c>
      <c r="D219" s="75">
        <v>6</v>
      </c>
      <c r="H219">
        <v>26</v>
      </c>
      <c r="I219">
        <v>22</v>
      </c>
      <c r="J219" s="77">
        <v>20</v>
      </c>
      <c r="K219" s="79">
        <v>17</v>
      </c>
      <c r="L219" s="79">
        <v>15</v>
      </c>
      <c r="M219" s="77">
        <v>14</v>
      </c>
      <c r="N219" s="18">
        <f>ROUND((K219+L219+M219)/3,0)</f>
        <v>15</v>
      </c>
      <c r="O219" s="21">
        <f>B219-N219+1</f>
        <v>44709</v>
      </c>
      <c r="P219" s="19">
        <f>O219+25</f>
        <v>44734</v>
      </c>
      <c r="Q219" s="137" t="s">
        <v>639</v>
      </c>
      <c r="R219" s="132" t="s">
        <v>632</v>
      </c>
      <c r="S219" s="145" t="s">
        <v>402</v>
      </c>
    </row>
    <row r="220" spans="1:19" x14ac:dyDescent="0.25">
      <c r="A220" t="s">
        <v>143</v>
      </c>
      <c r="B220" s="1">
        <v>44723</v>
      </c>
      <c r="C220" s="45" t="s">
        <v>117</v>
      </c>
      <c r="D220" s="75">
        <v>4</v>
      </c>
      <c r="E220">
        <v>90</v>
      </c>
      <c r="F220">
        <v>90</v>
      </c>
      <c r="G220" s="77" t="s">
        <v>193</v>
      </c>
      <c r="K220" s="79">
        <v>10</v>
      </c>
      <c r="L220" s="79">
        <v>10</v>
      </c>
      <c r="M220" s="77">
        <v>11</v>
      </c>
      <c r="N220" s="18">
        <f>ROUND((K220+L220+M220)/3,0)</f>
        <v>10</v>
      </c>
      <c r="O220" s="21">
        <f>B220-N220+1</f>
        <v>44714</v>
      </c>
      <c r="P220" s="19">
        <f>O220+25</f>
        <v>44739</v>
      </c>
      <c r="Q220" s="137" t="s">
        <v>639</v>
      </c>
      <c r="R220" s="132" t="s">
        <v>632</v>
      </c>
      <c r="S220" s="145" t="s">
        <v>393</v>
      </c>
    </row>
    <row r="221" spans="1:19" ht="30" x14ac:dyDescent="0.25">
      <c r="A221" t="s">
        <v>146</v>
      </c>
      <c r="B221" s="1">
        <v>44723</v>
      </c>
      <c r="C221" s="45" t="s">
        <v>117</v>
      </c>
      <c r="D221" s="75">
        <v>4</v>
      </c>
      <c r="E221">
        <v>90</v>
      </c>
      <c r="F221">
        <v>90</v>
      </c>
      <c r="G221" s="77">
        <v>90</v>
      </c>
      <c r="K221" s="79">
        <v>10</v>
      </c>
      <c r="L221" s="79">
        <v>10</v>
      </c>
      <c r="M221" s="77">
        <v>10</v>
      </c>
      <c r="N221" s="18">
        <f>ROUND((K221+L221+M221)/3,0)</f>
        <v>10</v>
      </c>
      <c r="O221" s="21">
        <f>B221-N221+1</f>
        <v>44714</v>
      </c>
      <c r="P221" s="19">
        <f>O221+25</f>
        <v>44739</v>
      </c>
      <c r="Q221" s="137" t="s">
        <v>639</v>
      </c>
      <c r="R221" s="132" t="s">
        <v>658</v>
      </c>
      <c r="S221" s="145"/>
    </row>
    <row r="222" spans="1:19" x14ac:dyDescent="0.25">
      <c r="A222" t="s">
        <v>283</v>
      </c>
      <c r="B222" s="1">
        <v>44723</v>
      </c>
      <c r="C222" s="44" t="s">
        <v>322</v>
      </c>
      <c r="D222" s="75">
        <v>3</v>
      </c>
      <c r="E222">
        <v>90</v>
      </c>
      <c r="F222">
        <v>90</v>
      </c>
      <c r="G222" s="77">
        <v>90</v>
      </c>
      <c r="K222" s="79">
        <v>10</v>
      </c>
      <c r="L222" s="79">
        <v>10</v>
      </c>
      <c r="M222" s="77">
        <v>10</v>
      </c>
      <c r="N222" s="18">
        <f>ROUND((K222+L222+M222)/3,0)</f>
        <v>10</v>
      </c>
      <c r="O222" s="21">
        <f>B222-N222+1</f>
        <v>44714</v>
      </c>
      <c r="P222" s="19">
        <f>O222+25</f>
        <v>44739</v>
      </c>
      <c r="Q222" s="137" t="s">
        <v>639</v>
      </c>
      <c r="R222" s="132" t="s">
        <v>659</v>
      </c>
      <c r="S222" s="145"/>
    </row>
    <row r="223" spans="1:19" x14ac:dyDescent="0.25">
      <c r="A223" t="s">
        <v>285</v>
      </c>
      <c r="B223" s="1">
        <v>44723</v>
      </c>
      <c r="C223" s="44" t="s">
        <v>322</v>
      </c>
      <c r="D223" s="75">
        <v>3</v>
      </c>
      <c r="E223">
        <v>90</v>
      </c>
      <c r="F223">
        <v>90</v>
      </c>
      <c r="G223" s="77">
        <v>75</v>
      </c>
      <c r="K223" s="79">
        <v>10</v>
      </c>
      <c r="L223" s="79">
        <v>10</v>
      </c>
      <c r="M223" s="77">
        <v>8</v>
      </c>
      <c r="N223" s="18">
        <f>ROUND((K223+L223+M223)/3,0)</f>
        <v>9</v>
      </c>
      <c r="O223" s="21">
        <f>B223-N223+1</f>
        <v>44715</v>
      </c>
      <c r="P223" s="19">
        <f>O223+25</f>
        <v>44740</v>
      </c>
      <c r="Q223" s="137" t="s">
        <v>639</v>
      </c>
      <c r="R223" s="132" t="s">
        <v>658</v>
      </c>
      <c r="S223" s="145"/>
    </row>
    <row r="224" spans="1:19" x14ac:dyDescent="0.25">
      <c r="A224" t="s">
        <v>76</v>
      </c>
      <c r="B224" s="1">
        <v>44723</v>
      </c>
      <c r="C224" s="44" t="s">
        <v>74</v>
      </c>
      <c r="D224" s="75">
        <v>5</v>
      </c>
      <c r="E224">
        <v>60</v>
      </c>
      <c r="F224">
        <v>60</v>
      </c>
      <c r="G224" s="77">
        <v>60</v>
      </c>
      <c r="K224" s="79">
        <v>7</v>
      </c>
      <c r="L224" s="79">
        <v>7</v>
      </c>
      <c r="M224" s="77">
        <v>7</v>
      </c>
      <c r="N224" s="18">
        <f>ROUND((K224+L224+M224)/3,0)</f>
        <v>7</v>
      </c>
      <c r="O224" s="21">
        <f>B224-N224+1</f>
        <v>44717</v>
      </c>
      <c r="P224" s="19">
        <f>O224+25</f>
        <v>44742</v>
      </c>
      <c r="Q224" s="137" t="s">
        <v>639</v>
      </c>
      <c r="R224" s="132" t="s">
        <v>658</v>
      </c>
      <c r="S224" s="147" t="s">
        <v>805</v>
      </c>
    </row>
    <row r="225" spans="1:19" x14ac:dyDescent="0.25">
      <c r="A225" t="s">
        <v>354</v>
      </c>
      <c r="B225" s="1">
        <v>44725</v>
      </c>
      <c r="C225" s="45" t="s">
        <v>338</v>
      </c>
      <c r="D225" s="75">
        <v>5</v>
      </c>
      <c r="E225">
        <v>80</v>
      </c>
      <c r="F225">
        <v>60</v>
      </c>
      <c r="G225" s="77">
        <v>60</v>
      </c>
      <c r="K225" s="79">
        <v>9</v>
      </c>
      <c r="L225" s="79">
        <v>7</v>
      </c>
      <c r="M225" s="77">
        <v>7</v>
      </c>
      <c r="N225" s="18">
        <f>ROUND((K225+L225+M225)/3,0)</f>
        <v>8</v>
      </c>
      <c r="O225" s="21">
        <f>B225-N225+1</f>
        <v>44718</v>
      </c>
      <c r="P225" s="19">
        <f>O225+25</f>
        <v>44743</v>
      </c>
      <c r="Q225" s="137" t="s">
        <v>639</v>
      </c>
      <c r="R225" s="132" t="s">
        <v>632</v>
      </c>
      <c r="S225" s="145"/>
    </row>
    <row r="226" spans="1:19" x14ac:dyDescent="0.25">
      <c r="A226" t="s">
        <v>142</v>
      </c>
      <c r="B226" s="1">
        <v>44723</v>
      </c>
      <c r="C226" s="45" t="s">
        <v>117</v>
      </c>
      <c r="D226" s="75">
        <v>3</v>
      </c>
      <c r="E226">
        <v>15</v>
      </c>
      <c r="F226">
        <v>15</v>
      </c>
      <c r="G226" s="77">
        <v>15</v>
      </c>
      <c r="K226" s="79">
        <v>1</v>
      </c>
      <c r="L226" s="79">
        <v>1</v>
      </c>
      <c r="M226" s="77">
        <v>1</v>
      </c>
      <c r="N226" s="18">
        <f>ROUND((K226+L226+M226)/3,0)</f>
        <v>1</v>
      </c>
      <c r="O226" s="21">
        <f>B226-N226+1</f>
        <v>44723</v>
      </c>
      <c r="P226" s="19">
        <f>O226+25</f>
        <v>44748</v>
      </c>
      <c r="Q226" s="137" t="s">
        <v>639</v>
      </c>
      <c r="R226" s="132" t="s">
        <v>658</v>
      </c>
      <c r="S226" s="145"/>
    </row>
    <row r="227" spans="1:19" ht="30" x14ac:dyDescent="0.25">
      <c r="A227" t="s">
        <v>328</v>
      </c>
      <c r="B227" s="1">
        <v>44723</v>
      </c>
      <c r="C227" s="45" t="s">
        <v>323</v>
      </c>
      <c r="D227" s="75">
        <v>3</v>
      </c>
      <c r="E227">
        <v>0</v>
      </c>
      <c r="F227">
        <v>0</v>
      </c>
      <c r="G227" s="77">
        <v>0</v>
      </c>
      <c r="K227" s="79">
        <v>0</v>
      </c>
      <c r="L227" s="79">
        <v>0</v>
      </c>
      <c r="M227" s="77">
        <v>0</v>
      </c>
      <c r="N227" s="18">
        <f>ROUND((K227+L227+M227)/3,0)</f>
        <v>0</v>
      </c>
      <c r="O227" s="21">
        <f>B227-N227+1</f>
        <v>44724</v>
      </c>
      <c r="P227" s="19">
        <f>O227+25</f>
        <v>44749</v>
      </c>
      <c r="Q227" s="137" t="s">
        <v>639</v>
      </c>
      <c r="R227" s="132" t="s">
        <v>632</v>
      </c>
      <c r="S227" s="147" t="s">
        <v>805</v>
      </c>
    </row>
    <row r="228" spans="1:19" x14ac:dyDescent="0.25">
      <c r="A228" t="s">
        <v>329</v>
      </c>
      <c r="B228" s="1">
        <v>44723</v>
      </c>
      <c r="C228" s="45" t="s">
        <v>323</v>
      </c>
      <c r="D228" s="75">
        <v>3</v>
      </c>
      <c r="E228">
        <v>0</v>
      </c>
      <c r="F228">
        <v>0</v>
      </c>
      <c r="G228" s="77">
        <v>0</v>
      </c>
      <c r="K228" s="79">
        <v>0</v>
      </c>
      <c r="L228" s="79">
        <v>0</v>
      </c>
      <c r="M228" s="77">
        <v>0</v>
      </c>
      <c r="N228" s="18">
        <f>ROUND((K228+L228+M228)/3,0)</f>
        <v>0</v>
      </c>
      <c r="O228" s="21">
        <f>B228-N228+1</f>
        <v>44724</v>
      </c>
      <c r="P228" s="19">
        <f>O228+25</f>
        <v>44749</v>
      </c>
      <c r="Q228" s="137" t="s">
        <v>639</v>
      </c>
      <c r="R228" s="132" t="s">
        <v>632</v>
      </c>
      <c r="S228" s="145"/>
    </row>
    <row r="229" spans="1:19" x14ac:dyDescent="0.25">
      <c r="A229" t="s">
        <v>189</v>
      </c>
      <c r="B229" s="1">
        <v>44725</v>
      </c>
      <c r="C229" s="45" t="s">
        <v>192</v>
      </c>
      <c r="D229" s="75">
        <v>3</v>
      </c>
      <c r="E229">
        <v>15</v>
      </c>
      <c r="F229">
        <v>0</v>
      </c>
      <c r="G229" s="77">
        <v>0</v>
      </c>
      <c r="K229" s="79">
        <v>1</v>
      </c>
      <c r="L229" s="79">
        <v>0</v>
      </c>
      <c r="M229" s="77">
        <v>0</v>
      </c>
      <c r="N229" s="18">
        <f>ROUND((K229+L229+M229)/3,0)</f>
        <v>0</v>
      </c>
      <c r="O229" s="21">
        <f>B229-N229+1</f>
        <v>44726</v>
      </c>
      <c r="P229" s="19">
        <f>O229+25</f>
        <v>44751</v>
      </c>
      <c r="Q229" s="137" t="s">
        <v>639</v>
      </c>
      <c r="R229" s="132" t="s">
        <v>659</v>
      </c>
      <c r="S229" s="145"/>
    </row>
    <row r="230" spans="1:19" x14ac:dyDescent="0.25">
      <c r="A230" t="s">
        <v>33</v>
      </c>
      <c r="B230" s="1">
        <v>44722</v>
      </c>
      <c r="C230" s="42" t="s">
        <v>18</v>
      </c>
      <c r="D230" s="75">
        <v>4</v>
      </c>
      <c r="H230">
        <v>29</v>
      </c>
      <c r="I230">
        <v>34</v>
      </c>
      <c r="J230" s="77">
        <v>31</v>
      </c>
      <c r="K230" s="79">
        <v>18</v>
      </c>
      <c r="L230" s="79">
        <v>20</v>
      </c>
      <c r="M230" s="77">
        <v>19</v>
      </c>
      <c r="N230" s="18">
        <f>ROUND((K230+L230+M230)/3,0)</f>
        <v>19</v>
      </c>
      <c r="O230" s="21">
        <f>B230-N230+1</f>
        <v>44704</v>
      </c>
      <c r="P230" s="19">
        <f>O230+25</f>
        <v>44729</v>
      </c>
      <c r="Q230" s="137" t="s">
        <v>813</v>
      </c>
      <c r="S230" s="145" t="s">
        <v>393</v>
      </c>
    </row>
    <row r="231" spans="1:19" x14ac:dyDescent="0.25">
      <c r="A231" t="s">
        <v>32</v>
      </c>
      <c r="B231" s="1">
        <v>44722</v>
      </c>
      <c r="C231" s="41" t="s">
        <v>18</v>
      </c>
      <c r="D231" s="75">
        <v>3</v>
      </c>
      <c r="H231">
        <v>18</v>
      </c>
      <c r="I231">
        <v>16</v>
      </c>
      <c r="J231" s="77">
        <v>16</v>
      </c>
      <c r="K231" s="79">
        <v>14</v>
      </c>
      <c r="L231" s="79">
        <v>13</v>
      </c>
      <c r="M231" s="77">
        <v>13</v>
      </c>
      <c r="N231" s="18">
        <f>ROUND((K231+L231+M231)/3,0)</f>
        <v>13</v>
      </c>
      <c r="O231" s="21">
        <f>B231-N231+1</f>
        <v>44710</v>
      </c>
      <c r="P231" s="19">
        <f>O231+25</f>
        <v>44735</v>
      </c>
      <c r="Q231" s="137" t="s">
        <v>813</v>
      </c>
      <c r="S231" s="145"/>
    </row>
    <row r="232" spans="1:19" ht="30" x14ac:dyDescent="0.25">
      <c r="A232" t="s">
        <v>250</v>
      </c>
      <c r="B232" s="1">
        <v>44725</v>
      </c>
      <c r="C232" s="45" t="s">
        <v>242</v>
      </c>
      <c r="D232" s="75">
        <v>5</v>
      </c>
      <c r="E232">
        <v>15</v>
      </c>
      <c r="F232">
        <v>15</v>
      </c>
      <c r="G232" s="77">
        <v>15</v>
      </c>
      <c r="K232" s="79">
        <v>1</v>
      </c>
      <c r="L232" s="79">
        <v>1</v>
      </c>
      <c r="M232" s="77">
        <v>1</v>
      </c>
      <c r="N232" s="18">
        <f>ROUND((K232+L232+M232)/3,0)</f>
        <v>1</v>
      </c>
      <c r="O232" s="21">
        <f>B232-N232+1</f>
        <v>44725</v>
      </c>
      <c r="P232" s="19">
        <f>O232+25</f>
        <v>44750</v>
      </c>
      <c r="Q232" s="137" t="s">
        <v>755</v>
      </c>
      <c r="R232" s="132" t="s">
        <v>658</v>
      </c>
      <c r="S232" s="145"/>
    </row>
    <row r="233" spans="1:19" ht="30" x14ac:dyDescent="0.25">
      <c r="A233" t="s">
        <v>172</v>
      </c>
      <c r="B233" s="1">
        <v>44725</v>
      </c>
      <c r="C233" s="45" t="s">
        <v>192</v>
      </c>
      <c r="D233" s="75">
        <v>2</v>
      </c>
      <c r="E233">
        <v>45</v>
      </c>
      <c r="F233">
        <v>10</v>
      </c>
      <c r="K233" s="79">
        <v>6</v>
      </c>
      <c r="L233" s="79">
        <v>1</v>
      </c>
      <c r="N233" s="18">
        <f>ROUND((K233+L233)/2,0)</f>
        <v>4</v>
      </c>
      <c r="O233" s="21">
        <f>B233-N233+1</f>
        <v>44722</v>
      </c>
      <c r="P233" s="19">
        <f>O233+25</f>
        <v>44747</v>
      </c>
      <c r="Q233" s="137" t="s">
        <v>709</v>
      </c>
      <c r="R233" s="132" t="s">
        <v>659</v>
      </c>
      <c r="S233" s="147" t="s">
        <v>805</v>
      </c>
    </row>
    <row r="234" spans="1:19" ht="30" x14ac:dyDescent="0.25">
      <c r="A234" t="s">
        <v>171</v>
      </c>
      <c r="B234" s="1">
        <v>44725</v>
      </c>
      <c r="C234" s="45" t="s">
        <v>192</v>
      </c>
      <c r="D234" s="75">
        <v>2</v>
      </c>
      <c r="E234">
        <v>0</v>
      </c>
      <c r="F234">
        <v>0</v>
      </c>
      <c r="K234" s="79">
        <v>0</v>
      </c>
      <c r="L234" s="79">
        <v>0</v>
      </c>
      <c r="N234" s="18">
        <f>ROUND((K234+L234+M234)/3,0)</f>
        <v>0</v>
      </c>
      <c r="O234" s="21">
        <f>B234-N234+1</f>
        <v>44726</v>
      </c>
      <c r="P234" s="19">
        <f>O234+25</f>
        <v>44751</v>
      </c>
      <c r="Q234" s="137" t="s">
        <v>709</v>
      </c>
      <c r="R234" s="132" t="s">
        <v>659</v>
      </c>
      <c r="S234" s="145"/>
    </row>
    <row r="235" spans="1:19" x14ac:dyDescent="0.25">
      <c r="A235" t="s">
        <v>183</v>
      </c>
      <c r="B235" s="1">
        <v>44725</v>
      </c>
      <c r="C235" s="45" t="s">
        <v>192</v>
      </c>
      <c r="D235" s="75">
        <v>2</v>
      </c>
      <c r="E235">
        <v>0</v>
      </c>
      <c r="F235">
        <v>0</v>
      </c>
      <c r="K235" s="79">
        <v>0</v>
      </c>
      <c r="L235" s="79">
        <v>0</v>
      </c>
      <c r="N235" s="18">
        <f>ROUND((K235+L235+M235)/3,0)</f>
        <v>0</v>
      </c>
      <c r="O235" s="21">
        <f>B235-N235+1</f>
        <v>44726</v>
      </c>
      <c r="P235" s="19">
        <f>O235+25</f>
        <v>44751</v>
      </c>
      <c r="Q235" s="137" t="s">
        <v>709</v>
      </c>
      <c r="R235" s="132" t="s">
        <v>659</v>
      </c>
      <c r="S235" s="147" t="s">
        <v>805</v>
      </c>
    </row>
    <row r="236" spans="1:19" x14ac:dyDescent="0.25">
      <c r="A236" t="s">
        <v>187</v>
      </c>
      <c r="B236" s="1">
        <v>44725</v>
      </c>
      <c r="C236" s="45" t="s">
        <v>192</v>
      </c>
      <c r="D236" s="75">
        <v>7</v>
      </c>
      <c r="H236">
        <v>18</v>
      </c>
      <c r="I236">
        <v>23</v>
      </c>
      <c r="J236" s="77">
        <v>26</v>
      </c>
      <c r="K236" s="79">
        <v>14</v>
      </c>
      <c r="L236" s="79">
        <v>16</v>
      </c>
      <c r="M236" s="77">
        <v>17</v>
      </c>
      <c r="N236" s="18">
        <f>ROUND((K236+L236+M236)/3,0)</f>
        <v>16</v>
      </c>
      <c r="O236" s="21">
        <f>B236-N236+1</f>
        <v>44710</v>
      </c>
      <c r="P236" s="19">
        <f>O236+25</f>
        <v>44735</v>
      </c>
      <c r="Q236" s="137" t="s">
        <v>714</v>
      </c>
      <c r="R236" s="132" t="s">
        <v>659</v>
      </c>
      <c r="S236" s="145"/>
    </row>
    <row r="237" spans="1:19" x14ac:dyDescent="0.25">
      <c r="A237" t="s">
        <v>292</v>
      </c>
      <c r="B237" s="1">
        <v>44723</v>
      </c>
      <c r="C237" s="44" t="s">
        <v>322</v>
      </c>
      <c r="D237" s="75">
        <v>4</v>
      </c>
      <c r="E237">
        <v>75</v>
      </c>
      <c r="F237">
        <v>75</v>
      </c>
      <c r="G237" s="77">
        <v>75</v>
      </c>
      <c r="K237" s="79">
        <v>8</v>
      </c>
      <c r="L237" s="79">
        <v>8</v>
      </c>
      <c r="M237" s="77">
        <v>8</v>
      </c>
      <c r="N237" s="18">
        <f>ROUND((K237+L237+M237)/3,0)</f>
        <v>8</v>
      </c>
      <c r="O237" s="21">
        <f>B237-N237+1</f>
        <v>44716</v>
      </c>
      <c r="P237" s="19">
        <f>O237+25</f>
        <v>44741</v>
      </c>
      <c r="Q237" s="137" t="s">
        <v>644</v>
      </c>
      <c r="R237" s="132" t="s">
        <v>659</v>
      </c>
      <c r="S237" s="145"/>
    </row>
    <row r="238" spans="1:19" x14ac:dyDescent="0.25">
      <c r="A238" t="s">
        <v>772</v>
      </c>
      <c r="B238" s="1">
        <v>44725</v>
      </c>
      <c r="C238" s="44" t="s">
        <v>758</v>
      </c>
      <c r="D238" s="75">
        <v>4</v>
      </c>
      <c r="E238">
        <v>60</v>
      </c>
      <c r="F238">
        <v>60</v>
      </c>
      <c r="G238" s="77">
        <v>75</v>
      </c>
      <c r="K238" s="79">
        <v>7</v>
      </c>
      <c r="L238" s="79">
        <v>7</v>
      </c>
      <c r="M238" s="77">
        <v>8</v>
      </c>
      <c r="N238" s="18">
        <f>ROUND((K238+L238+M238)/3,0)</f>
        <v>7</v>
      </c>
      <c r="O238" s="21">
        <f>B238-N238+1</f>
        <v>44719</v>
      </c>
      <c r="P238" s="19">
        <f>O238+25</f>
        <v>44744</v>
      </c>
      <c r="Q238" s="137" t="s">
        <v>780</v>
      </c>
      <c r="R238" s="132" t="s">
        <v>659</v>
      </c>
      <c r="S238" s="145"/>
    </row>
    <row r="239" spans="1:19" ht="30" x14ac:dyDescent="0.25">
      <c r="A239" t="s">
        <v>770</v>
      </c>
      <c r="B239" s="1">
        <v>44725</v>
      </c>
      <c r="C239" s="44" t="s">
        <v>758</v>
      </c>
      <c r="D239" s="75">
        <v>3</v>
      </c>
      <c r="H239">
        <v>28</v>
      </c>
      <c r="I239">
        <v>32</v>
      </c>
      <c r="J239" s="77">
        <v>31</v>
      </c>
      <c r="K239" s="79">
        <v>18</v>
      </c>
      <c r="L239" s="79">
        <v>19</v>
      </c>
      <c r="M239" s="77">
        <v>19</v>
      </c>
      <c r="N239" s="18">
        <f>ROUND((K239+L239+M239)/3,0)</f>
        <v>19</v>
      </c>
      <c r="O239" s="21">
        <f>B239-N239+1</f>
        <v>44707</v>
      </c>
      <c r="P239" s="19">
        <f>O239+25</f>
        <v>44732</v>
      </c>
      <c r="Q239" s="137" t="s">
        <v>779</v>
      </c>
      <c r="R239" s="132" t="s">
        <v>658</v>
      </c>
      <c r="S239" s="145" t="s">
        <v>394</v>
      </c>
    </row>
    <row r="240" spans="1:19" ht="30" x14ac:dyDescent="0.25">
      <c r="A240" t="s">
        <v>768</v>
      </c>
      <c r="B240" s="1">
        <v>44725</v>
      </c>
      <c r="C240" s="44" t="s">
        <v>758</v>
      </c>
      <c r="D240" s="75">
        <v>4</v>
      </c>
      <c r="E240">
        <v>90</v>
      </c>
      <c r="F240" t="s">
        <v>193</v>
      </c>
      <c r="H240">
        <v>18</v>
      </c>
      <c r="K240" s="79">
        <v>10</v>
      </c>
      <c r="L240">
        <v>11</v>
      </c>
      <c r="M240" s="77">
        <v>14</v>
      </c>
      <c r="N240" s="18">
        <f>ROUND((K240+L240+M240)/3,0)</f>
        <v>12</v>
      </c>
      <c r="O240" s="21">
        <f>B240-N240+1</f>
        <v>44714</v>
      </c>
      <c r="P240" s="19">
        <f>O240+25</f>
        <v>44739</v>
      </c>
      <c r="Q240" s="137" t="s">
        <v>779</v>
      </c>
      <c r="R240" s="132" t="s">
        <v>658</v>
      </c>
      <c r="S240" s="145"/>
    </row>
    <row r="241" spans="1:19" ht="30" x14ac:dyDescent="0.25">
      <c r="A241" t="s">
        <v>110</v>
      </c>
      <c r="B241" s="1">
        <v>44723</v>
      </c>
      <c r="C241" s="44" t="s">
        <v>74</v>
      </c>
      <c r="D241" s="75">
        <v>4</v>
      </c>
      <c r="H241">
        <v>38</v>
      </c>
      <c r="I241">
        <v>30</v>
      </c>
      <c r="J241" s="77">
        <v>32</v>
      </c>
      <c r="K241" s="79">
        <v>22</v>
      </c>
      <c r="L241" s="79">
        <v>19</v>
      </c>
      <c r="M241" s="77">
        <v>19</v>
      </c>
      <c r="N241" s="18">
        <f>ROUND((K241+L241+M241)/3,0)</f>
        <v>20</v>
      </c>
      <c r="O241" s="21">
        <f>B241-N241+1</f>
        <v>44704</v>
      </c>
      <c r="P241" s="19">
        <f>O241+25</f>
        <v>44729</v>
      </c>
      <c r="Q241" s="137" t="s">
        <v>657</v>
      </c>
      <c r="R241" s="132" t="s">
        <v>658</v>
      </c>
      <c r="S241" s="145" t="s">
        <v>394</v>
      </c>
    </row>
    <row r="242" spans="1:19" ht="30" x14ac:dyDescent="0.25">
      <c r="A242" t="s">
        <v>317</v>
      </c>
      <c r="B242" s="1">
        <v>44723</v>
      </c>
      <c r="C242" s="44" t="s">
        <v>322</v>
      </c>
      <c r="D242" s="75">
        <v>3</v>
      </c>
      <c r="H242">
        <v>26</v>
      </c>
      <c r="I242">
        <v>32</v>
      </c>
      <c r="J242" s="77">
        <v>32</v>
      </c>
      <c r="K242" s="79">
        <v>17</v>
      </c>
      <c r="L242" s="79">
        <v>19</v>
      </c>
      <c r="M242" s="77">
        <v>19</v>
      </c>
      <c r="N242" s="18">
        <f>ROUND((K242+L242+M242)/3,0)</f>
        <v>18</v>
      </c>
      <c r="O242" s="21">
        <f>B242-N242+1</f>
        <v>44706</v>
      </c>
      <c r="P242" s="19">
        <f>O242+25</f>
        <v>44731</v>
      </c>
      <c r="Q242" s="137" t="s">
        <v>657</v>
      </c>
      <c r="R242" s="132" t="s">
        <v>658</v>
      </c>
      <c r="S242" s="145" t="s">
        <v>394</v>
      </c>
    </row>
    <row r="243" spans="1:19" ht="30" x14ac:dyDescent="0.25">
      <c r="A243" t="s">
        <v>334</v>
      </c>
      <c r="B243" s="1">
        <v>44723</v>
      </c>
      <c r="C243" s="45" t="s">
        <v>323</v>
      </c>
      <c r="D243" s="75">
        <v>4</v>
      </c>
      <c r="E243">
        <v>90</v>
      </c>
      <c r="F243" t="s">
        <v>193</v>
      </c>
      <c r="G243" s="77" t="s">
        <v>193</v>
      </c>
      <c r="K243" s="79">
        <v>10</v>
      </c>
      <c r="L243" s="79">
        <v>11</v>
      </c>
      <c r="M243" s="77">
        <v>11</v>
      </c>
      <c r="N243" s="18">
        <f>ROUND((K243+L243+M243)/3,0)</f>
        <v>11</v>
      </c>
      <c r="O243" s="21">
        <f>B243-N243+1</f>
        <v>44713</v>
      </c>
      <c r="P243" s="19">
        <f>O243+25</f>
        <v>44738</v>
      </c>
      <c r="Q243" s="137" t="s">
        <v>657</v>
      </c>
      <c r="R243" s="132" t="s">
        <v>659</v>
      </c>
      <c r="S243" s="145"/>
    </row>
    <row r="244" spans="1:19" ht="30" x14ac:dyDescent="0.25">
      <c r="A244" t="s">
        <v>253</v>
      </c>
      <c r="B244" s="1">
        <v>44725</v>
      </c>
      <c r="C244" s="45" t="s">
        <v>242</v>
      </c>
      <c r="D244" s="75">
        <v>4</v>
      </c>
      <c r="E244">
        <v>90</v>
      </c>
      <c r="F244">
        <v>90</v>
      </c>
      <c r="G244" s="77">
        <v>90</v>
      </c>
      <c r="K244" s="79">
        <v>10</v>
      </c>
      <c r="L244" s="79">
        <v>10</v>
      </c>
      <c r="M244" s="77">
        <v>10</v>
      </c>
      <c r="N244" s="18">
        <f>ROUND((K244+L244+M244)/3,0)</f>
        <v>10</v>
      </c>
      <c r="O244" s="21">
        <f>B244-N244+1</f>
        <v>44716</v>
      </c>
      <c r="P244" s="19">
        <f>O244+25</f>
        <v>44741</v>
      </c>
      <c r="Q244" s="137" t="s">
        <v>657</v>
      </c>
      <c r="R244" s="132" t="s">
        <v>659</v>
      </c>
      <c r="S244" s="145"/>
    </row>
    <row r="245" spans="1:19" ht="30" x14ac:dyDescent="0.25">
      <c r="A245" t="s">
        <v>333</v>
      </c>
      <c r="B245" s="1">
        <v>44723</v>
      </c>
      <c r="C245" s="45" t="s">
        <v>323</v>
      </c>
      <c r="D245" s="75">
        <v>4</v>
      </c>
      <c r="E245">
        <v>30</v>
      </c>
      <c r="F245">
        <v>30</v>
      </c>
      <c r="G245" s="77">
        <v>45</v>
      </c>
      <c r="K245" s="79">
        <v>4</v>
      </c>
      <c r="L245" s="79">
        <v>4</v>
      </c>
      <c r="M245" s="77">
        <v>6</v>
      </c>
      <c r="N245" s="18">
        <f>ROUND((K245+L245+M245)/3,0)</f>
        <v>5</v>
      </c>
      <c r="O245" s="21">
        <f>B245-N245+1</f>
        <v>44719</v>
      </c>
      <c r="P245" s="19">
        <f>O245+25</f>
        <v>44744</v>
      </c>
      <c r="Q245" s="137" t="s">
        <v>657</v>
      </c>
      <c r="R245" s="132" t="s">
        <v>658</v>
      </c>
      <c r="S245" s="147" t="s">
        <v>805</v>
      </c>
    </row>
    <row r="246" spans="1:19" ht="30" x14ac:dyDescent="0.25">
      <c r="A246" t="s">
        <v>773</v>
      </c>
      <c r="B246" s="1">
        <v>44725</v>
      </c>
      <c r="C246" s="44" t="s">
        <v>758</v>
      </c>
      <c r="D246" s="75">
        <v>2</v>
      </c>
      <c r="E246">
        <v>30</v>
      </c>
      <c r="F246">
        <v>30</v>
      </c>
      <c r="K246" s="79">
        <v>4</v>
      </c>
      <c r="L246" s="79">
        <v>4</v>
      </c>
      <c r="N246" s="18">
        <v>4</v>
      </c>
      <c r="O246" s="21">
        <f>B246-N246+1</f>
        <v>44722</v>
      </c>
      <c r="P246" s="19">
        <f>O246+25</f>
        <v>44747</v>
      </c>
      <c r="Q246" s="137" t="s">
        <v>657</v>
      </c>
      <c r="R246" s="132" t="s">
        <v>659</v>
      </c>
      <c r="S246" s="145"/>
    </row>
    <row r="247" spans="1:19" x14ac:dyDescent="0.25">
      <c r="A247" t="s">
        <v>235</v>
      </c>
      <c r="B247" s="1">
        <v>44725</v>
      </c>
      <c r="C247" s="44" t="s">
        <v>241</v>
      </c>
      <c r="D247" s="75">
        <v>4</v>
      </c>
      <c r="E247" t="s">
        <v>193</v>
      </c>
      <c r="F247">
        <v>90</v>
      </c>
      <c r="G247" s="77" t="s">
        <v>193</v>
      </c>
      <c r="K247" s="79">
        <v>11</v>
      </c>
      <c r="L247" s="79">
        <v>10</v>
      </c>
      <c r="M247" s="77">
        <v>11</v>
      </c>
      <c r="N247" s="18">
        <f>ROUND((K247+L247+M247)/3,0)</f>
        <v>11</v>
      </c>
      <c r="O247" s="21">
        <f>B247-N247+1</f>
        <v>44715</v>
      </c>
      <c r="P247" s="19">
        <f>O247+25</f>
        <v>44740</v>
      </c>
      <c r="Q247" s="137" t="s">
        <v>735</v>
      </c>
      <c r="R247" s="132" t="s">
        <v>659</v>
      </c>
      <c r="S247" s="145"/>
    </row>
    <row r="248" spans="1:19" x14ac:dyDescent="0.25">
      <c r="A248" t="s">
        <v>295</v>
      </c>
      <c r="B248" s="1">
        <v>44723</v>
      </c>
      <c r="C248" s="44" t="s">
        <v>322</v>
      </c>
      <c r="D248" s="75">
        <v>4</v>
      </c>
      <c r="H248">
        <v>33</v>
      </c>
      <c r="I248">
        <v>35</v>
      </c>
      <c r="J248" s="77">
        <v>36</v>
      </c>
      <c r="K248" s="79">
        <v>20</v>
      </c>
      <c r="L248" s="79">
        <v>21</v>
      </c>
      <c r="M248" s="77">
        <v>21</v>
      </c>
      <c r="N248" s="18">
        <f>ROUND((K248+L248+M248)/3,0)</f>
        <v>21</v>
      </c>
      <c r="O248" s="21">
        <f>B248-N248+1</f>
        <v>44703</v>
      </c>
      <c r="P248" s="19">
        <f>O248+25</f>
        <v>44728</v>
      </c>
      <c r="Q248" s="137" t="s">
        <v>646</v>
      </c>
      <c r="R248" s="132" t="s">
        <v>658</v>
      </c>
      <c r="S248" s="145" t="s">
        <v>440</v>
      </c>
    </row>
    <row r="249" spans="1:19" x14ac:dyDescent="0.25">
      <c r="A249" t="s">
        <v>131</v>
      </c>
      <c r="B249" s="1">
        <v>44723</v>
      </c>
      <c r="C249" s="45" t="s">
        <v>117</v>
      </c>
      <c r="D249" s="75">
        <v>5</v>
      </c>
      <c r="H249">
        <v>38</v>
      </c>
      <c r="I249">
        <v>40</v>
      </c>
      <c r="J249" s="77">
        <v>40</v>
      </c>
      <c r="K249" s="79">
        <v>22</v>
      </c>
      <c r="L249" s="79">
        <v>22</v>
      </c>
      <c r="M249" s="77">
        <v>22</v>
      </c>
      <c r="N249" s="18">
        <f>ROUND((K249+L249+M249)/3,0)</f>
        <v>22</v>
      </c>
      <c r="O249" s="21">
        <f>B249-N249+1</f>
        <v>44702</v>
      </c>
      <c r="P249" s="19">
        <f>O249+25</f>
        <v>44727</v>
      </c>
      <c r="Q249" s="137" t="s">
        <v>667</v>
      </c>
      <c r="R249" s="132" t="s">
        <v>632</v>
      </c>
      <c r="S249" s="145" t="s">
        <v>393</v>
      </c>
    </row>
    <row r="250" spans="1:19" x14ac:dyDescent="0.25">
      <c r="A250" t="s">
        <v>303</v>
      </c>
      <c r="B250" s="1">
        <v>44723</v>
      </c>
      <c r="C250" s="44" t="s">
        <v>322</v>
      </c>
      <c r="D250" s="75">
        <v>2</v>
      </c>
      <c r="E250">
        <v>15</v>
      </c>
      <c r="F250">
        <v>15</v>
      </c>
      <c r="K250" s="79">
        <v>1</v>
      </c>
      <c r="L250" s="79">
        <v>1</v>
      </c>
      <c r="N250" s="18">
        <v>1</v>
      </c>
      <c r="O250" s="21">
        <f>B250-N250+1</f>
        <v>44723</v>
      </c>
      <c r="P250" s="19">
        <f>O250+25</f>
        <v>44748</v>
      </c>
      <c r="Q250" s="137" t="s">
        <v>653</v>
      </c>
      <c r="R250" s="132" t="s">
        <v>658</v>
      </c>
      <c r="S250" s="145"/>
    </row>
    <row r="251" spans="1:19" x14ac:dyDescent="0.25">
      <c r="A251" t="s">
        <v>151</v>
      </c>
      <c r="B251" s="1">
        <v>44723</v>
      </c>
      <c r="C251" s="45" t="s">
        <v>117</v>
      </c>
      <c r="D251" s="75">
        <v>2</v>
      </c>
      <c r="H251">
        <v>30</v>
      </c>
      <c r="I251">
        <v>31</v>
      </c>
      <c r="K251" s="79">
        <v>19</v>
      </c>
      <c r="L251" s="79">
        <v>19</v>
      </c>
      <c r="N251" s="18">
        <f>ROUND((K251+L251)/2,0)</f>
        <v>19</v>
      </c>
      <c r="O251" s="21">
        <f>B251-N251+1</f>
        <v>44705</v>
      </c>
      <c r="P251" s="19">
        <f>O251+25</f>
        <v>44730</v>
      </c>
      <c r="Q251" s="137" t="s">
        <v>641</v>
      </c>
      <c r="R251" s="132" t="s">
        <v>658</v>
      </c>
      <c r="S251" s="145" t="s">
        <v>440</v>
      </c>
    </row>
    <row r="252" spans="1:19" x14ac:dyDescent="0.25">
      <c r="A252" t="s">
        <v>727</v>
      </c>
      <c r="B252" s="1">
        <v>44725</v>
      </c>
      <c r="C252" s="44" t="s">
        <v>217</v>
      </c>
      <c r="D252" s="75">
        <v>5</v>
      </c>
      <c r="H252">
        <v>36</v>
      </c>
      <c r="I252">
        <v>35</v>
      </c>
      <c r="J252" s="77">
        <v>35</v>
      </c>
      <c r="K252" s="79">
        <v>21</v>
      </c>
      <c r="L252" s="79">
        <v>21</v>
      </c>
      <c r="M252" s="77">
        <v>21</v>
      </c>
      <c r="N252" s="18">
        <f>ROUND((K252+L252+M252)/3,0)</f>
        <v>21</v>
      </c>
      <c r="O252" s="21">
        <f>B252-N252+1</f>
        <v>44705</v>
      </c>
      <c r="P252" s="19">
        <f>O252+25</f>
        <v>44730</v>
      </c>
      <c r="Q252" s="137" t="s">
        <v>641</v>
      </c>
      <c r="R252" s="132" t="s">
        <v>658</v>
      </c>
      <c r="S252" s="145" t="s">
        <v>402</v>
      </c>
    </row>
    <row r="253" spans="1:19" x14ac:dyDescent="0.25">
      <c r="A253" t="s">
        <v>254</v>
      </c>
      <c r="B253" s="1">
        <v>44725</v>
      </c>
      <c r="C253" s="45" t="s">
        <v>242</v>
      </c>
      <c r="D253" s="75">
        <v>4</v>
      </c>
      <c r="H253">
        <v>32</v>
      </c>
      <c r="I253">
        <v>30</v>
      </c>
      <c r="J253" s="77">
        <v>32</v>
      </c>
      <c r="K253" s="79">
        <v>19</v>
      </c>
      <c r="L253" s="79">
        <v>19</v>
      </c>
      <c r="M253" s="77">
        <v>19</v>
      </c>
      <c r="N253" s="18">
        <f>ROUND((K253+L253+M253)/3,0)</f>
        <v>19</v>
      </c>
      <c r="O253" s="21">
        <f>B253-N253+1</f>
        <v>44707</v>
      </c>
      <c r="P253" s="19">
        <f>O253+25</f>
        <v>44732</v>
      </c>
      <c r="Q253" s="137" t="s">
        <v>641</v>
      </c>
      <c r="R253" s="132" t="s">
        <v>658</v>
      </c>
      <c r="S253" s="145" t="s">
        <v>393</v>
      </c>
    </row>
    <row r="254" spans="1:19" ht="30" x14ac:dyDescent="0.25">
      <c r="A254" t="s">
        <v>726</v>
      </c>
      <c r="B254" s="1">
        <v>44725</v>
      </c>
      <c r="C254" s="44" t="s">
        <v>217</v>
      </c>
      <c r="D254" s="75">
        <v>5</v>
      </c>
      <c r="H254">
        <v>24</v>
      </c>
      <c r="I254">
        <v>25</v>
      </c>
      <c r="J254" s="77">
        <v>24</v>
      </c>
      <c r="K254" s="79">
        <v>16</v>
      </c>
      <c r="L254" s="79">
        <v>16</v>
      </c>
      <c r="M254" s="77">
        <v>16</v>
      </c>
      <c r="N254" s="18">
        <f>ROUND((K254+L254+M254)/3,0)</f>
        <v>16</v>
      </c>
      <c r="O254" s="21">
        <f>B254-N254+1</f>
        <v>44710</v>
      </c>
      <c r="P254" s="19">
        <f>O254+25</f>
        <v>44735</v>
      </c>
      <c r="Q254" s="137" t="s">
        <v>641</v>
      </c>
      <c r="R254" s="132" t="s">
        <v>658</v>
      </c>
      <c r="S254" s="145" t="s">
        <v>402</v>
      </c>
    </row>
    <row r="255" spans="1:19" ht="30" x14ac:dyDescent="0.25">
      <c r="A255" t="s">
        <v>220</v>
      </c>
      <c r="B255" s="1">
        <v>44725</v>
      </c>
      <c r="C255" s="44" t="s">
        <v>217</v>
      </c>
      <c r="D255" s="75">
        <v>2</v>
      </c>
      <c r="H255" t="s">
        <v>193</v>
      </c>
      <c r="I255">
        <v>16</v>
      </c>
      <c r="K255" s="79">
        <v>11</v>
      </c>
      <c r="L255" s="79">
        <v>13</v>
      </c>
      <c r="N255" s="18">
        <f>ROUND((K255+L255)/2,0)</f>
        <v>12</v>
      </c>
      <c r="O255" s="21">
        <f>B255-N255+1</f>
        <v>44714</v>
      </c>
      <c r="P255" s="19">
        <f>O255+25</f>
        <v>44739</v>
      </c>
      <c r="Q255" s="137" t="s">
        <v>641</v>
      </c>
      <c r="R255" s="132" t="s">
        <v>658</v>
      </c>
      <c r="S255" s="145"/>
    </row>
    <row r="256" spans="1:19" x14ac:dyDescent="0.25">
      <c r="A256" t="s">
        <v>287</v>
      </c>
      <c r="B256" s="1">
        <v>44723</v>
      </c>
      <c r="C256" s="44" t="s">
        <v>322</v>
      </c>
      <c r="D256" s="75">
        <v>5</v>
      </c>
      <c r="E256">
        <v>30</v>
      </c>
      <c r="F256">
        <v>30</v>
      </c>
      <c r="G256" s="77">
        <v>45</v>
      </c>
      <c r="K256" s="79">
        <v>4</v>
      </c>
      <c r="L256" s="79">
        <v>4</v>
      </c>
      <c r="M256" s="77">
        <v>6</v>
      </c>
      <c r="N256" s="18">
        <f>ROUND((K256+L256+M256)/3,0)</f>
        <v>5</v>
      </c>
      <c r="O256" s="21">
        <f>B256-N256+1</f>
        <v>44719</v>
      </c>
      <c r="P256" s="19">
        <f>O256+25</f>
        <v>44744</v>
      </c>
      <c r="Q256" s="137" t="s">
        <v>641</v>
      </c>
      <c r="R256" s="132" t="s">
        <v>659</v>
      </c>
      <c r="S256" s="145"/>
    </row>
    <row r="257" spans="1:19" x14ac:dyDescent="0.25">
      <c r="A257" t="s">
        <v>222</v>
      </c>
      <c r="B257" s="1">
        <v>44725</v>
      </c>
      <c r="C257" s="44" t="s">
        <v>241</v>
      </c>
      <c r="D257" s="75">
        <v>4</v>
      </c>
      <c r="H257">
        <v>33</v>
      </c>
      <c r="I257">
        <v>32</v>
      </c>
      <c r="J257" s="77">
        <v>34</v>
      </c>
      <c r="K257" s="79"/>
      <c r="L257" s="79"/>
      <c r="N257" s="18">
        <f>ROUND((K257+L257+M257)/3,0)</f>
        <v>0</v>
      </c>
      <c r="O257" s="21">
        <f>B257-N257+1</f>
        <v>44726</v>
      </c>
      <c r="P257" s="19">
        <f>O257+25</f>
        <v>44751</v>
      </c>
      <c r="Q257" s="137" t="s">
        <v>641</v>
      </c>
      <c r="R257" s="132" t="s">
        <v>659</v>
      </c>
      <c r="S257" s="145" t="s">
        <v>394</v>
      </c>
    </row>
    <row r="258" spans="1:19" ht="30" x14ac:dyDescent="0.25">
      <c r="A258" t="s">
        <v>785</v>
      </c>
      <c r="B258" s="1">
        <v>44725</v>
      </c>
      <c r="C258" s="45" t="s">
        <v>338</v>
      </c>
      <c r="D258" s="75">
        <v>4</v>
      </c>
      <c r="E258">
        <v>10</v>
      </c>
      <c r="F258">
        <v>0</v>
      </c>
      <c r="G258" s="77">
        <v>0</v>
      </c>
      <c r="K258" s="79">
        <v>1</v>
      </c>
      <c r="L258" s="79">
        <v>0</v>
      </c>
      <c r="M258" s="77">
        <v>0</v>
      </c>
      <c r="N258" s="18">
        <f>ROUND((K258+L258+M258)/3,0)</f>
        <v>0</v>
      </c>
      <c r="O258" s="21">
        <f>B258-N258+1</f>
        <v>44726</v>
      </c>
      <c r="P258" s="19">
        <f>O258+25</f>
        <v>44751</v>
      </c>
      <c r="Q258" s="137" t="s">
        <v>641</v>
      </c>
      <c r="R258" s="132" t="s">
        <v>659</v>
      </c>
      <c r="S258" s="145"/>
    </row>
    <row r="259" spans="1:19" ht="30" x14ac:dyDescent="0.25">
      <c r="A259" t="s">
        <v>265</v>
      </c>
      <c r="B259" s="1">
        <v>44725</v>
      </c>
      <c r="C259" s="45" t="s">
        <v>242</v>
      </c>
      <c r="D259" s="75">
        <v>3</v>
      </c>
      <c r="H259">
        <v>34</v>
      </c>
      <c r="I259">
        <v>35</v>
      </c>
      <c r="J259" s="77">
        <v>32</v>
      </c>
      <c r="K259" s="79">
        <v>20</v>
      </c>
      <c r="L259" s="79">
        <v>21</v>
      </c>
      <c r="M259" s="77">
        <v>19</v>
      </c>
      <c r="N259" s="18">
        <f>ROUND((K259+L259+M259)/3,0)</f>
        <v>20</v>
      </c>
      <c r="O259" s="21">
        <f>B259-N259+1</f>
        <v>44706</v>
      </c>
      <c r="P259" s="19">
        <f>O259+25</f>
        <v>44731</v>
      </c>
      <c r="Q259" s="137" t="s">
        <v>752</v>
      </c>
      <c r="R259" s="132" t="s">
        <v>632</v>
      </c>
      <c r="S259" s="145" t="s">
        <v>394</v>
      </c>
    </row>
    <row r="260" spans="1:19" ht="30" x14ac:dyDescent="0.25">
      <c r="A260" t="s">
        <v>244</v>
      </c>
      <c r="B260" s="1">
        <v>44725</v>
      </c>
      <c r="C260" s="45" t="s">
        <v>242</v>
      </c>
      <c r="D260" s="75">
        <v>5</v>
      </c>
      <c r="H260">
        <v>22</v>
      </c>
      <c r="I260">
        <v>20</v>
      </c>
      <c r="J260" s="77">
        <v>23</v>
      </c>
      <c r="K260" s="79">
        <v>15</v>
      </c>
      <c r="L260" s="79">
        <v>14</v>
      </c>
      <c r="M260" s="77">
        <v>16</v>
      </c>
      <c r="N260" s="18">
        <f>ROUND((K260+L260+M260)/3,0)</f>
        <v>15</v>
      </c>
      <c r="O260" s="21">
        <f>B260-N260+1</f>
        <v>44711</v>
      </c>
      <c r="P260" s="19">
        <f>O260+25</f>
        <v>44736</v>
      </c>
      <c r="Q260" s="137" t="s">
        <v>752</v>
      </c>
      <c r="R260" s="132" t="s">
        <v>659</v>
      </c>
      <c r="S260" s="145" t="s">
        <v>394</v>
      </c>
    </row>
    <row r="261" spans="1:19" ht="30" x14ac:dyDescent="0.25">
      <c r="A261" t="s">
        <v>293</v>
      </c>
      <c r="B261" s="1">
        <v>44723</v>
      </c>
      <c r="C261" s="44" t="s">
        <v>322</v>
      </c>
      <c r="D261" s="75">
        <v>4</v>
      </c>
      <c r="H261">
        <v>35</v>
      </c>
      <c r="I261">
        <v>37</v>
      </c>
      <c r="J261" s="77">
        <v>37</v>
      </c>
      <c r="K261" s="79">
        <v>21</v>
      </c>
      <c r="L261" s="79">
        <v>22</v>
      </c>
      <c r="M261" s="77">
        <v>22</v>
      </c>
      <c r="N261" s="18">
        <f>ROUND((K261+L261+M261)/3,0)</f>
        <v>22</v>
      </c>
      <c r="O261" s="21">
        <f>B261-N261+1</f>
        <v>44702</v>
      </c>
      <c r="P261" s="19">
        <f>O261+25</f>
        <v>44727</v>
      </c>
      <c r="Q261" s="137" t="s">
        <v>645</v>
      </c>
      <c r="R261" s="132" t="s">
        <v>659</v>
      </c>
      <c r="S261" s="147" t="s">
        <v>805</v>
      </c>
    </row>
    <row r="262" spans="1:19" ht="30" x14ac:dyDescent="0.25">
      <c r="A262" t="s">
        <v>185</v>
      </c>
      <c r="B262" s="1">
        <v>44725</v>
      </c>
      <c r="C262" s="45" t="s">
        <v>192</v>
      </c>
      <c r="D262" s="75">
        <v>5</v>
      </c>
      <c r="H262">
        <v>21</v>
      </c>
      <c r="I262">
        <v>15</v>
      </c>
      <c r="J262" s="77">
        <v>19</v>
      </c>
      <c r="K262" s="79">
        <v>15</v>
      </c>
      <c r="L262" s="79">
        <v>13</v>
      </c>
      <c r="M262" s="77">
        <v>14</v>
      </c>
      <c r="N262" s="18">
        <f>ROUND((K262+L262+M262)/3,0)</f>
        <v>14</v>
      </c>
      <c r="O262" s="21">
        <f>B262-N262+1</f>
        <v>44712</v>
      </c>
      <c r="P262" s="19">
        <f>O262+25</f>
        <v>44737</v>
      </c>
      <c r="Q262" s="137" t="s">
        <v>645</v>
      </c>
      <c r="R262" s="132" t="s">
        <v>659</v>
      </c>
      <c r="S262" s="145"/>
    </row>
    <row r="263" spans="1:19" ht="30" x14ac:dyDescent="0.25">
      <c r="A263" t="s">
        <v>89</v>
      </c>
      <c r="B263" s="1">
        <v>44723</v>
      </c>
      <c r="C263" s="44" t="s">
        <v>74</v>
      </c>
      <c r="D263" s="75">
        <v>4</v>
      </c>
      <c r="E263">
        <v>90</v>
      </c>
      <c r="F263">
        <v>90</v>
      </c>
      <c r="G263" s="77">
        <v>90</v>
      </c>
      <c r="K263" s="79">
        <v>10</v>
      </c>
      <c r="L263" s="79">
        <v>10</v>
      </c>
      <c r="M263" s="77">
        <v>10</v>
      </c>
      <c r="N263" s="18">
        <f>ROUND((K263+L263+M263)/3,0)</f>
        <v>10</v>
      </c>
      <c r="O263" s="21">
        <f>B263-N263+1</f>
        <v>44714</v>
      </c>
      <c r="P263" s="19">
        <f>O263+25</f>
        <v>44739</v>
      </c>
      <c r="Q263" s="138" t="s">
        <v>645</v>
      </c>
      <c r="R263" s="134" t="s">
        <v>658</v>
      </c>
      <c r="S263" s="146"/>
    </row>
    <row r="264" spans="1:19" x14ac:dyDescent="0.25">
      <c r="A264" t="s">
        <v>380</v>
      </c>
      <c r="B264" s="1">
        <v>44726</v>
      </c>
      <c r="C264" s="45" t="s">
        <v>376</v>
      </c>
      <c r="D264" s="75">
        <v>4</v>
      </c>
      <c r="E264">
        <v>90</v>
      </c>
      <c r="F264">
        <v>90</v>
      </c>
      <c r="G264" s="77">
        <v>90</v>
      </c>
      <c r="K264" s="79">
        <v>10</v>
      </c>
      <c r="L264" s="79">
        <v>10</v>
      </c>
      <c r="M264" s="77">
        <v>10</v>
      </c>
      <c r="N264" s="18">
        <f>ROUND((K264+L264+M264)/3,0)</f>
        <v>10</v>
      </c>
      <c r="O264" s="21">
        <f>B264-N264+1</f>
        <v>44717</v>
      </c>
      <c r="P264" s="19">
        <f>O264+25</f>
        <v>44742</v>
      </c>
      <c r="Q264" s="137" t="s">
        <v>645</v>
      </c>
      <c r="R264" s="132" t="s">
        <v>658</v>
      </c>
      <c r="S264" s="145"/>
    </row>
    <row r="265" spans="1:19" x14ac:dyDescent="0.25">
      <c r="A265" t="s">
        <v>351</v>
      </c>
      <c r="B265" s="1">
        <v>44725</v>
      </c>
      <c r="C265" s="45" t="s">
        <v>338</v>
      </c>
      <c r="D265" s="75">
        <v>5</v>
      </c>
      <c r="E265">
        <v>75</v>
      </c>
      <c r="F265">
        <v>75</v>
      </c>
      <c r="G265" s="77">
        <v>75</v>
      </c>
      <c r="K265" s="79">
        <v>8</v>
      </c>
      <c r="L265">
        <v>8</v>
      </c>
      <c r="M265" s="77">
        <v>8</v>
      </c>
      <c r="N265" s="18">
        <f>ROUND((K265+L265+M265)/3,0)</f>
        <v>8</v>
      </c>
      <c r="O265" s="21">
        <f>B265-N265+1</f>
        <v>44718</v>
      </c>
      <c r="P265" s="19">
        <f>O265+25</f>
        <v>44743</v>
      </c>
      <c r="Q265" s="137" t="s">
        <v>645</v>
      </c>
      <c r="R265" s="132" t="s">
        <v>658</v>
      </c>
      <c r="S265" s="147" t="s">
        <v>805</v>
      </c>
    </row>
    <row r="266" spans="1:19" x14ac:dyDescent="0.25">
      <c r="A266" t="s">
        <v>83</v>
      </c>
      <c r="B266" s="1">
        <v>44723</v>
      </c>
      <c r="C266" s="44" t="s">
        <v>74</v>
      </c>
      <c r="D266" s="75">
        <v>4</v>
      </c>
      <c r="E266">
        <v>15</v>
      </c>
      <c r="F266">
        <v>30</v>
      </c>
      <c r="G266" s="77">
        <v>15</v>
      </c>
      <c r="K266" s="79">
        <v>1</v>
      </c>
      <c r="L266" s="79">
        <v>4</v>
      </c>
      <c r="M266" s="77">
        <v>1</v>
      </c>
      <c r="N266" s="18">
        <f>ROUND((K266+L266+M266)/3,0)</f>
        <v>2</v>
      </c>
      <c r="O266" s="21">
        <f>B266-N266+1</f>
        <v>44722</v>
      </c>
      <c r="P266" s="19">
        <f>O266+25</f>
        <v>44747</v>
      </c>
      <c r="Q266" s="137" t="s">
        <v>645</v>
      </c>
      <c r="R266" s="132" t="s">
        <v>658</v>
      </c>
      <c r="S266" s="145"/>
    </row>
    <row r="267" spans="1:19" ht="30" x14ac:dyDescent="0.25">
      <c r="A267" t="s">
        <v>291</v>
      </c>
      <c r="B267" s="1">
        <v>44723</v>
      </c>
      <c r="C267" s="44" t="s">
        <v>322</v>
      </c>
      <c r="D267" s="75">
        <v>4</v>
      </c>
      <c r="H267">
        <v>45</v>
      </c>
      <c r="I267">
        <v>36</v>
      </c>
      <c r="J267" s="77">
        <v>42</v>
      </c>
      <c r="K267" s="79">
        <v>23</v>
      </c>
      <c r="L267" s="79">
        <v>21</v>
      </c>
      <c r="M267" s="77">
        <v>23</v>
      </c>
      <c r="N267" s="18">
        <f>ROUND((K267+L267+M267)/3,0)</f>
        <v>22</v>
      </c>
      <c r="O267" s="21">
        <f>B267-N267+1</f>
        <v>44702</v>
      </c>
      <c r="P267" s="19">
        <f>O267+25</f>
        <v>44727</v>
      </c>
      <c r="Q267" s="137" t="s">
        <v>643</v>
      </c>
      <c r="R267" s="132" t="s">
        <v>658</v>
      </c>
      <c r="S267" s="145" t="s">
        <v>393</v>
      </c>
    </row>
    <row r="268" spans="1:19" ht="30" x14ac:dyDescent="0.25">
      <c r="A268" t="s">
        <v>182</v>
      </c>
      <c r="B268" s="1">
        <v>44725</v>
      </c>
      <c r="C268" s="45" t="s">
        <v>192</v>
      </c>
      <c r="D268" s="75">
        <v>2</v>
      </c>
      <c r="H268">
        <v>32</v>
      </c>
      <c r="I268">
        <v>35</v>
      </c>
      <c r="K268" s="79">
        <v>19</v>
      </c>
      <c r="L268" s="79">
        <v>21</v>
      </c>
      <c r="N268" s="18">
        <f>ROUND((K268+L268)/2,0)</f>
        <v>20</v>
      </c>
      <c r="O268" s="21">
        <f>B268-N268+1</f>
        <v>44706</v>
      </c>
      <c r="P268" s="19">
        <f>O268+25</f>
        <v>44731</v>
      </c>
      <c r="Q268" s="137" t="s">
        <v>713</v>
      </c>
      <c r="R268" s="132" t="s">
        <v>658</v>
      </c>
      <c r="S268" s="145"/>
    </row>
    <row r="269" spans="1:19" x14ac:dyDescent="0.25">
      <c r="A269" t="s">
        <v>240</v>
      </c>
      <c r="B269" s="1">
        <v>44725</v>
      </c>
      <c r="C269" s="44" t="s">
        <v>241</v>
      </c>
      <c r="D269" s="75">
        <v>1</v>
      </c>
      <c r="E269">
        <v>0</v>
      </c>
      <c r="K269" s="79">
        <v>0</v>
      </c>
      <c r="L269" s="79"/>
      <c r="N269" s="18">
        <f>ROUND((K269+L269+M269)/3,0)</f>
        <v>0</v>
      </c>
      <c r="O269" s="21">
        <f>B269-N269+1</f>
        <v>44726</v>
      </c>
      <c r="P269" s="19">
        <f>O269+25</f>
        <v>44751</v>
      </c>
      <c r="Q269" s="137" t="s">
        <v>737</v>
      </c>
      <c r="R269" s="132" t="s">
        <v>659</v>
      </c>
      <c r="S269" s="145"/>
    </row>
    <row r="270" spans="1:19" x14ac:dyDescent="0.25">
      <c r="A270" t="s">
        <v>248</v>
      </c>
      <c r="B270" s="1">
        <v>44725</v>
      </c>
      <c r="C270" s="45" t="s">
        <v>242</v>
      </c>
      <c r="D270" s="75">
        <v>4</v>
      </c>
      <c r="H270">
        <v>30</v>
      </c>
      <c r="I270">
        <v>28</v>
      </c>
      <c r="J270" s="77">
        <v>30</v>
      </c>
      <c r="K270" s="79">
        <v>19</v>
      </c>
      <c r="L270" s="79">
        <v>18</v>
      </c>
      <c r="M270" s="77">
        <v>19</v>
      </c>
      <c r="N270" s="18">
        <f>ROUND((K270+L270+M270)/3,0)</f>
        <v>19</v>
      </c>
      <c r="O270" s="21">
        <f>B270-N270+1</f>
        <v>44707</v>
      </c>
      <c r="P270" s="19">
        <f>O270+25</f>
        <v>44732</v>
      </c>
      <c r="Q270" s="137" t="s">
        <v>663</v>
      </c>
      <c r="R270" s="132" t="s">
        <v>658</v>
      </c>
      <c r="S270" s="145" t="s">
        <v>402</v>
      </c>
    </row>
    <row r="271" spans="1:19" ht="30" x14ac:dyDescent="0.25">
      <c r="A271" t="s">
        <v>125</v>
      </c>
      <c r="B271" s="1">
        <v>44723</v>
      </c>
      <c r="C271" s="45" t="s">
        <v>117</v>
      </c>
      <c r="D271" s="75">
        <v>5</v>
      </c>
      <c r="E271">
        <v>90</v>
      </c>
      <c r="F271">
        <v>90</v>
      </c>
      <c r="G271" s="77">
        <v>90</v>
      </c>
      <c r="K271" s="79">
        <v>10</v>
      </c>
      <c r="L271" s="79">
        <v>10</v>
      </c>
      <c r="M271" s="77">
        <v>10</v>
      </c>
      <c r="N271" s="18">
        <f>ROUND((K271+L271+M271)/3,0)</f>
        <v>10</v>
      </c>
      <c r="O271" s="21">
        <f>B271-N271+1</f>
        <v>44714</v>
      </c>
      <c r="P271" s="19">
        <f>O271+25</f>
        <v>44739</v>
      </c>
      <c r="Q271" s="137" t="s">
        <v>663</v>
      </c>
      <c r="R271" s="132" t="s">
        <v>658</v>
      </c>
      <c r="S271" s="145"/>
    </row>
    <row r="272" spans="1:19" ht="30" x14ac:dyDescent="0.25">
      <c r="A272" t="s">
        <v>132</v>
      </c>
      <c r="B272" s="1">
        <v>44723</v>
      </c>
      <c r="C272" s="45" t="s">
        <v>117</v>
      </c>
      <c r="D272" s="75">
        <v>4</v>
      </c>
      <c r="H272">
        <v>45</v>
      </c>
      <c r="I272">
        <v>42</v>
      </c>
      <c r="J272" s="77">
        <v>40</v>
      </c>
      <c r="K272" s="79">
        <v>23</v>
      </c>
      <c r="L272" s="79">
        <v>23</v>
      </c>
      <c r="M272" s="77">
        <v>22</v>
      </c>
      <c r="N272" s="18">
        <f>ROUND((K272+L272+M272)/3,0)</f>
        <v>23</v>
      </c>
      <c r="O272" s="21">
        <f>B272-N272+1</f>
        <v>44701</v>
      </c>
      <c r="P272" s="19">
        <f>O272+25</f>
        <v>44726</v>
      </c>
      <c r="Q272" s="137" t="s">
        <v>668</v>
      </c>
      <c r="R272" s="132" t="s">
        <v>658</v>
      </c>
      <c r="S272" s="144" t="s">
        <v>393</v>
      </c>
    </row>
    <row r="273" spans="1:19" ht="30" x14ac:dyDescent="0.25">
      <c r="A273" t="s">
        <v>687</v>
      </c>
      <c r="B273" s="1">
        <v>44723</v>
      </c>
      <c r="C273" s="45" t="s">
        <v>323</v>
      </c>
      <c r="D273" s="75">
        <v>3</v>
      </c>
      <c r="H273">
        <v>36</v>
      </c>
      <c r="I273">
        <v>38</v>
      </c>
      <c r="J273" s="77">
        <v>40</v>
      </c>
      <c r="K273" s="79">
        <v>21</v>
      </c>
      <c r="L273" s="79">
        <v>22</v>
      </c>
      <c r="M273" s="77">
        <v>22</v>
      </c>
      <c r="N273" s="18">
        <f>ROUND((K273+L273+M273)/3,0)</f>
        <v>22</v>
      </c>
      <c r="O273" s="21">
        <f>B273-N273+1</f>
        <v>44702</v>
      </c>
      <c r="P273" s="19">
        <f>O273+25</f>
        <v>44727</v>
      </c>
      <c r="Q273" s="137" t="s">
        <v>637</v>
      </c>
      <c r="R273" s="132" t="s">
        <v>659</v>
      </c>
      <c r="S273" s="145" t="s">
        <v>394</v>
      </c>
    </row>
    <row r="274" spans="1:19" ht="30" x14ac:dyDescent="0.25">
      <c r="A274" t="s">
        <v>358</v>
      </c>
      <c r="B274" s="1">
        <v>44726</v>
      </c>
      <c r="C274" s="44" t="s">
        <v>375</v>
      </c>
      <c r="D274" s="75">
        <v>4</v>
      </c>
      <c r="H274" t="s">
        <v>72</v>
      </c>
      <c r="K274" s="79">
        <v>25</v>
      </c>
      <c r="L274" s="79"/>
      <c r="N274" s="18">
        <v>25</v>
      </c>
      <c r="O274" s="21">
        <f>B274-N274+1</f>
        <v>44702</v>
      </c>
      <c r="P274" s="19">
        <f>O274+25</f>
        <v>44727</v>
      </c>
      <c r="Q274" s="137" t="s">
        <v>637</v>
      </c>
      <c r="R274" s="132" t="s">
        <v>659</v>
      </c>
      <c r="S274" s="145" t="s">
        <v>500</v>
      </c>
    </row>
    <row r="275" spans="1:19" ht="30" x14ac:dyDescent="0.25">
      <c r="A275" t="s">
        <v>225</v>
      </c>
      <c r="B275" s="1">
        <v>44725</v>
      </c>
      <c r="C275" s="44" t="s">
        <v>241</v>
      </c>
      <c r="D275" s="75">
        <v>5</v>
      </c>
      <c r="H275">
        <v>36</v>
      </c>
      <c r="I275">
        <v>38</v>
      </c>
      <c r="J275" s="77">
        <v>40</v>
      </c>
      <c r="K275" s="79">
        <v>21</v>
      </c>
      <c r="L275" s="79">
        <v>22</v>
      </c>
      <c r="M275" s="77">
        <v>22</v>
      </c>
      <c r="N275" s="18">
        <f>ROUND((K275+L275+M275)/3,0)</f>
        <v>22</v>
      </c>
      <c r="O275" s="21">
        <f>B275-N275+1</f>
        <v>44704</v>
      </c>
      <c r="P275" s="19">
        <f>O275+25</f>
        <v>44729</v>
      </c>
      <c r="Q275" s="137" t="s">
        <v>637</v>
      </c>
      <c r="R275" s="132" t="s">
        <v>658</v>
      </c>
      <c r="S275" s="145" t="s">
        <v>393</v>
      </c>
    </row>
    <row r="276" spans="1:19" ht="30" x14ac:dyDescent="0.25">
      <c r="A276" t="s">
        <v>343</v>
      </c>
      <c r="B276" s="1">
        <v>44725</v>
      </c>
      <c r="C276" s="45" t="s">
        <v>338</v>
      </c>
      <c r="D276" s="75">
        <v>5</v>
      </c>
      <c r="H276">
        <v>30</v>
      </c>
      <c r="I276">
        <v>35</v>
      </c>
      <c r="J276" s="77">
        <v>32</v>
      </c>
      <c r="K276" s="79">
        <v>19</v>
      </c>
      <c r="L276" s="79">
        <v>21</v>
      </c>
      <c r="M276" s="77">
        <v>19</v>
      </c>
      <c r="N276" s="18">
        <f>ROUND((K276+L276+M276)/3,0)</f>
        <v>20</v>
      </c>
      <c r="O276" s="21">
        <f>B276-N276+1</f>
        <v>44706</v>
      </c>
      <c r="P276" s="19">
        <f>O276+25</f>
        <v>44731</v>
      </c>
      <c r="Q276" s="137" t="s">
        <v>637</v>
      </c>
      <c r="R276" s="132" t="s">
        <v>659</v>
      </c>
      <c r="S276" s="145" t="s">
        <v>402</v>
      </c>
    </row>
    <row r="277" spans="1:19" ht="30" x14ac:dyDescent="0.25">
      <c r="A277" t="s">
        <v>781</v>
      </c>
      <c r="B277" s="1">
        <v>44725</v>
      </c>
      <c r="C277" s="44" t="s">
        <v>783</v>
      </c>
      <c r="D277" s="75">
        <v>8</v>
      </c>
      <c r="H277">
        <v>30</v>
      </c>
      <c r="I277">
        <v>28</v>
      </c>
      <c r="J277" s="77">
        <v>29</v>
      </c>
      <c r="K277" s="79">
        <v>19</v>
      </c>
      <c r="L277" s="79">
        <v>18</v>
      </c>
      <c r="M277" s="77">
        <v>18</v>
      </c>
      <c r="N277" s="18">
        <f>ROUND((K277+L277+M277)/3,0)</f>
        <v>18</v>
      </c>
      <c r="O277" s="21">
        <f>B277-N277+1</f>
        <v>44708</v>
      </c>
      <c r="P277" s="19">
        <f>O277+25</f>
        <v>44733</v>
      </c>
      <c r="Q277" s="137" t="s">
        <v>637</v>
      </c>
      <c r="R277" s="132" t="s">
        <v>659</v>
      </c>
      <c r="S277" s="145" t="s">
        <v>393</v>
      </c>
    </row>
    <row r="278" spans="1:19" x14ac:dyDescent="0.25">
      <c r="A278" t="s">
        <v>766</v>
      </c>
      <c r="B278" s="1">
        <v>44725</v>
      </c>
      <c r="C278" s="44" t="s">
        <v>758</v>
      </c>
      <c r="D278" s="75">
        <v>2</v>
      </c>
      <c r="H278">
        <v>26</v>
      </c>
      <c r="I278">
        <v>24</v>
      </c>
      <c r="K278" s="79">
        <v>17</v>
      </c>
      <c r="L278" s="79">
        <v>16</v>
      </c>
      <c r="N278" s="18">
        <f>ROUND((K278+L278)/2,0)</f>
        <v>17</v>
      </c>
      <c r="O278" s="21">
        <f>B278-N278+1</f>
        <v>44709</v>
      </c>
      <c r="P278" s="19">
        <f>O278+25</f>
        <v>44734</v>
      </c>
      <c r="Q278" s="137" t="s">
        <v>637</v>
      </c>
      <c r="R278" s="132" t="s">
        <v>659</v>
      </c>
      <c r="S278" s="145" t="s">
        <v>824</v>
      </c>
    </row>
    <row r="279" spans="1:19" x14ac:dyDescent="0.25">
      <c r="A279" t="s">
        <v>364</v>
      </c>
      <c r="B279" s="1">
        <v>44726</v>
      </c>
      <c r="C279" s="44" t="s">
        <v>375</v>
      </c>
      <c r="D279" s="75">
        <v>5</v>
      </c>
      <c r="H279">
        <v>20</v>
      </c>
      <c r="I279">
        <v>18</v>
      </c>
      <c r="J279" s="77">
        <v>18</v>
      </c>
      <c r="K279" s="79">
        <v>14</v>
      </c>
      <c r="L279" s="79">
        <v>14</v>
      </c>
      <c r="M279" s="77">
        <v>14</v>
      </c>
      <c r="N279" s="18">
        <f>ROUND((K279+L279+M279)/3,0)</f>
        <v>14</v>
      </c>
      <c r="O279" s="21">
        <f>B279-N279+1</f>
        <v>44713</v>
      </c>
      <c r="P279" s="19">
        <f>O279+25</f>
        <v>44738</v>
      </c>
      <c r="Q279" s="137" t="s">
        <v>637</v>
      </c>
      <c r="R279" s="132" t="s">
        <v>658</v>
      </c>
      <c r="S279" s="145"/>
    </row>
    <row r="280" spans="1:19" ht="30" x14ac:dyDescent="0.25">
      <c r="A280" t="s">
        <v>58</v>
      </c>
      <c r="B280" s="1">
        <v>44722</v>
      </c>
      <c r="C280" s="43" t="s">
        <v>71</v>
      </c>
      <c r="D280" s="75">
        <v>4</v>
      </c>
      <c r="E280">
        <v>90</v>
      </c>
      <c r="F280">
        <v>80</v>
      </c>
      <c r="G280" s="77">
        <v>60</v>
      </c>
      <c r="K280" s="79">
        <v>10</v>
      </c>
      <c r="L280" s="79">
        <v>9</v>
      </c>
      <c r="M280" s="77">
        <v>7</v>
      </c>
      <c r="N280" s="18">
        <f>ROUND((K280+L280+M280)/3,0)</f>
        <v>9</v>
      </c>
      <c r="O280" s="21">
        <f>B280-N280+1</f>
        <v>44714</v>
      </c>
      <c r="P280" s="19">
        <f>O280+25</f>
        <v>44739</v>
      </c>
      <c r="Q280" s="137" t="s">
        <v>637</v>
      </c>
      <c r="S280" s="145"/>
    </row>
    <row r="281" spans="1:19" ht="30" x14ac:dyDescent="0.25">
      <c r="A281" t="s">
        <v>688</v>
      </c>
      <c r="B281" s="1">
        <v>44723</v>
      </c>
      <c r="C281" s="45" t="s">
        <v>323</v>
      </c>
      <c r="D281" s="75">
        <v>5</v>
      </c>
      <c r="E281">
        <v>90</v>
      </c>
      <c r="F281">
        <v>90</v>
      </c>
      <c r="G281" s="77">
        <v>90</v>
      </c>
      <c r="K281" s="79">
        <v>10</v>
      </c>
      <c r="L281" s="79">
        <v>10</v>
      </c>
      <c r="M281" s="77">
        <v>10</v>
      </c>
      <c r="N281" s="18">
        <f>ROUND((K281+L281+M281)/3,0)</f>
        <v>10</v>
      </c>
      <c r="O281" s="21">
        <f>B277-N281+1</f>
        <v>44716</v>
      </c>
      <c r="P281" s="19">
        <f>O281+25</f>
        <v>44741</v>
      </c>
      <c r="Q281" s="137" t="s">
        <v>637</v>
      </c>
      <c r="R281" s="132" t="s">
        <v>658</v>
      </c>
      <c r="S281" s="145"/>
    </row>
    <row r="282" spans="1:19" ht="30" x14ac:dyDescent="0.25">
      <c r="A282" t="s">
        <v>194</v>
      </c>
      <c r="B282" s="1">
        <v>44725</v>
      </c>
      <c r="C282" s="44" t="s">
        <v>722</v>
      </c>
      <c r="D282" s="75">
        <v>5</v>
      </c>
      <c r="E282">
        <v>30</v>
      </c>
      <c r="F282">
        <v>30</v>
      </c>
      <c r="G282" s="77">
        <v>30</v>
      </c>
      <c r="K282" s="79">
        <v>4</v>
      </c>
      <c r="L282" s="79">
        <v>4</v>
      </c>
      <c r="M282" s="77">
        <v>4</v>
      </c>
      <c r="N282" s="18">
        <f>ROUND((K282+L282+M282)/3,0)</f>
        <v>4</v>
      </c>
      <c r="O282" s="21">
        <f>B282-N282+1</f>
        <v>44722</v>
      </c>
      <c r="P282" s="19">
        <f>O282+25</f>
        <v>44747</v>
      </c>
      <c r="Q282" s="137" t="s">
        <v>637</v>
      </c>
      <c r="R282" s="132" t="s">
        <v>658</v>
      </c>
      <c r="S282" s="145"/>
    </row>
    <row r="283" spans="1:19" ht="30" x14ac:dyDescent="0.25">
      <c r="A283" t="s">
        <v>66</v>
      </c>
      <c r="B283" s="1">
        <v>44722</v>
      </c>
      <c r="C283" s="43" t="s">
        <v>71</v>
      </c>
      <c r="D283" s="75">
        <v>4</v>
      </c>
      <c r="E283">
        <v>0</v>
      </c>
      <c r="F283">
        <v>0</v>
      </c>
      <c r="G283" s="77">
        <v>0</v>
      </c>
      <c r="K283" s="79">
        <v>0</v>
      </c>
      <c r="L283" s="79">
        <v>0</v>
      </c>
      <c r="M283" s="77">
        <v>0</v>
      </c>
      <c r="N283" s="18">
        <f>ROUND((K283+L283+M283)/3,0)</f>
        <v>0</v>
      </c>
      <c r="O283" s="21">
        <f>B283-N283+1</f>
        <v>44723</v>
      </c>
      <c r="P283" s="19">
        <f>O283+25</f>
        <v>44748</v>
      </c>
      <c r="Q283" s="137" t="s">
        <v>637</v>
      </c>
      <c r="S283" s="147" t="s">
        <v>805</v>
      </c>
    </row>
    <row r="284" spans="1:19" ht="30" x14ac:dyDescent="0.25">
      <c r="A284" t="s">
        <v>349</v>
      </c>
      <c r="B284" s="1">
        <v>44725</v>
      </c>
      <c r="C284" s="45" t="s">
        <v>338</v>
      </c>
      <c r="D284" s="75">
        <v>4</v>
      </c>
      <c r="H284">
        <v>30</v>
      </c>
      <c r="I284">
        <v>27</v>
      </c>
      <c r="J284" s="77">
        <v>29</v>
      </c>
      <c r="K284" s="79">
        <v>19</v>
      </c>
      <c r="L284" s="79">
        <v>17</v>
      </c>
      <c r="M284" s="77">
        <v>18</v>
      </c>
      <c r="N284" s="18">
        <f>ROUND((K284+L284+M284)/3,0)</f>
        <v>18</v>
      </c>
      <c r="O284" s="21">
        <f>B284-N284+1</f>
        <v>44708</v>
      </c>
      <c r="P284" s="19">
        <f>O284+25</f>
        <v>44733</v>
      </c>
      <c r="Q284" s="137" t="s">
        <v>787</v>
      </c>
      <c r="R284" s="132" t="s">
        <v>659</v>
      </c>
      <c r="S284" s="145"/>
    </row>
    <row r="285" spans="1:19" ht="30" x14ac:dyDescent="0.25">
      <c r="A285" t="s">
        <v>138</v>
      </c>
      <c r="B285" s="1">
        <v>44723</v>
      </c>
      <c r="C285" s="45" t="s">
        <v>117</v>
      </c>
      <c r="D285" s="75">
        <v>5</v>
      </c>
      <c r="H285">
        <v>39</v>
      </c>
      <c r="I285">
        <v>37</v>
      </c>
      <c r="J285" s="77">
        <v>42</v>
      </c>
      <c r="K285" s="79">
        <v>22</v>
      </c>
      <c r="L285" s="79">
        <v>22</v>
      </c>
      <c r="M285" s="77">
        <v>23</v>
      </c>
      <c r="N285" s="18">
        <f>ROUND((K285+L285+M285)/3,0)</f>
        <v>22</v>
      </c>
      <c r="O285" s="21">
        <f>B285-N285+1</f>
        <v>44702</v>
      </c>
      <c r="P285" s="19">
        <f>O285+25</f>
        <v>44727</v>
      </c>
      <c r="Q285" s="137" t="s">
        <v>642</v>
      </c>
      <c r="R285" s="132" t="s">
        <v>658</v>
      </c>
      <c r="S285" s="145" t="s">
        <v>402</v>
      </c>
    </row>
    <row r="286" spans="1:19" x14ac:dyDescent="0.25">
      <c r="A286" t="s">
        <v>141</v>
      </c>
      <c r="B286" s="1">
        <v>44723</v>
      </c>
      <c r="C286" s="45" t="s">
        <v>117</v>
      </c>
      <c r="D286" s="75">
        <v>5</v>
      </c>
      <c r="H286">
        <v>40</v>
      </c>
      <c r="I286">
        <v>35</v>
      </c>
      <c r="J286" s="77">
        <v>37</v>
      </c>
      <c r="K286" s="79">
        <v>22</v>
      </c>
      <c r="L286" s="79">
        <v>21</v>
      </c>
      <c r="M286" s="77">
        <v>22</v>
      </c>
      <c r="N286" s="18">
        <f>ROUND((K286+L286+M286)/3,0)</f>
        <v>22</v>
      </c>
      <c r="O286" s="21">
        <f>B286-N286+1</f>
        <v>44702</v>
      </c>
      <c r="P286" s="19">
        <f>O286+25</f>
        <v>44727</v>
      </c>
      <c r="Q286" s="137" t="s">
        <v>642</v>
      </c>
      <c r="R286" s="132" t="s">
        <v>632</v>
      </c>
      <c r="S286" s="145" t="s">
        <v>402</v>
      </c>
    </row>
    <row r="287" spans="1:19" x14ac:dyDescent="0.25">
      <c r="A287" t="s">
        <v>383</v>
      </c>
      <c r="B287" s="1">
        <v>44726</v>
      </c>
      <c r="C287" s="45" t="s">
        <v>376</v>
      </c>
      <c r="D287" s="75">
        <v>5</v>
      </c>
      <c r="E287" t="s">
        <v>797</v>
      </c>
      <c r="G287" s="77" t="s">
        <v>798</v>
      </c>
      <c r="K287" s="79">
        <v>24</v>
      </c>
      <c r="L287" s="79">
        <v>25</v>
      </c>
      <c r="M287" s="77">
        <v>25</v>
      </c>
      <c r="N287" s="18">
        <f>ROUND((24*3+26*2)/5,0)</f>
        <v>25</v>
      </c>
      <c r="O287" s="21">
        <f>B287-N287+1</f>
        <v>44702</v>
      </c>
      <c r="P287" s="19">
        <f>O287+25</f>
        <v>44727</v>
      </c>
      <c r="Q287" s="137" t="s">
        <v>642</v>
      </c>
      <c r="R287" s="132" t="s">
        <v>632</v>
      </c>
      <c r="S287" s="145" t="s">
        <v>393</v>
      </c>
    </row>
    <row r="288" spans="1:19" ht="21" customHeight="1" x14ac:dyDescent="0.25">
      <c r="A288" t="s">
        <v>106</v>
      </c>
      <c r="B288" s="1">
        <v>44723</v>
      </c>
      <c r="C288" s="44" t="s">
        <v>74</v>
      </c>
      <c r="D288" s="75">
        <v>4</v>
      </c>
      <c r="H288">
        <v>36</v>
      </c>
      <c r="I288">
        <v>34</v>
      </c>
      <c r="J288" s="77">
        <v>31</v>
      </c>
      <c r="K288" s="79">
        <v>21</v>
      </c>
      <c r="L288" s="79">
        <v>20</v>
      </c>
      <c r="M288" s="77">
        <v>19</v>
      </c>
      <c r="N288" s="18">
        <f>ROUND((K288+L288+M288)/3,0)</f>
        <v>20</v>
      </c>
      <c r="O288" s="21">
        <f>B288-N288+1</f>
        <v>44704</v>
      </c>
      <c r="P288" s="19">
        <f>O288+25</f>
        <v>44729</v>
      </c>
      <c r="Q288" s="137" t="s">
        <v>642</v>
      </c>
      <c r="R288" s="132" t="s">
        <v>658</v>
      </c>
      <c r="S288" s="145" t="s">
        <v>393</v>
      </c>
    </row>
    <row r="289" spans="1:19" x14ac:dyDescent="0.25">
      <c r="A289" t="s">
        <v>111</v>
      </c>
      <c r="B289" s="1">
        <v>44723</v>
      </c>
      <c r="C289" s="44" t="s">
        <v>74</v>
      </c>
      <c r="D289" s="75">
        <v>5</v>
      </c>
      <c r="H289">
        <v>35</v>
      </c>
      <c r="I289">
        <v>33</v>
      </c>
      <c r="J289" s="77">
        <v>32</v>
      </c>
      <c r="K289" s="79">
        <v>21</v>
      </c>
      <c r="L289" s="79">
        <v>20</v>
      </c>
      <c r="M289" s="77">
        <v>19</v>
      </c>
      <c r="N289" s="18">
        <f>ROUND((K289+L289+M289)/3,0)</f>
        <v>20</v>
      </c>
      <c r="O289" s="21">
        <f>B289-N289+1</f>
        <v>44704</v>
      </c>
      <c r="P289" s="19">
        <f>O289+25</f>
        <v>44729</v>
      </c>
      <c r="Q289" s="137" t="s">
        <v>642</v>
      </c>
      <c r="R289" s="132" t="s">
        <v>659</v>
      </c>
      <c r="S289" s="145" t="s">
        <v>393</v>
      </c>
    </row>
    <row r="290" spans="1:19" x14ac:dyDescent="0.25">
      <c r="A290" t="s">
        <v>289</v>
      </c>
      <c r="B290" s="1">
        <v>44723</v>
      </c>
      <c r="C290" s="44" t="s">
        <v>322</v>
      </c>
      <c r="D290" s="75">
        <v>3</v>
      </c>
      <c r="H290">
        <v>31</v>
      </c>
      <c r="I290">
        <v>31</v>
      </c>
      <c r="J290" s="77">
        <v>31</v>
      </c>
      <c r="K290" s="79">
        <v>19</v>
      </c>
      <c r="L290" s="79">
        <v>19</v>
      </c>
      <c r="M290" s="77">
        <v>19</v>
      </c>
      <c r="N290" s="18">
        <f>ROUND((K290+L290+M290)/3,0)</f>
        <v>19</v>
      </c>
      <c r="O290" s="21">
        <f>B290-N290+1</f>
        <v>44705</v>
      </c>
      <c r="P290" s="19">
        <f>O290+25</f>
        <v>44730</v>
      </c>
      <c r="Q290" s="137" t="s">
        <v>642</v>
      </c>
      <c r="R290" s="132" t="s">
        <v>632</v>
      </c>
      <c r="S290" s="147" t="s">
        <v>805</v>
      </c>
    </row>
    <row r="291" spans="1:19" ht="30" x14ac:dyDescent="0.25">
      <c r="A291" t="s">
        <v>173</v>
      </c>
      <c r="B291" s="1">
        <v>44725</v>
      </c>
      <c r="C291" s="45" t="s">
        <v>192</v>
      </c>
      <c r="D291" s="75">
        <v>5</v>
      </c>
      <c r="H291">
        <v>23</v>
      </c>
      <c r="I291">
        <v>26</v>
      </c>
      <c r="J291" s="77">
        <v>30</v>
      </c>
      <c r="K291" s="79">
        <v>16</v>
      </c>
      <c r="L291" s="79">
        <v>17</v>
      </c>
      <c r="M291" s="77">
        <v>19</v>
      </c>
      <c r="N291" s="18">
        <f>ROUND((K291+L291+M291)/3,0)</f>
        <v>17</v>
      </c>
      <c r="O291" s="21">
        <f>B291-N291+1</f>
        <v>44709</v>
      </c>
      <c r="P291" s="19">
        <f>O291+25</f>
        <v>44734</v>
      </c>
      <c r="Q291" s="137" t="s">
        <v>642</v>
      </c>
      <c r="R291" s="132" t="s">
        <v>658</v>
      </c>
      <c r="S291" s="145" t="s">
        <v>394</v>
      </c>
    </row>
    <row r="292" spans="1:19" ht="30" x14ac:dyDescent="0.25">
      <c r="A292" t="s">
        <v>195</v>
      </c>
      <c r="B292" s="1">
        <v>44725</v>
      </c>
      <c r="C292" s="44" t="s">
        <v>722</v>
      </c>
      <c r="D292" s="75">
        <v>5</v>
      </c>
      <c r="E292">
        <v>90</v>
      </c>
      <c r="F292">
        <v>60</v>
      </c>
      <c r="G292" s="77">
        <v>60</v>
      </c>
      <c r="K292" s="79">
        <v>10</v>
      </c>
      <c r="L292" s="79">
        <v>7</v>
      </c>
      <c r="M292" s="77">
        <v>7</v>
      </c>
      <c r="N292" s="18">
        <f>ROUND((K292+L292+M292)/3,0)</f>
        <v>8</v>
      </c>
      <c r="O292" s="21">
        <f>B292-N292+1</f>
        <v>44718</v>
      </c>
      <c r="P292" s="19">
        <f>O292+25</f>
        <v>44743</v>
      </c>
      <c r="Q292" s="137" t="s">
        <v>642</v>
      </c>
      <c r="R292" s="132" t="s">
        <v>632</v>
      </c>
      <c r="S292" s="145"/>
    </row>
    <row r="293" spans="1:19" ht="30" x14ac:dyDescent="0.25">
      <c r="A293" t="s">
        <v>290</v>
      </c>
      <c r="B293" s="1">
        <v>44723</v>
      </c>
      <c r="C293" s="44" t="s">
        <v>322</v>
      </c>
      <c r="D293" s="75">
        <v>3</v>
      </c>
      <c r="E293">
        <v>20</v>
      </c>
      <c r="F293">
        <v>15</v>
      </c>
      <c r="G293" s="77">
        <v>30</v>
      </c>
      <c r="K293" s="79">
        <v>2</v>
      </c>
      <c r="L293" s="79">
        <v>1</v>
      </c>
      <c r="M293" s="77">
        <v>4</v>
      </c>
      <c r="N293" s="18">
        <f>ROUND((K293+L293+M293)/3,0)</f>
        <v>2</v>
      </c>
      <c r="O293" s="21">
        <f>B293-N293+1</f>
        <v>44722</v>
      </c>
      <c r="P293" s="19">
        <f>O293+25</f>
        <v>44747</v>
      </c>
      <c r="Q293" s="137" t="s">
        <v>642</v>
      </c>
      <c r="R293" s="132" t="s">
        <v>658</v>
      </c>
      <c r="S293" s="145"/>
    </row>
    <row r="294" spans="1:19" ht="30" x14ac:dyDescent="0.25">
      <c r="A294" t="s">
        <v>206</v>
      </c>
      <c r="B294" s="1">
        <v>44725</v>
      </c>
      <c r="C294" s="44" t="s">
        <v>722</v>
      </c>
      <c r="D294" s="75">
        <v>6</v>
      </c>
      <c r="E294">
        <v>30</v>
      </c>
      <c r="F294">
        <v>30</v>
      </c>
      <c r="G294" s="77">
        <v>30</v>
      </c>
      <c r="K294" s="79">
        <v>4</v>
      </c>
      <c r="L294" s="79">
        <v>4</v>
      </c>
      <c r="M294" s="77">
        <v>4</v>
      </c>
      <c r="N294" s="18">
        <f>ROUND((K294+L294+M294)/3,0)</f>
        <v>4</v>
      </c>
      <c r="O294" s="21">
        <f>B294-N294+1</f>
        <v>44722</v>
      </c>
      <c r="P294" s="19">
        <f>O294+25</f>
        <v>44747</v>
      </c>
      <c r="Q294" s="137" t="s">
        <v>642</v>
      </c>
      <c r="R294" s="132" t="s">
        <v>659</v>
      </c>
      <c r="S294" s="145"/>
    </row>
    <row r="295" spans="1:19" x14ac:dyDescent="0.25">
      <c r="A295" t="s">
        <v>107</v>
      </c>
      <c r="B295" s="1">
        <v>44723</v>
      </c>
      <c r="C295" s="44" t="s">
        <v>74</v>
      </c>
      <c r="D295" s="75">
        <v>3</v>
      </c>
      <c r="E295">
        <v>0</v>
      </c>
      <c r="F295">
        <v>0</v>
      </c>
      <c r="G295" s="77">
        <v>0</v>
      </c>
      <c r="K295" s="79">
        <v>0</v>
      </c>
      <c r="L295" s="79">
        <v>0</v>
      </c>
      <c r="M295" s="77">
        <v>0</v>
      </c>
      <c r="N295" s="18">
        <f>ROUND((K295+L295+M295)/3,0)</f>
        <v>0</v>
      </c>
      <c r="O295" s="21">
        <f>B295-N295+1</f>
        <v>44724</v>
      </c>
      <c r="P295" s="19">
        <f>O295+25</f>
        <v>44749</v>
      </c>
      <c r="Q295" s="137" t="s">
        <v>642</v>
      </c>
      <c r="R295" s="132" t="s">
        <v>659</v>
      </c>
      <c r="S295" s="147" t="s">
        <v>805</v>
      </c>
    </row>
    <row r="296" spans="1:19" x14ac:dyDescent="0.25">
      <c r="A296" t="s">
        <v>243</v>
      </c>
      <c r="B296" s="1">
        <v>44725</v>
      </c>
      <c r="C296" s="45" t="s">
        <v>242</v>
      </c>
      <c r="D296" s="75">
        <v>2</v>
      </c>
      <c r="E296">
        <v>0</v>
      </c>
      <c r="F296">
        <v>0</v>
      </c>
      <c r="K296" s="79">
        <v>0</v>
      </c>
      <c r="L296" s="79">
        <v>0</v>
      </c>
      <c r="N296" s="18">
        <f>ROUND((K296+L296+M296)/3,0)</f>
        <v>0</v>
      </c>
      <c r="O296" s="21">
        <f>B296-N296+1</f>
        <v>44726</v>
      </c>
      <c r="P296" s="19">
        <f>O296+25</f>
        <v>44751</v>
      </c>
      <c r="Q296" s="137" t="s">
        <v>642</v>
      </c>
      <c r="R296" s="132" t="s">
        <v>658</v>
      </c>
      <c r="S296" s="145"/>
    </row>
    <row r="297" spans="1:19" ht="30" x14ac:dyDescent="0.25">
      <c r="A297" t="s">
        <v>229</v>
      </c>
      <c r="B297" s="1">
        <v>44725</v>
      </c>
      <c r="C297" s="44" t="s">
        <v>241</v>
      </c>
      <c r="D297" s="75">
        <v>2</v>
      </c>
      <c r="H297">
        <v>30</v>
      </c>
      <c r="I297">
        <v>32</v>
      </c>
      <c r="K297" s="79">
        <v>19</v>
      </c>
      <c r="L297" s="79">
        <v>19</v>
      </c>
      <c r="N297" s="18">
        <f>ROUND((K297+L297+M297)/2,0)</f>
        <v>19</v>
      </c>
      <c r="O297" s="21">
        <f>B297-N297+1</f>
        <v>44707</v>
      </c>
      <c r="P297" s="19">
        <f>O297+25</f>
        <v>44732</v>
      </c>
      <c r="Q297" s="137" t="s">
        <v>660</v>
      </c>
      <c r="R297" s="132" t="s">
        <v>659</v>
      </c>
      <c r="S297" s="145" t="s">
        <v>440</v>
      </c>
    </row>
    <row r="298" spans="1:19" x14ac:dyDescent="0.25">
      <c r="A298" t="s">
        <v>771</v>
      </c>
      <c r="B298" s="1">
        <v>44725</v>
      </c>
      <c r="C298" s="44" t="s">
        <v>758</v>
      </c>
      <c r="D298" s="75">
        <v>3</v>
      </c>
      <c r="H298">
        <v>28</v>
      </c>
      <c r="I298">
        <v>31</v>
      </c>
      <c r="J298" s="77">
        <v>33</v>
      </c>
      <c r="K298" s="79">
        <v>18</v>
      </c>
      <c r="L298" s="79">
        <v>19</v>
      </c>
      <c r="M298" s="77">
        <v>20</v>
      </c>
      <c r="N298" s="18">
        <f>ROUND((K298+L298+M298)/3,0)</f>
        <v>19</v>
      </c>
      <c r="O298" s="21">
        <f>B298-N298+1</f>
        <v>44707</v>
      </c>
      <c r="P298" s="19">
        <f>O298+25</f>
        <v>44732</v>
      </c>
      <c r="Q298" s="137" t="s">
        <v>660</v>
      </c>
      <c r="R298" s="132" t="s">
        <v>659</v>
      </c>
      <c r="S298" s="145" t="s">
        <v>394</v>
      </c>
    </row>
    <row r="299" spans="1:19" ht="30" x14ac:dyDescent="0.25">
      <c r="A299" t="s">
        <v>67</v>
      </c>
      <c r="B299" s="1">
        <v>44722</v>
      </c>
      <c r="C299" s="43" t="s">
        <v>71</v>
      </c>
      <c r="D299" s="75">
        <v>4</v>
      </c>
      <c r="E299">
        <v>90</v>
      </c>
      <c r="F299">
        <v>80</v>
      </c>
      <c r="G299" s="77">
        <v>80</v>
      </c>
      <c r="K299" s="79">
        <v>10</v>
      </c>
      <c r="L299" s="79">
        <v>9</v>
      </c>
      <c r="M299" s="77">
        <v>9</v>
      </c>
      <c r="N299" s="18">
        <f>ROUND((K299+L299+M299)/3,0)</f>
        <v>9</v>
      </c>
      <c r="O299" s="21">
        <f>B299-N299+1</f>
        <v>44714</v>
      </c>
      <c r="P299" s="19">
        <f>O299+25</f>
        <v>44739</v>
      </c>
      <c r="Q299" s="137" t="s">
        <v>660</v>
      </c>
      <c r="S299" s="145"/>
    </row>
    <row r="300" spans="1:19" x14ac:dyDescent="0.25">
      <c r="A300" t="s">
        <v>119</v>
      </c>
      <c r="B300" s="1">
        <v>44723</v>
      </c>
      <c r="C300" s="45" t="s">
        <v>117</v>
      </c>
      <c r="D300" s="75">
        <v>4</v>
      </c>
      <c r="E300">
        <v>90</v>
      </c>
      <c r="F300">
        <v>90</v>
      </c>
      <c r="H300" t="s">
        <v>193</v>
      </c>
      <c r="K300" s="79">
        <v>10</v>
      </c>
      <c r="L300" s="79">
        <v>10</v>
      </c>
      <c r="M300" s="77">
        <v>11</v>
      </c>
      <c r="N300" s="18">
        <f>ROUND((K300+L300+M300)/3,0)</f>
        <v>10</v>
      </c>
      <c r="O300" s="21">
        <f>B300-N300+1</f>
        <v>44714</v>
      </c>
      <c r="P300" s="19">
        <f>O300+25</f>
        <v>44739</v>
      </c>
      <c r="Q300" s="137" t="s">
        <v>660</v>
      </c>
      <c r="R300" s="132" t="s">
        <v>658</v>
      </c>
      <c r="S300" s="145"/>
    </row>
    <row r="301" spans="1:19" ht="30" x14ac:dyDescent="0.25">
      <c r="A301" t="s">
        <v>68</v>
      </c>
      <c r="B301" s="1">
        <v>44722</v>
      </c>
      <c r="C301" s="43" t="s">
        <v>71</v>
      </c>
      <c r="D301" s="75">
        <v>3</v>
      </c>
      <c r="E301">
        <v>45</v>
      </c>
      <c r="F301">
        <v>45</v>
      </c>
      <c r="G301" s="77">
        <v>45</v>
      </c>
      <c r="K301" s="79">
        <v>6</v>
      </c>
      <c r="L301" s="79">
        <v>6</v>
      </c>
      <c r="M301" s="77">
        <v>6</v>
      </c>
      <c r="N301" s="18">
        <f>ROUND((K301+L301+M301)/3,0)</f>
        <v>6</v>
      </c>
      <c r="O301" s="21">
        <f>B301-N301+1</f>
        <v>44717</v>
      </c>
      <c r="P301" s="19">
        <f>O301+25</f>
        <v>44742</v>
      </c>
      <c r="Q301" s="137" t="s">
        <v>660</v>
      </c>
      <c r="S301" s="145"/>
    </row>
    <row r="302" spans="1:19" ht="30" x14ac:dyDescent="0.25">
      <c r="A302" t="s">
        <v>774</v>
      </c>
      <c r="B302" s="1">
        <v>44725</v>
      </c>
      <c r="C302" s="44" t="s">
        <v>758</v>
      </c>
      <c r="D302" s="75">
        <v>2</v>
      </c>
      <c r="E302">
        <v>60</v>
      </c>
      <c r="F302">
        <v>80</v>
      </c>
      <c r="K302" s="79">
        <v>7</v>
      </c>
      <c r="L302" s="79">
        <v>9</v>
      </c>
      <c r="N302" s="18">
        <f>ROUND((K302+L302)/2,0)</f>
        <v>8</v>
      </c>
      <c r="O302" s="21">
        <f>B302-N302+1</f>
        <v>44718</v>
      </c>
      <c r="P302" s="19">
        <f>O302+25</f>
        <v>44743</v>
      </c>
      <c r="Q302" s="137" t="s">
        <v>660</v>
      </c>
      <c r="R302" s="132" t="s">
        <v>659</v>
      </c>
      <c r="S302" s="145"/>
    </row>
    <row r="303" spans="1:19" ht="30" x14ac:dyDescent="0.25">
      <c r="A303" t="s">
        <v>218</v>
      </c>
      <c r="B303" s="1">
        <v>44725</v>
      </c>
      <c r="C303" s="44" t="s">
        <v>217</v>
      </c>
      <c r="D303" s="75">
        <v>5</v>
      </c>
      <c r="E303">
        <v>90</v>
      </c>
      <c r="F303">
        <v>45</v>
      </c>
      <c r="G303" s="77">
        <v>45</v>
      </c>
      <c r="K303" s="79">
        <v>10</v>
      </c>
      <c r="L303" s="79">
        <v>6</v>
      </c>
      <c r="M303" s="77">
        <v>6</v>
      </c>
      <c r="N303" s="18">
        <f>ROUND((K303+L303+M303)/3,0)</f>
        <v>7</v>
      </c>
      <c r="O303" s="21">
        <f>B303-N303+1</f>
        <v>44719</v>
      </c>
      <c r="P303" s="19">
        <f>O303+25</f>
        <v>44744</v>
      </c>
      <c r="Q303" s="137" t="s">
        <v>660</v>
      </c>
      <c r="R303" s="132" t="s">
        <v>659</v>
      </c>
      <c r="S303" s="145"/>
    </row>
    <row r="304" spans="1:19" ht="30" x14ac:dyDescent="0.25">
      <c r="A304" t="s">
        <v>264</v>
      </c>
      <c r="B304" s="1">
        <v>44725</v>
      </c>
      <c r="C304" s="45" t="s">
        <v>242</v>
      </c>
      <c r="D304" s="75">
        <v>4</v>
      </c>
      <c r="E304">
        <v>60</v>
      </c>
      <c r="F304">
        <v>60</v>
      </c>
      <c r="G304" s="77">
        <v>45</v>
      </c>
      <c r="K304" s="79">
        <v>7</v>
      </c>
      <c r="L304" s="79">
        <v>7</v>
      </c>
      <c r="M304" s="77">
        <v>6</v>
      </c>
      <c r="N304" s="18">
        <f>ROUND((K304+L304+M304)/3,0)</f>
        <v>7</v>
      </c>
      <c r="O304" s="21">
        <f>B304-N304+1</f>
        <v>44719</v>
      </c>
      <c r="P304" s="19">
        <f>O304+25</f>
        <v>44744</v>
      </c>
      <c r="Q304" s="137" t="s">
        <v>660</v>
      </c>
      <c r="R304" s="132" t="s">
        <v>659</v>
      </c>
      <c r="S304" s="145"/>
    </row>
    <row r="305" spans="1:19" ht="30" x14ac:dyDescent="0.25">
      <c r="A305" t="s">
        <v>204</v>
      </c>
      <c r="B305" s="1">
        <v>44725</v>
      </c>
      <c r="C305" s="44" t="s">
        <v>722</v>
      </c>
      <c r="D305" s="75">
        <v>5</v>
      </c>
      <c r="E305">
        <v>15</v>
      </c>
      <c r="F305">
        <v>30</v>
      </c>
      <c r="G305" s="77">
        <v>30</v>
      </c>
      <c r="K305" s="79">
        <v>1</v>
      </c>
      <c r="L305" s="79">
        <v>4</v>
      </c>
      <c r="M305" s="77">
        <v>4</v>
      </c>
      <c r="N305" s="18">
        <f>ROUND((K305+L305+M305)/3,0)</f>
        <v>3</v>
      </c>
      <c r="O305" s="21">
        <f>B305-N305+1</f>
        <v>44723</v>
      </c>
      <c r="P305" s="19">
        <f>O305+25</f>
        <v>44748</v>
      </c>
      <c r="Q305" s="137" t="s">
        <v>660</v>
      </c>
      <c r="R305" s="132" t="s">
        <v>658</v>
      </c>
      <c r="S305" s="145"/>
    </row>
    <row r="306" spans="1:19" ht="30" x14ac:dyDescent="0.25">
      <c r="A306" t="s">
        <v>118</v>
      </c>
      <c r="B306" s="1">
        <v>44723</v>
      </c>
      <c r="C306" s="45" t="s">
        <v>117</v>
      </c>
      <c r="D306" s="75">
        <v>1</v>
      </c>
      <c r="E306">
        <v>0</v>
      </c>
      <c r="K306" s="79">
        <v>0</v>
      </c>
      <c r="L306" s="79">
        <v>0</v>
      </c>
      <c r="M306" s="77">
        <v>0</v>
      </c>
      <c r="N306" s="18">
        <f>ROUND((K306+L306+M306)/3,0)</f>
        <v>0</v>
      </c>
      <c r="O306" s="21">
        <f>B306-N306+1</f>
        <v>44724</v>
      </c>
      <c r="P306" s="19">
        <f>O306+25</f>
        <v>44749</v>
      </c>
      <c r="Q306" s="137" t="s">
        <v>660</v>
      </c>
      <c r="R306" s="132" t="s">
        <v>658</v>
      </c>
      <c r="S306" s="145"/>
    </row>
    <row r="307" spans="1:19" ht="30" x14ac:dyDescent="0.25">
      <c r="A307" t="s">
        <v>120</v>
      </c>
      <c r="B307" s="1">
        <v>44723</v>
      </c>
      <c r="C307" s="45" t="s">
        <v>117</v>
      </c>
      <c r="D307" s="75">
        <v>6</v>
      </c>
      <c r="E307">
        <v>60</v>
      </c>
      <c r="F307">
        <v>45</v>
      </c>
      <c r="G307" s="77">
        <v>60</v>
      </c>
      <c r="K307" s="79">
        <v>7</v>
      </c>
      <c r="L307" s="79">
        <v>6</v>
      </c>
      <c r="M307" s="77">
        <v>7</v>
      </c>
      <c r="N307" s="18">
        <f>ROUND((K307+L307+M307)/3,0)</f>
        <v>7</v>
      </c>
      <c r="O307" s="21">
        <f>B307-N307+1</f>
        <v>44717</v>
      </c>
      <c r="P307" s="19">
        <f>O307+25</f>
        <v>44742</v>
      </c>
      <c r="Q307" s="137" t="s">
        <v>661</v>
      </c>
      <c r="R307" s="132" t="s">
        <v>658</v>
      </c>
      <c r="S307" s="145"/>
    </row>
    <row r="308" spans="1:19" x14ac:dyDescent="0.25">
      <c r="A308" t="s">
        <v>148</v>
      </c>
      <c r="B308" s="1">
        <v>44723</v>
      </c>
      <c r="C308" s="45" t="s">
        <v>117</v>
      </c>
      <c r="D308" s="75">
        <v>5</v>
      </c>
      <c r="E308">
        <v>45</v>
      </c>
      <c r="F308">
        <v>45</v>
      </c>
      <c r="G308" s="77">
        <v>45</v>
      </c>
      <c r="K308" s="79">
        <v>6</v>
      </c>
      <c r="L308" s="79">
        <v>6</v>
      </c>
      <c r="M308" s="77">
        <v>6</v>
      </c>
      <c r="N308" s="18">
        <f>ROUND((K308+L308+M308)/3,0)</f>
        <v>6</v>
      </c>
      <c r="O308" s="21">
        <f>B308-N308+1</f>
        <v>44718</v>
      </c>
      <c r="P308" s="19">
        <f>O308+25</f>
        <v>44743</v>
      </c>
      <c r="Q308" s="137" t="s">
        <v>661</v>
      </c>
      <c r="R308" s="132" t="s">
        <v>658</v>
      </c>
      <c r="S308" s="145"/>
    </row>
    <row r="309" spans="1:19" x14ac:dyDescent="0.25">
      <c r="A309" t="s">
        <v>129</v>
      </c>
      <c r="B309" s="1">
        <v>44723</v>
      </c>
      <c r="C309" s="45" t="s">
        <v>117</v>
      </c>
      <c r="D309" s="75">
        <v>7</v>
      </c>
      <c r="H309">
        <v>34</v>
      </c>
      <c r="I309">
        <v>36</v>
      </c>
      <c r="J309" s="77">
        <v>41</v>
      </c>
      <c r="K309" s="79">
        <v>20</v>
      </c>
      <c r="L309" s="79">
        <v>21</v>
      </c>
      <c r="M309" s="77">
        <v>23</v>
      </c>
      <c r="N309" s="18">
        <f>ROUND((K309+L309+M309)/3,0)</f>
        <v>21</v>
      </c>
      <c r="O309" s="21">
        <f>B309-N309+1</f>
        <v>44703</v>
      </c>
      <c r="P309" s="19">
        <f>O309+25</f>
        <v>44728</v>
      </c>
      <c r="Q309" s="137" t="s">
        <v>665</v>
      </c>
      <c r="R309" s="132" t="s">
        <v>632</v>
      </c>
      <c r="S309" s="145" t="s">
        <v>820</v>
      </c>
    </row>
    <row r="310" spans="1:19" ht="30" x14ac:dyDescent="0.25">
      <c r="A310" t="s">
        <v>223</v>
      </c>
      <c r="B310" s="1">
        <v>44725</v>
      </c>
      <c r="C310" s="44" t="s">
        <v>241</v>
      </c>
      <c r="D310" s="75">
        <v>6</v>
      </c>
      <c r="E310" t="s">
        <v>4</v>
      </c>
      <c r="K310" s="79">
        <v>24</v>
      </c>
      <c r="L310" s="79"/>
      <c r="N310" s="18">
        <v>24</v>
      </c>
      <c r="O310" s="21">
        <f>B310-N310+1</f>
        <v>44702</v>
      </c>
      <c r="P310" s="19">
        <f>O310+25</f>
        <v>44727</v>
      </c>
      <c r="Q310" s="137" t="s">
        <v>638</v>
      </c>
      <c r="R310" s="132" t="s">
        <v>659</v>
      </c>
      <c r="S310" s="145" t="s">
        <v>393</v>
      </c>
    </row>
    <row r="311" spans="1:19" x14ac:dyDescent="0.25">
      <c r="A311" t="s">
        <v>266</v>
      </c>
      <c r="B311" s="1">
        <v>44725</v>
      </c>
      <c r="C311" s="45" t="s">
        <v>242</v>
      </c>
      <c r="D311" s="75">
        <v>4</v>
      </c>
      <c r="H311">
        <v>17</v>
      </c>
      <c r="I311">
        <v>19</v>
      </c>
      <c r="J311" s="77">
        <v>27</v>
      </c>
      <c r="K311" s="79">
        <v>13</v>
      </c>
      <c r="L311" s="79">
        <v>14</v>
      </c>
      <c r="M311" s="77">
        <v>17</v>
      </c>
      <c r="N311" s="18">
        <f>ROUND((K311+L311+M311)/3,0)</f>
        <v>15</v>
      </c>
      <c r="O311" s="21">
        <f>B311-N311+1</f>
        <v>44711</v>
      </c>
      <c r="P311" s="19">
        <f>O311+25</f>
        <v>44736</v>
      </c>
      <c r="Q311" s="137" t="s">
        <v>638</v>
      </c>
      <c r="R311" s="132" t="s">
        <v>659</v>
      </c>
      <c r="S311" s="145" t="s">
        <v>393</v>
      </c>
    </row>
    <row r="312" spans="1:19" x14ac:dyDescent="0.25">
      <c r="A312" t="s">
        <v>728</v>
      </c>
      <c r="B312" s="1">
        <v>44725</v>
      </c>
      <c r="C312" s="44" t="s">
        <v>217</v>
      </c>
      <c r="D312" s="75">
        <v>4</v>
      </c>
      <c r="H312">
        <v>15</v>
      </c>
      <c r="I312" t="s">
        <v>193</v>
      </c>
      <c r="J312" s="77">
        <v>21</v>
      </c>
      <c r="K312" s="79">
        <v>13</v>
      </c>
      <c r="L312" s="79">
        <v>11</v>
      </c>
      <c r="M312" s="77">
        <v>15</v>
      </c>
      <c r="N312" s="18">
        <f>ROUND((K312+L312+M312)/3,0)</f>
        <v>13</v>
      </c>
      <c r="O312" s="21">
        <f>B312-N312+1</f>
        <v>44713</v>
      </c>
      <c r="P312" s="19">
        <f>O312+25</f>
        <v>44738</v>
      </c>
      <c r="Q312" s="137" t="s">
        <v>638</v>
      </c>
      <c r="R312" s="132" t="s">
        <v>659</v>
      </c>
      <c r="S312" s="147" t="s">
        <v>805</v>
      </c>
    </row>
    <row r="313" spans="1:19" x14ac:dyDescent="0.25">
      <c r="A313" t="s">
        <v>730</v>
      </c>
      <c r="B313" s="1">
        <v>44725</v>
      </c>
      <c r="C313" s="44" t="s">
        <v>241</v>
      </c>
      <c r="D313" s="75">
        <v>3</v>
      </c>
      <c r="E313" t="s">
        <v>193</v>
      </c>
      <c r="F313">
        <v>90</v>
      </c>
      <c r="G313" s="77" t="s">
        <v>193</v>
      </c>
      <c r="K313" s="79">
        <v>11</v>
      </c>
      <c r="L313" s="79">
        <v>10</v>
      </c>
      <c r="M313" s="77">
        <v>11</v>
      </c>
      <c r="N313" s="18">
        <f>ROUND((K313+L313+M313)/3,0)</f>
        <v>11</v>
      </c>
      <c r="O313" s="21">
        <f>B313-N313+1</f>
        <v>44715</v>
      </c>
      <c r="P313" s="19">
        <f>O313+25</f>
        <v>44740</v>
      </c>
      <c r="Q313" s="137" t="s">
        <v>638</v>
      </c>
      <c r="R313" s="132" t="s">
        <v>658</v>
      </c>
      <c r="S313" s="145"/>
    </row>
    <row r="314" spans="1:19" x14ac:dyDescent="0.25">
      <c r="A314" t="s">
        <v>224</v>
      </c>
      <c r="B314" s="1">
        <v>44725</v>
      </c>
      <c r="C314" s="44" t="s">
        <v>241</v>
      </c>
      <c r="D314" s="75">
        <v>4</v>
      </c>
      <c r="E314">
        <v>80</v>
      </c>
      <c r="F314">
        <v>90</v>
      </c>
      <c r="G314" s="77">
        <v>90</v>
      </c>
      <c r="K314" s="79">
        <v>9</v>
      </c>
      <c r="L314" s="79">
        <v>10</v>
      </c>
      <c r="M314" s="77">
        <v>10</v>
      </c>
      <c r="N314" s="18">
        <f>ROUND((K314+L314+M314)/3,0)</f>
        <v>10</v>
      </c>
      <c r="O314" s="21">
        <f>B314-N314+1</f>
        <v>44716</v>
      </c>
      <c r="P314" s="19">
        <f>O314+25</f>
        <v>44741</v>
      </c>
      <c r="Q314" s="137" t="s">
        <v>638</v>
      </c>
      <c r="R314" s="132" t="s">
        <v>659</v>
      </c>
      <c r="S314" s="145"/>
    </row>
    <row r="315" spans="1:19" x14ac:dyDescent="0.25">
      <c r="A315" t="s">
        <v>280</v>
      </c>
      <c r="B315" s="1">
        <v>44723</v>
      </c>
      <c r="C315" s="44" t="s">
        <v>322</v>
      </c>
      <c r="D315" s="75">
        <v>3</v>
      </c>
      <c r="E315">
        <v>45</v>
      </c>
      <c r="F315">
        <v>45</v>
      </c>
      <c r="G315" s="77">
        <v>60</v>
      </c>
      <c r="K315" s="79">
        <v>6</v>
      </c>
      <c r="L315" s="79">
        <v>6</v>
      </c>
      <c r="M315" s="77">
        <v>7</v>
      </c>
      <c r="N315" s="18">
        <f>ROUND((K315+L315+M315)/3,0)</f>
        <v>6</v>
      </c>
      <c r="O315" s="21">
        <f>B315-N315+1</f>
        <v>44718</v>
      </c>
      <c r="P315" s="19">
        <f>O315+25</f>
        <v>44743</v>
      </c>
      <c r="Q315" s="137" t="s">
        <v>638</v>
      </c>
      <c r="R315" s="132" t="s">
        <v>659</v>
      </c>
      <c r="S315" s="147" t="s">
        <v>805</v>
      </c>
    </row>
    <row r="316" spans="1:19" ht="30" x14ac:dyDescent="0.25">
      <c r="A316" t="s">
        <v>742</v>
      </c>
      <c r="B316" s="1">
        <v>44725</v>
      </c>
      <c r="C316" s="45" t="s">
        <v>242</v>
      </c>
      <c r="D316" s="75">
        <v>4</v>
      </c>
      <c r="E316">
        <v>75</v>
      </c>
      <c r="F316">
        <v>75</v>
      </c>
      <c r="G316" s="77">
        <v>75</v>
      </c>
      <c r="K316" s="79">
        <v>8</v>
      </c>
      <c r="L316" s="79">
        <v>8</v>
      </c>
      <c r="M316" s="77">
        <v>8</v>
      </c>
      <c r="N316" s="18">
        <f>ROUND((K316+L316+M316)/3,0)</f>
        <v>8</v>
      </c>
      <c r="O316" s="21">
        <f>B316-N316+1</f>
        <v>44718</v>
      </c>
      <c r="P316" s="19">
        <f>O316+25</f>
        <v>44743</v>
      </c>
      <c r="Q316" s="137" t="s">
        <v>638</v>
      </c>
      <c r="R316" s="132" t="s">
        <v>659</v>
      </c>
      <c r="S316" s="145"/>
    </row>
    <row r="317" spans="1:19" ht="30" x14ac:dyDescent="0.25">
      <c r="A317" t="s">
        <v>205</v>
      </c>
      <c r="B317" s="1">
        <v>44725</v>
      </c>
      <c r="C317" s="44" t="s">
        <v>722</v>
      </c>
      <c r="D317" s="75">
        <v>5</v>
      </c>
      <c r="E317">
        <v>15</v>
      </c>
      <c r="F317">
        <v>15</v>
      </c>
      <c r="G317" s="77">
        <v>15</v>
      </c>
      <c r="K317" s="79">
        <v>1</v>
      </c>
      <c r="L317" s="79">
        <v>1</v>
      </c>
      <c r="M317" s="77">
        <v>1</v>
      </c>
      <c r="N317" s="18">
        <f>ROUND((K317+L317+M317)/3,0)</f>
        <v>1</v>
      </c>
      <c r="O317" s="21">
        <f>B317-N317+1</f>
        <v>44725</v>
      </c>
      <c r="P317" s="19">
        <f>O317+25</f>
        <v>44750</v>
      </c>
      <c r="Q317" s="137" t="s">
        <v>638</v>
      </c>
      <c r="R317" s="132" t="s">
        <v>659</v>
      </c>
      <c r="S317" s="145"/>
    </row>
    <row r="318" spans="1:19" ht="30" x14ac:dyDescent="0.25">
      <c r="A318" t="s">
        <v>207</v>
      </c>
      <c r="B318" s="1">
        <v>44725</v>
      </c>
      <c r="C318" s="44" t="s">
        <v>722</v>
      </c>
      <c r="D318" s="75">
        <v>5</v>
      </c>
      <c r="E318">
        <v>0</v>
      </c>
      <c r="F318">
        <v>0</v>
      </c>
      <c r="G318" s="77">
        <v>0</v>
      </c>
      <c r="K318" s="79">
        <v>0</v>
      </c>
      <c r="L318" s="79">
        <v>0</v>
      </c>
      <c r="M318" s="77">
        <v>0</v>
      </c>
      <c r="N318" s="18">
        <f>ROUND((K318+L318+M318)/3,0)</f>
        <v>0</v>
      </c>
      <c r="O318" s="21">
        <f>B318-N318+1</f>
        <v>44726</v>
      </c>
      <c r="P318" s="19">
        <f>O318+25</f>
        <v>44751</v>
      </c>
      <c r="Q318" s="137" t="s">
        <v>638</v>
      </c>
      <c r="R318" s="132" t="s">
        <v>659</v>
      </c>
      <c r="S318" s="145"/>
    </row>
    <row r="319" spans="1:19" ht="30" x14ac:dyDescent="0.25">
      <c r="A319" t="s">
        <v>219</v>
      </c>
      <c r="B319" s="1">
        <v>44725</v>
      </c>
      <c r="C319" s="44" t="s">
        <v>217</v>
      </c>
      <c r="D319" s="75">
        <v>3</v>
      </c>
      <c r="E319">
        <v>0</v>
      </c>
      <c r="F319">
        <v>0</v>
      </c>
      <c r="G319" s="77">
        <v>0</v>
      </c>
      <c r="K319" s="79">
        <v>0</v>
      </c>
      <c r="L319" s="79">
        <v>0</v>
      </c>
      <c r="M319" s="77">
        <v>0</v>
      </c>
      <c r="N319" s="18">
        <f>ROUND((K319+L319+M319)/3,0)</f>
        <v>0</v>
      </c>
      <c r="O319" s="21">
        <f>B319-N319+1</f>
        <v>44726</v>
      </c>
      <c r="P319" s="19">
        <f>O319+25</f>
        <v>44751</v>
      </c>
      <c r="Q319" s="137" t="s">
        <v>638</v>
      </c>
      <c r="R319" s="132" t="s">
        <v>658</v>
      </c>
      <c r="S319" s="147" t="s">
        <v>805</v>
      </c>
    </row>
    <row r="320" spans="1:19" ht="30" x14ac:dyDescent="0.25">
      <c r="A320" t="s">
        <v>300</v>
      </c>
      <c r="B320" s="1">
        <v>44723</v>
      </c>
      <c r="C320" s="44" t="s">
        <v>322</v>
      </c>
      <c r="D320" s="75">
        <v>4</v>
      </c>
      <c r="H320">
        <v>28</v>
      </c>
      <c r="I320">
        <v>30</v>
      </c>
      <c r="J320" s="77">
        <v>30</v>
      </c>
      <c r="K320" s="79">
        <v>18</v>
      </c>
      <c r="L320" s="79">
        <v>19</v>
      </c>
      <c r="M320" s="77">
        <v>19</v>
      </c>
      <c r="N320" s="18">
        <f>ROUND((K320+L320+M320)/3,0)</f>
        <v>19</v>
      </c>
      <c r="O320" s="21">
        <f>B320-N320+1</f>
        <v>44705</v>
      </c>
      <c r="P320" s="19">
        <f>O320+25</f>
        <v>44730</v>
      </c>
      <c r="Q320" s="137" t="s">
        <v>651</v>
      </c>
      <c r="R320" s="132" t="s">
        <v>659</v>
      </c>
      <c r="S320" s="145" t="s">
        <v>394</v>
      </c>
    </row>
    <row r="321" spans="1:19" ht="30" x14ac:dyDescent="0.25">
      <c r="A321" t="s">
        <v>57</v>
      </c>
      <c r="B321" s="1">
        <v>44722</v>
      </c>
      <c r="C321" s="43" t="s">
        <v>71</v>
      </c>
      <c r="D321" s="75">
        <v>4</v>
      </c>
      <c r="E321">
        <v>45</v>
      </c>
      <c r="F321">
        <v>30</v>
      </c>
      <c r="G321" s="77">
        <v>45</v>
      </c>
      <c r="K321" s="79">
        <v>6</v>
      </c>
      <c r="L321" s="79">
        <v>4</v>
      </c>
      <c r="M321" s="77">
        <v>6</v>
      </c>
      <c r="N321" s="18">
        <f>ROUND((K321+L321+M321)/3,0)</f>
        <v>5</v>
      </c>
      <c r="O321" s="21">
        <f>B321-N321+1</f>
        <v>44718</v>
      </c>
      <c r="P321" s="19">
        <f>O321+25</f>
        <v>44743</v>
      </c>
      <c r="Q321" s="137" t="s">
        <v>819</v>
      </c>
      <c r="S321" s="145"/>
    </row>
    <row r="322" spans="1:19" ht="30" x14ac:dyDescent="0.25">
      <c r="A322" t="s">
        <v>24</v>
      </c>
      <c r="B322" s="1">
        <v>44722</v>
      </c>
      <c r="C322" s="42" t="s">
        <v>18</v>
      </c>
      <c r="D322" s="75">
        <v>4</v>
      </c>
      <c r="H322">
        <v>32</v>
      </c>
      <c r="I322">
        <v>34</v>
      </c>
      <c r="J322" s="77">
        <v>33</v>
      </c>
      <c r="K322" s="79">
        <v>19</v>
      </c>
      <c r="L322" s="79">
        <v>20</v>
      </c>
      <c r="M322" s="77">
        <v>20</v>
      </c>
      <c r="N322" s="18">
        <f>ROUND((K322+L322+M322)/3,0)</f>
        <v>20</v>
      </c>
      <c r="O322" s="21">
        <f>B322-N322+1</f>
        <v>44703</v>
      </c>
      <c r="P322" s="19">
        <f>O322+25</f>
        <v>44728</v>
      </c>
      <c r="Q322" s="137" t="s">
        <v>662</v>
      </c>
      <c r="S322" s="145" t="s">
        <v>440</v>
      </c>
    </row>
    <row r="323" spans="1:19" ht="30" x14ac:dyDescent="0.25">
      <c r="A323" t="s">
        <v>123</v>
      </c>
      <c r="B323" s="1">
        <v>44723</v>
      </c>
      <c r="C323" s="45" t="s">
        <v>117</v>
      </c>
      <c r="D323" s="75">
        <v>5</v>
      </c>
      <c r="H323">
        <v>37</v>
      </c>
      <c r="I323">
        <v>32</v>
      </c>
      <c r="J323" s="77">
        <v>31</v>
      </c>
      <c r="K323" s="79">
        <v>22</v>
      </c>
      <c r="L323" s="79">
        <v>19</v>
      </c>
      <c r="M323" s="77">
        <v>19</v>
      </c>
      <c r="N323" s="18">
        <f>ROUND((K323+L323+M323)/3,0)</f>
        <v>20</v>
      </c>
      <c r="O323" s="21">
        <f>B323-N323+1</f>
        <v>44704</v>
      </c>
      <c r="P323" s="19">
        <f>O323+25</f>
        <v>44729</v>
      </c>
      <c r="Q323" s="137" t="s">
        <v>662</v>
      </c>
      <c r="R323" s="132" t="s">
        <v>658</v>
      </c>
      <c r="S323" s="145" t="s">
        <v>393</v>
      </c>
    </row>
    <row r="324" spans="1:19" x14ac:dyDescent="0.25">
      <c r="A324" t="s">
        <v>122</v>
      </c>
      <c r="B324" s="1">
        <v>44723</v>
      </c>
      <c r="C324" s="45" t="s">
        <v>117</v>
      </c>
      <c r="D324" s="75">
        <v>3</v>
      </c>
      <c r="H324">
        <v>29</v>
      </c>
      <c r="I324">
        <v>25</v>
      </c>
      <c r="J324" s="77">
        <v>28</v>
      </c>
      <c r="K324" s="79">
        <v>18</v>
      </c>
      <c r="L324" s="79">
        <v>16</v>
      </c>
      <c r="M324" s="77">
        <v>18</v>
      </c>
      <c r="N324" s="18">
        <f>ROUND((K324+L324+M324)/3,0)</f>
        <v>17</v>
      </c>
      <c r="O324" s="21">
        <f>B324-N324+1</f>
        <v>44707</v>
      </c>
      <c r="P324" s="19">
        <f>O324+25</f>
        <v>44732</v>
      </c>
      <c r="Q324" s="137" t="s">
        <v>662</v>
      </c>
      <c r="R324" s="132" t="s">
        <v>658</v>
      </c>
      <c r="S324" s="147" t="s">
        <v>805</v>
      </c>
    </row>
    <row r="325" spans="1:19" ht="30" x14ac:dyDescent="0.25">
      <c r="A325" t="s">
        <v>126</v>
      </c>
      <c r="B325" s="1">
        <v>44723</v>
      </c>
      <c r="C325" s="45" t="s">
        <v>117</v>
      </c>
      <c r="D325" s="75">
        <v>5</v>
      </c>
      <c r="E325">
        <v>45</v>
      </c>
      <c r="F325">
        <v>40</v>
      </c>
      <c r="G325" s="77">
        <v>60</v>
      </c>
      <c r="K325" s="79">
        <v>6</v>
      </c>
      <c r="L325" s="79">
        <v>6</v>
      </c>
      <c r="M325" s="77">
        <v>7</v>
      </c>
      <c r="N325" s="18">
        <f>ROUND((K325+L325+M325)/3,0)</f>
        <v>6</v>
      </c>
      <c r="O325" s="21">
        <f>B325-N325+1</f>
        <v>44718</v>
      </c>
      <c r="P325" s="19">
        <f>O325+25</f>
        <v>44743</v>
      </c>
      <c r="Q325" s="137" t="s">
        <v>662</v>
      </c>
      <c r="R325" s="132" t="s">
        <v>658</v>
      </c>
      <c r="S325" s="145"/>
    </row>
    <row r="326" spans="1:19" ht="30" x14ac:dyDescent="0.25">
      <c r="A326" t="s">
        <v>221</v>
      </c>
      <c r="B326" s="1">
        <v>44725</v>
      </c>
      <c r="C326" s="44" t="s">
        <v>241</v>
      </c>
      <c r="D326" s="75">
        <v>2</v>
      </c>
      <c r="E326">
        <v>80</v>
      </c>
      <c r="F326">
        <v>60</v>
      </c>
      <c r="K326" s="79">
        <v>9</v>
      </c>
      <c r="L326" s="79">
        <v>7</v>
      </c>
      <c r="N326" s="18">
        <f>ROUND((K326+L326+M326)/2,0)</f>
        <v>8</v>
      </c>
      <c r="O326" s="21">
        <f>B326-N326+1</f>
        <v>44718</v>
      </c>
      <c r="P326" s="19">
        <f>O326+25</f>
        <v>44743</v>
      </c>
      <c r="Q326" s="137" t="s">
        <v>662</v>
      </c>
      <c r="R326" s="132" t="s">
        <v>658</v>
      </c>
      <c r="S326" s="145"/>
    </row>
    <row r="327" spans="1:19" x14ac:dyDescent="0.25">
      <c r="A327" t="s">
        <v>100</v>
      </c>
      <c r="B327" s="1">
        <v>44723</v>
      </c>
      <c r="C327" s="44" t="s">
        <v>74</v>
      </c>
      <c r="D327" s="75">
        <v>4</v>
      </c>
      <c r="H327">
        <v>25</v>
      </c>
      <c r="I327">
        <v>32</v>
      </c>
      <c r="J327" s="77">
        <v>35</v>
      </c>
      <c r="K327" s="79">
        <v>21</v>
      </c>
      <c r="L327" s="79">
        <v>16</v>
      </c>
      <c r="M327" s="77">
        <v>19</v>
      </c>
      <c r="N327" s="18">
        <f>ROUND((K327+L327+M327)/3,0)</f>
        <v>19</v>
      </c>
      <c r="O327" s="21">
        <f>B327-N327+1</f>
        <v>44705</v>
      </c>
      <c r="P327" s="19">
        <f>O327+25</f>
        <v>44730</v>
      </c>
      <c r="Q327" s="137" t="s">
        <v>683</v>
      </c>
      <c r="R327" s="132" t="s">
        <v>658</v>
      </c>
      <c r="S327" s="145" t="s">
        <v>394</v>
      </c>
    </row>
    <row r="328" spans="1:19" x14ac:dyDescent="0.25">
      <c r="A328" t="s">
        <v>105</v>
      </c>
      <c r="B328" s="1">
        <v>44723</v>
      </c>
      <c r="C328" s="44" t="s">
        <v>74</v>
      </c>
      <c r="D328" s="75">
        <v>3</v>
      </c>
      <c r="H328">
        <v>31</v>
      </c>
      <c r="I328">
        <v>32</v>
      </c>
      <c r="J328" s="77">
        <v>34</v>
      </c>
      <c r="K328" s="79">
        <v>19</v>
      </c>
      <c r="L328" s="79">
        <v>19</v>
      </c>
      <c r="M328" s="77">
        <v>20</v>
      </c>
      <c r="N328" s="18">
        <f>ROUND((K328+L328+M328)/3,0)</f>
        <v>19</v>
      </c>
      <c r="O328" s="21">
        <f>B328-N328+1</f>
        <v>44705</v>
      </c>
      <c r="P328" s="19">
        <f>O328+25</f>
        <v>44730</v>
      </c>
      <c r="Q328" s="137" t="s">
        <v>683</v>
      </c>
      <c r="R328" s="132" t="s">
        <v>658</v>
      </c>
      <c r="S328" s="145" t="s">
        <v>500</v>
      </c>
    </row>
    <row r="329" spans="1:19" x14ac:dyDescent="0.25">
      <c r="A329" t="s">
        <v>232</v>
      </c>
      <c r="B329" s="1">
        <v>44725</v>
      </c>
      <c r="C329" s="44" t="s">
        <v>241</v>
      </c>
      <c r="D329" s="75">
        <v>4</v>
      </c>
      <c r="E329">
        <v>45</v>
      </c>
      <c r="F329">
        <v>90</v>
      </c>
      <c r="G329" s="77">
        <v>60</v>
      </c>
      <c r="K329" s="79">
        <v>6</v>
      </c>
      <c r="L329" s="79">
        <v>10</v>
      </c>
      <c r="M329" s="77">
        <v>7</v>
      </c>
      <c r="N329" s="18">
        <f>ROUND((K329+L329+M329)/3,0)</f>
        <v>8</v>
      </c>
      <c r="O329" s="21">
        <f>B329-N329+1</f>
        <v>44718</v>
      </c>
      <c r="P329" s="19">
        <f>O329+25</f>
        <v>44743</v>
      </c>
      <c r="Q329" s="137" t="s">
        <v>734</v>
      </c>
      <c r="R329" s="132" t="s">
        <v>658</v>
      </c>
      <c r="S329" s="145"/>
    </row>
    <row r="330" spans="1:19" x14ac:dyDescent="0.25">
      <c r="A330" t="s">
        <v>268</v>
      </c>
      <c r="B330" s="1">
        <v>44725</v>
      </c>
      <c r="C330" s="45" t="s">
        <v>242</v>
      </c>
      <c r="D330" s="75">
        <v>4</v>
      </c>
      <c r="E330" t="s">
        <v>4</v>
      </c>
      <c r="K330" s="79">
        <v>24</v>
      </c>
      <c r="L330" s="79"/>
      <c r="N330" s="18">
        <v>24</v>
      </c>
      <c r="O330" s="21">
        <f>B330-N330+1</f>
        <v>44702</v>
      </c>
      <c r="P330" s="19">
        <f>O330+25</f>
        <v>44727</v>
      </c>
      <c r="Q330" s="137" t="s">
        <v>673</v>
      </c>
      <c r="R330" s="132" t="s">
        <v>659</v>
      </c>
      <c r="S330" s="145" t="s">
        <v>440</v>
      </c>
    </row>
    <row r="331" spans="1:19" x14ac:dyDescent="0.25">
      <c r="A331" t="s">
        <v>139</v>
      </c>
      <c r="B331" s="1">
        <v>44723</v>
      </c>
      <c r="C331" s="45" t="s">
        <v>117</v>
      </c>
      <c r="D331" s="75">
        <v>4</v>
      </c>
      <c r="H331">
        <v>34</v>
      </c>
      <c r="I331">
        <v>35</v>
      </c>
      <c r="J331" s="77">
        <v>39</v>
      </c>
      <c r="K331" s="79">
        <v>20</v>
      </c>
      <c r="L331" s="79">
        <v>21</v>
      </c>
      <c r="M331" s="77">
        <v>22</v>
      </c>
      <c r="N331" s="18">
        <f>ROUND((K331+L331+M331)/3,0)</f>
        <v>21</v>
      </c>
      <c r="O331" s="21">
        <f>B331-N331+1</f>
        <v>44703</v>
      </c>
      <c r="P331" s="19">
        <f>O331+25</f>
        <v>44728</v>
      </c>
      <c r="Q331" s="137" t="s">
        <v>673</v>
      </c>
      <c r="R331" s="132" t="s">
        <v>659</v>
      </c>
      <c r="S331" s="145" t="s">
        <v>393</v>
      </c>
    </row>
    <row r="332" spans="1:19" x14ac:dyDescent="0.25">
      <c r="A332" t="s">
        <v>698</v>
      </c>
      <c r="B332" s="1">
        <v>44725</v>
      </c>
      <c r="C332" s="45" t="s">
        <v>192</v>
      </c>
      <c r="D332" s="75">
        <v>6</v>
      </c>
      <c r="H332">
        <v>38</v>
      </c>
      <c r="I332">
        <v>41</v>
      </c>
      <c r="J332" s="77">
        <v>36</v>
      </c>
      <c r="K332" s="79">
        <v>22</v>
      </c>
      <c r="L332" s="79">
        <v>23</v>
      </c>
      <c r="M332" s="77">
        <v>21</v>
      </c>
      <c r="N332" s="18">
        <f>ROUND((K332+L332+M332)/3,0)</f>
        <v>22</v>
      </c>
      <c r="O332" s="21">
        <f>B332-N332+1</f>
        <v>44704</v>
      </c>
      <c r="P332" s="19">
        <f>O332+25</f>
        <v>44729</v>
      </c>
      <c r="Q332" s="137" t="s">
        <v>673</v>
      </c>
      <c r="R332" s="132" t="s">
        <v>659</v>
      </c>
      <c r="S332" s="145" t="s">
        <v>440</v>
      </c>
    </row>
    <row r="333" spans="1:19" x14ac:dyDescent="0.25">
      <c r="A333" t="s">
        <v>255</v>
      </c>
      <c r="B333" s="1">
        <v>44725</v>
      </c>
      <c r="C333" s="45" t="s">
        <v>242</v>
      </c>
      <c r="D333" s="75">
        <v>4</v>
      </c>
      <c r="H333">
        <v>19</v>
      </c>
      <c r="I333">
        <v>34</v>
      </c>
      <c r="J333" s="77">
        <v>25</v>
      </c>
      <c r="K333" s="79">
        <v>14</v>
      </c>
      <c r="L333" s="79">
        <v>20</v>
      </c>
      <c r="M333" s="77">
        <v>16</v>
      </c>
      <c r="N333" s="18">
        <f>ROUND((K333+L333+M333)/3,0)</f>
        <v>17</v>
      </c>
      <c r="O333" s="21">
        <f>B333-N333+1</f>
        <v>44709</v>
      </c>
      <c r="P333" s="19">
        <f>O333+25</f>
        <v>44734</v>
      </c>
      <c r="Q333" s="137" t="s">
        <v>673</v>
      </c>
      <c r="R333" s="132" t="s">
        <v>659</v>
      </c>
      <c r="S333" s="145" t="s">
        <v>393</v>
      </c>
    </row>
    <row r="334" spans="1:19" x14ac:dyDescent="0.25">
      <c r="A334" t="s">
        <v>112</v>
      </c>
      <c r="B334" s="1">
        <v>44723</v>
      </c>
      <c r="C334" s="44" t="s">
        <v>74</v>
      </c>
      <c r="D334" s="75">
        <v>3</v>
      </c>
      <c r="E334">
        <v>90</v>
      </c>
      <c r="F334">
        <v>90</v>
      </c>
      <c r="G334" s="77" t="s">
        <v>193</v>
      </c>
      <c r="K334" s="79">
        <v>10</v>
      </c>
      <c r="L334" s="79">
        <v>10</v>
      </c>
      <c r="M334" s="77">
        <v>11</v>
      </c>
      <c r="N334" s="18">
        <f>ROUND((K334+L334+M334)/3,0)</f>
        <v>10</v>
      </c>
      <c r="O334" s="21">
        <f>B334-N334+1</f>
        <v>44714</v>
      </c>
      <c r="P334" s="19">
        <f>O334+25</f>
        <v>44739</v>
      </c>
      <c r="Q334" s="137" t="s">
        <v>673</v>
      </c>
      <c r="R334" s="132" t="s">
        <v>659</v>
      </c>
      <c r="S334" s="147" t="s">
        <v>805</v>
      </c>
    </row>
    <row r="335" spans="1:19" ht="30" x14ac:dyDescent="0.25">
      <c r="A335" t="s">
        <v>157</v>
      </c>
      <c r="B335" s="1">
        <v>44723</v>
      </c>
      <c r="C335" s="45" t="s">
        <v>117</v>
      </c>
      <c r="D335" s="75">
        <v>4</v>
      </c>
      <c r="E335">
        <v>60</v>
      </c>
      <c r="F335">
        <v>80</v>
      </c>
      <c r="G335" s="77">
        <v>80</v>
      </c>
      <c r="K335" s="79">
        <v>7</v>
      </c>
      <c r="L335" s="79">
        <v>9</v>
      </c>
      <c r="M335" s="77">
        <v>9</v>
      </c>
      <c r="N335" s="18">
        <f>ROUND((K335+L335+M335)/3,0)</f>
        <v>8</v>
      </c>
      <c r="O335" s="21">
        <f>B335-N335+1</f>
        <v>44716</v>
      </c>
      <c r="P335" s="19">
        <f>O335+25</f>
        <v>44741</v>
      </c>
      <c r="Q335" s="137" t="s">
        <v>673</v>
      </c>
      <c r="R335" s="132" t="s">
        <v>659</v>
      </c>
      <c r="S335" s="145"/>
    </row>
    <row r="336" spans="1:19" ht="30" x14ac:dyDescent="0.25">
      <c r="A336" t="s">
        <v>175</v>
      </c>
      <c r="B336" s="1">
        <v>44725</v>
      </c>
      <c r="C336" s="45" t="s">
        <v>192</v>
      </c>
      <c r="D336" s="75">
        <v>4</v>
      </c>
      <c r="E336">
        <v>90</v>
      </c>
      <c r="F336">
        <v>90</v>
      </c>
      <c r="G336" s="77" t="s">
        <v>193</v>
      </c>
      <c r="K336" s="79">
        <v>10</v>
      </c>
      <c r="L336" s="79">
        <v>10</v>
      </c>
      <c r="M336" s="77">
        <v>11</v>
      </c>
      <c r="N336" s="18">
        <f>ROUND((K336+L336+M336)/3,0)</f>
        <v>10</v>
      </c>
      <c r="O336" s="21">
        <f>B336-N336+1</f>
        <v>44716</v>
      </c>
      <c r="P336" s="19">
        <f>O336+25</f>
        <v>44741</v>
      </c>
      <c r="Q336" s="137" t="s">
        <v>673</v>
      </c>
      <c r="R336" s="132" t="s">
        <v>659</v>
      </c>
      <c r="S336" s="145"/>
    </row>
    <row r="337" spans="1:19" x14ac:dyDescent="0.25">
      <c r="A337" t="s">
        <v>744</v>
      </c>
      <c r="B337" s="1">
        <v>44725</v>
      </c>
      <c r="C337" s="45" t="s">
        <v>242</v>
      </c>
      <c r="D337" s="75">
        <v>4</v>
      </c>
      <c r="E337">
        <v>75</v>
      </c>
      <c r="F337">
        <v>75</v>
      </c>
      <c r="G337" s="77">
        <v>75</v>
      </c>
      <c r="K337" s="79">
        <v>8</v>
      </c>
      <c r="L337" s="79">
        <v>8</v>
      </c>
      <c r="M337" s="77">
        <v>8</v>
      </c>
      <c r="N337" s="18">
        <f>ROUND((K337+L337+M337)/3,0)</f>
        <v>8</v>
      </c>
      <c r="O337" s="21">
        <f>B337-N337+1</f>
        <v>44718</v>
      </c>
      <c r="P337" s="19">
        <f>O337+25</f>
        <v>44743</v>
      </c>
      <c r="Q337" s="137" t="s">
        <v>673</v>
      </c>
      <c r="R337" s="132" t="s">
        <v>659</v>
      </c>
      <c r="S337" s="145"/>
    </row>
    <row r="338" spans="1:19" x14ac:dyDescent="0.25">
      <c r="A338" t="s">
        <v>733</v>
      </c>
      <c r="B338" s="1">
        <v>44725</v>
      </c>
      <c r="C338" s="44" t="s">
        <v>241</v>
      </c>
      <c r="D338" s="75">
        <v>4</v>
      </c>
      <c r="E338">
        <v>45</v>
      </c>
      <c r="F338">
        <v>60</v>
      </c>
      <c r="G338" s="77">
        <v>60</v>
      </c>
      <c r="K338" s="79">
        <v>6</v>
      </c>
      <c r="L338" s="79">
        <v>7</v>
      </c>
      <c r="M338" s="77">
        <v>7</v>
      </c>
      <c r="N338" s="18">
        <f>ROUND((K338+L338+M338)/3,0)</f>
        <v>7</v>
      </c>
      <c r="O338" s="21">
        <f>B338-N338+1</f>
        <v>44719</v>
      </c>
      <c r="P338" s="19">
        <f>O338+25</f>
        <v>44744</v>
      </c>
      <c r="Q338" s="137" t="s">
        <v>673</v>
      </c>
      <c r="R338" s="132" t="s">
        <v>659</v>
      </c>
      <c r="S338" s="145"/>
    </row>
    <row r="339" spans="1:19" ht="30" x14ac:dyDescent="0.25">
      <c r="A339" t="s">
        <v>699</v>
      </c>
      <c r="B339" s="1">
        <v>44725</v>
      </c>
      <c r="C339" s="45" t="s">
        <v>192</v>
      </c>
      <c r="D339" s="75">
        <v>3</v>
      </c>
      <c r="E339">
        <v>45</v>
      </c>
      <c r="F339">
        <v>45</v>
      </c>
      <c r="G339" s="77">
        <v>45</v>
      </c>
      <c r="K339" s="79">
        <v>6</v>
      </c>
      <c r="L339" s="79">
        <v>6</v>
      </c>
      <c r="M339" s="77">
        <v>6</v>
      </c>
      <c r="N339" s="18">
        <f>ROUND((K339+L339+M339)/3,0)</f>
        <v>6</v>
      </c>
      <c r="O339" s="21">
        <f>B339-N339+1</f>
        <v>44720</v>
      </c>
      <c r="P339" s="19">
        <f>O339+25</f>
        <v>44745</v>
      </c>
      <c r="Q339" s="137" t="s">
        <v>673</v>
      </c>
      <c r="R339" s="132" t="s">
        <v>659</v>
      </c>
      <c r="S339" s="145"/>
    </row>
    <row r="340" spans="1:19" x14ac:dyDescent="0.25">
      <c r="A340" t="s">
        <v>109</v>
      </c>
      <c r="B340" s="1">
        <v>44723</v>
      </c>
      <c r="C340" s="44" t="s">
        <v>74</v>
      </c>
      <c r="D340" s="75">
        <v>1</v>
      </c>
      <c r="E340">
        <v>0</v>
      </c>
      <c r="H340">
        <v>0</v>
      </c>
      <c r="K340" s="79"/>
      <c r="L340" s="79"/>
      <c r="N340" s="18">
        <f>ROUND((K340+L340+M340)/3,0)</f>
        <v>0</v>
      </c>
      <c r="O340" s="21">
        <f>B340-N340+1</f>
        <v>44724</v>
      </c>
      <c r="P340" s="19">
        <f>O340+25</f>
        <v>44749</v>
      </c>
      <c r="Q340" s="137" t="s">
        <v>673</v>
      </c>
      <c r="R340" s="132" t="s">
        <v>659</v>
      </c>
      <c r="S340" s="147" t="s">
        <v>805</v>
      </c>
    </row>
    <row r="341" spans="1:19" x14ac:dyDescent="0.25">
      <c r="A341" t="s">
        <v>155</v>
      </c>
      <c r="B341" s="1">
        <v>44723</v>
      </c>
      <c r="C341" s="45" t="s">
        <v>117</v>
      </c>
      <c r="D341" s="75">
        <v>2</v>
      </c>
      <c r="E341">
        <v>0</v>
      </c>
      <c r="F341">
        <v>0</v>
      </c>
      <c r="K341" s="79">
        <v>0</v>
      </c>
      <c r="L341" s="79">
        <v>0</v>
      </c>
      <c r="M341" s="77">
        <v>0</v>
      </c>
      <c r="N341" s="18">
        <f>ROUND((K341+L341+M341)/3,0)</f>
        <v>0</v>
      </c>
      <c r="O341" s="21">
        <f>B341-N341+1</f>
        <v>44724</v>
      </c>
      <c r="P341" s="19">
        <f>O341+25</f>
        <v>44749</v>
      </c>
      <c r="Q341" s="137" t="s">
        <v>673</v>
      </c>
      <c r="R341" s="132" t="s">
        <v>659</v>
      </c>
      <c r="S341" s="145"/>
    </row>
    <row r="342" spans="1:19" x14ac:dyDescent="0.25">
      <c r="A342" t="s">
        <v>156</v>
      </c>
      <c r="B342" s="1">
        <v>44723</v>
      </c>
      <c r="C342" s="45" t="s">
        <v>117</v>
      </c>
      <c r="D342" s="75">
        <v>4</v>
      </c>
      <c r="E342">
        <v>0</v>
      </c>
      <c r="F342">
        <v>0</v>
      </c>
      <c r="G342" s="77">
        <v>0</v>
      </c>
      <c r="K342" s="79">
        <v>0</v>
      </c>
      <c r="L342" s="79">
        <v>0</v>
      </c>
      <c r="M342" s="77">
        <v>0</v>
      </c>
      <c r="N342" s="18">
        <f>ROUND((K342+L342+M342)/3,0)</f>
        <v>0</v>
      </c>
      <c r="O342" s="21">
        <f>B342-N342+1</f>
        <v>44724</v>
      </c>
      <c r="P342" s="19">
        <f>O342+25</f>
        <v>44749</v>
      </c>
      <c r="Q342" s="137" t="s">
        <v>673</v>
      </c>
      <c r="R342" s="132" t="s">
        <v>659</v>
      </c>
      <c r="S342" s="145"/>
    </row>
    <row r="343" spans="1:19" x14ac:dyDescent="0.25">
      <c r="A343" t="s">
        <v>307</v>
      </c>
      <c r="B343" s="1">
        <v>44723</v>
      </c>
      <c r="C343" s="44" t="s">
        <v>322</v>
      </c>
      <c r="D343" s="75">
        <v>3</v>
      </c>
      <c r="H343">
        <v>21</v>
      </c>
      <c r="I343">
        <v>30</v>
      </c>
      <c r="J343" s="77">
        <v>30</v>
      </c>
      <c r="K343" s="79">
        <v>15</v>
      </c>
      <c r="L343" s="79">
        <v>19</v>
      </c>
      <c r="M343" s="77">
        <v>19</v>
      </c>
      <c r="N343" s="18">
        <f>ROUND((K343+L343+M343)/3,0)</f>
        <v>18</v>
      </c>
      <c r="O343" s="21">
        <f>B343-N343+1</f>
        <v>44706</v>
      </c>
      <c r="P343" s="19">
        <f>O343+25</f>
        <v>44731</v>
      </c>
      <c r="Q343" s="137" t="s">
        <v>654</v>
      </c>
      <c r="R343" s="132" t="s">
        <v>658</v>
      </c>
      <c r="S343" s="147" t="s">
        <v>805</v>
      </c>
    </row>
    <row r="344" spans="1:19" ht="30" x14ac:dyDescent="0.25">
      <c r="A344" t="s">
        <v>84</v>
      </c>
      <c r="B344" s="1">
        <v>44723</v>
      </c>
      <c r="C344" s="44" t="s">
        <v>74</v>
      </c>
      <c r="D344" s="75">
        <v>2</v>
      </c>
      <c r="H344">
        <v>30</v>
      </c>
      <c r="I344">
        <v>31</v>
      </c>
      <c r="K344" s="79">
        <v>19</v>
      </c>
      <c r="L344" s="79">
        <v>19</v>
      </c>
      <c r="N344" s="18">
        <f>ROUND((K344+L344)/2,0)</f>
        <v>19</v>
      </c>
      <c r="O344" s="21">
        <f>B344-N344+1</f>
        <v>44705</v>
      </c>
      <c r="P344" s="19">
        <f>O344+25</f>
        <v>44730</v>
      </c>
      <c r="Q344" s="137" t="s">
        <v>680</v>
      </c>
      <c r="R344" s="132" t="s">
        <v>659</v>
      </c>
      <c r="S344" s="145" t="s">
        <v>394</v>
      </c>
    </row>
    <row r="345" spans="1:19" ht="30" x14ac:dyDescent="0.25">
      <c r="A345" t="s">
        <v>86</v>
      </c>
      <c r="B345" s="1">
        <v>44723</v>
      </c>
      <c r="C345" s="44" t="s">
        <v>74</v>
      </c>
      <c r="D345" s="75">
        <v>5</v>
      </c>
      <c r="H345">
        <v>15</v>
      </c>
      <c r="I345" t="s">
        <v>193</v>
      </c>
      <c r="J345" s="77">
        <v>20</v>
      </c>
      <c r="K345" s="79">
        <v>13</v>
      </c>
      <c r="L345" s="79">
        <v>11</v>
      </c>
      <c r="M345" s="77">
        <v>14</v>
      </c>
      <c r="N345" s="18">
        <f>ROUND((K345+L345+M345)/3,0)</f>
        <v>13</v>
      </c>
      <c r="O345" s="21">
        <f>B345-N345+1</f>
        <v>44711</v>
      </c>
      <c r="P345" s="19">
        <f>O345+25</f>
        <v>44736</v>
      </c>
      <c r="Q345" s="138" t="s">
        <v>680</v>
      </c>
      <c r="R345" s="134" t="s">
        <v>659</v>
      </c>
      <c r="S345" s="146" t="s">
        <v>402</v>
      </c>
    </row>
    <row r="346" spans="1:19" ht="30" x14ac:dyDescent="0.25">
      <c r="A346" t="s">
        <v>127</v>
      </c>
      <c r="B346" s="1">
        <v>44723</v>
      </c>
      <c r="C346" s="45" t="s">
        <v>117</v>
      </c>
      <c r="D346" s="75">
        <v>3</v>
      </c>
      <c r="E346">
        <v>90</v>
      </c>
      <c r="F346">
        <v>90</v>
      </c>
      <c r="G346" s="77">
        <v>90</v>
      </c>
      <c r="K346" s="79">
        <v>10</v>
      </c>
      <c r="L346" s="79">
        <v>10</v>
      </c>
      <c r="M346" s="77">
        <v>10</v>
      </c>
      <c r="N346" s="18">
        <f>ROUND((K346+L346+M346)/3,0)</f>
        <v>10</v>
      </c>
      <c r="O346" s="21">
        <f>B346-N346+1</f>
        <v>44714</v>
      </c>
      <c r="P346" s="19">
        <f>O346+25</f>
        <v>44739</v>
      </c>
      <c r="Q346" s="137" t="s">
        <v>664</v>
      </c>
      <c r="R346" s="132" t="s">
        <v>659</v>
      </c>
      <c r="S346" s="147" t="s">
        <v>828</v>
      </c>
    </row>
    <row r="347" spans="1:19" ht="30" x14ac:dyDescent="0.25">
      <c r="A347" t="s">
        <v>116</v>
      </c>
      <c r="B347" s="1">
        <v>44723</v>
      </c>
      <c r="C347" s="44" t="s">
        <v>74</v>
      </c>
      <c r="D347" s="75">
        <v>5</v>
      </c>
      <c r="H347">
        <v>28</v>
      </c>
      <c r="I347">
        <v>32</v>
      </c>
      <c r="J347" s="77">
        <v>36</v>
      </c>
      <c r="K347" s="79">
        <v>18</v>
      </c>
      <c r="L347" s="79">
        <v>19</v>
      </c>
      <c r="M347" s="77">
        <v>21</v>
      </c>
      <c r="N347" s="18">
        <f>ROUND((K347+L347+M347)/3,0)</f>
        <v>19</v>
      </c>
      <c r="O347" s="21">
        <f>B347-N347+1</f>
        <v>44705</v>
      </c>
      <c r="P347" s="19">
        <f>O347+25</f>
        <v>44730</v>
      </c>
      <c r="Q347" s="137" t="s">
        <v>674</v>
      </c>
      <c r="R347" s="132" t="s">
        <v>659</v>
      </c>
      <c r="S347" s="145" t="s">
        <v>402</v>
      </c>
    </row>
    <row r="348" spans="1:19" ht="30" x14ac:dyDescent="0.25">
      <c r="A348" t="s">
        <v>174</v>
      </c>
      <c r="B348" s="1">
        <v>44725</v>
      </c>
      <c r="C348" s="45" t="s">
        <v>192</v>
      </c>
      <c r="D348" s="75">
        <v>5</v>
      </c>
      <c r="E348" t="s">
        <v>193</v>
      </c>
      <c r="F348">
        <v>90</v>
      </c>
      <c r="G348" s="77">
        <v>90</v>
      </c>
      <c r="K348" s="79">
        <v>11</v>
      </c>
      <c r="L348" s="79">
        <v>10</v>
      </c>
      <c r="M348" s="77">
        <v>10</v>
      </c>
      <c r="N348" s="18">
        <f>ROUND((K348+L348+M348)/3,0)</f>
        <v>10</v>
      </c>
      <c r="O348" s="21">
        <f>B348-N348+1</f>
        <v>44716</v>
      </c>
      <c r="P348" s="19">
        <f>O348+25</f>
        <v>44741</v>
      </c>
      <c r="Q348" s="137" t="s">
        <v>674</v>
      </c>
      <c r="R348" s="132" t="s">
        <v>659</v>
      </c>
      <c r="S348" s="145"/>
    </row>
    <row r="349" spans="1:19" x14ac:dyDescent="0.25">
      <c r="A349" t="s">
        <v>315</v>
      </c>
      <c r="B349" s="1">
        <v>44723</v>
      </c>
      <c r="C349" s="44" t="s">
        <v>322</v>
      </c>
      <c r="D349" s="75">
        <v>3</v>
      </c>
      <c r="E349">
        <v>60</v>
      </c>
      <c r="F349">
        <v>60</v>
      </c>
      <c r="G349" s="77">
        <v>60</v>
      </c>
      <c r="K349" s="79">
        <v>7</v>
      </c>
      <c r="L349" s="79">
        <v>7</v>
      </c>
      <c r="M349" s="77">
        <v>7</v>
      </c>
      <c r="N349" s="18">
        <f>ROUND((K349+L349+M349)/3,0)</f>
        <v>7</v>
      </c>
      <c r="O349" s="21">
        <f>B349-N349+1</f>
        <v>44717</v>
      </c>
      <c r="P349" s="19">
        <f>O349+25</f>
        <v>44742</v>
      </c>
      <c r="Q349" s="137" t="s">
        <v>674</v>
      </c>
      <c r="R349" s="132" t="s">
        <v>632</v>
      </c>
      <c r="S349" s="147" t="s">
        <v>805</v>
      </c>
    </row>
    <row r="350" spans="1:19" x14ac:dyDescent="0.25">
      <c r="A350" t="s">
        <v>316</v>
      </c>
      <c r="B350" s="1">
        <v>44723</v>
      </c>
      <c r="C350" s="44" t="s">
        <v>322</v>
      </c>
      <c r="D350" s="75">
        <v>3</v>
      </c>
      <c r="E350">
        <v>30</v>
      </c>
      <c r="F350">
        <v>15</v>
      </c>
      <c r="G350" s="77">
        <v>15</v>
      </c>
      <c r="K350" s="79">
        <v>4</v>
      </c>
      <c r="L350" s="79">
        <v>1</v>
      </c>
      <c r="M350" s="77">
        <v>1</v>
      </c>
      <c r="N350" s="18">
        <f>ROUND((K350+L350+M350)/3,0)</f>
        <v>2</v>
      </c>
      <c r="O350" s="21">
        <f>B350-N350+1</f>
        <v>44722</v>
      </c>
      <c r="P350" s="19">
        <f>O350+25</f>
        <v>44747</v>
      </c>
      <c r="Q350" s="137" t="s">
        <v>674</v>
      </c>
      <c r="R350" s="132" t="s">
        <v>659</v>
      </c>
      <c r="S350" s="145"/>
    </row>
    <row r="351" spans="1:19" ht="30" x14ac:dyDescent="0.25">
      <c r="A351" t="s">
        <v>725</v>
      </c>
      <c r="B351" s="1">
        <v>44725</v>
      </c>
      <c r="C351" s="44" t="s">
        <v>217</v>
      </c>
      <c r="D351" s="75">
        <v>5</v>
      </c>
      <c r="E351">
        <v>30</v>
      </c>
      <c r="F351">
        <v>45</v>
      </c>
      <c r="G351" s="77">
        <v>0</v>
      </c>
      <c r="K351" s="79">
        <v>4</v>
      </c>
      <c r="L351" s="79">
        <v>6</v>
      </c>
      <c r="M351" s="77">
        <v>0</v>
      </c>
      <c r="N351" s="18">
        <f>ROUND((K351+L351+M351)/3,0)</f>
        <v>3</v>
      </c>
      <c r="O351" s="21">
        <f>B351-N351+1</f>
        <v>44723</v>
      </c>
      <c r="P351" s="19">
        <f>O351+25</f>
        <v>44748</v>
      </c>
      <c r="Q351" s="137" t="s">
        <v>674</v>
      </c>
      <c r="R351" s="132" t="s">
        <v>659</v>
      </c>
      <c r="S351" s="147" t="s">
        <v>805</v>
      </c>
    </row>
    <row r="352" spans="1:19" ht="30" x14ac:dyDescent="0.25">
      <c r="A352" t="s">
        <v>700</v>
      </c>
      <c r="B352" s="1">
        <v>44725</v>
      </c>
      <c r="C352" s="45" t="s">
        <v>192</v>
      </c>
      <c r="D352" s="75">
        <v>4</v>
      </c>
      <c r="E352">
        <v>45</v>
      </c>
      <c r="F352">
        <v>30</v>
      </c>
      <c r="G352" s="77">
        <v>45</v>
      </c>
      <c r="K352" s="79">
        <v>6</v>
      </c>
      <c r="L352" s="79">
        <v>4</v>
      </c>
      <c r="M352" s="77">
        <v>6</v>
      </c>
      <c r="N352" s="18">
        <f>ROUND((K352+L352+M352)/3,0)</f>
        <v>5</v>
      </c>
      <c r="O352" s="21">
        <f>B352-N352+1</f>
        <v>44721</v>
      </c>
      <c r="P352" s="19">
        <f>O352+25</f>
        <v>44746</v>
      </c>
      <c r="Q352" s="137" t="s">
        <v>718</v>
      </c>
      <c r="R352" s="132" t="s">
        <v>658</v>
      </c>
      <c r="S352" s="145"/>
    </row>
    <row r="353" spans="1:19" ht="30" x14ac:dyDescent="0.25">
      <c r="A353" t="s">
        <v>313</v>
      </c>
      <c r="B353" s="1">
        <v>44723</v>
      </c>
      <c r="C353" s="44" t="s">
        <v>322</v>
      </c>
      <c r="D353" s="75">
        <v>4</v>
      </c>
      <c r="E353">
        <v>90</v>
      </c>
      <c r="F353">
        <v>90</v>
      </c>
      <c r="G353" s="77">
        <v>90</v>
      </c>
      <c r="K353" s="79">
        <v>10</v>
      </c>
      <c r="L353" s="79">
        <v>10</v>
      </c>
      <c r="M353" s="77">
        <v>10</v>
      </c>
      <c r="N353" s="18">
        <f>ROUND((K353+L353+M353)/3,0)</f>
        <v>10</v>
      </c>
      <c r="O353" s="21">
        <f>B353-N353+1</f>
        <v>44714</v>
      </c>
      <c r="P353" s="19">
        <f>O353+25</f>
        <v>44739</v>
      </c>
      <c r="Q353" s="137" t="s">
        <v>652</v>
      </c>
      <c r="R353" s="132" t="s">
        <v>632</v>
      </c>
      <c r="S353" s="145"/>
    </row>
    <row r="354" spans="1:19" ht="30" x14ac:dyDescent="0.25">
      <c r="A354" t="s">
        <v>743</v>
      </c>
      <c r="B354" s="1">
        <v>44725</v>
      </c>
      <c r="C354" s="45" t="s">
        <v>242</v>
      </c>
      <c r="D354" s="75">
        <v>4</v>
      </c>
      <c r="E354">
        <v>45</v>
      </c>
      <c r="F354">
        <v>45</v>
      </c>
      <c r="G354" s="77">
        <v>45</v>
      </c>
      <c r="K354" s="79">
        <v>6</v>
      </c>
      <c r="L354" s="79">
        <v>6</v>
      </c>
      <c r="M354" s="77">
        <v>6</v>
      </c>
      <c r="N354" s="18">
        <f>ROUND((K354+L354+M354)/3,0)</f>
        <v>6</v>
      </c>
      <c r="O354" s="21">
        <f>B354-N354+1</f>
        <v>44720</v>
      </c>
      <c r="P354" s="19">
        <f>O354+25</f>
        <v>44745</v>
      </c>
      <c r="Q354" s="137" t="s">
        <v>652</v>
      </c>
      <c r="R354" s="132" t="s">
        <v>659</v>
      </c>
      <c r="S354" s="145"/>
    </row>
    <row r="355" spans="1:19" ht="30" x14ac:dyDescent="0.25">
      <c r="A355" t="s">
        <v>301</v>
      </c>
      <c r="B355" s="1">
        <v>44723</v>
      </c>
      <c r="C355" s="44" t="s">
        <v>322</v>
      </c>
      <c r="D355" s="75">
        <v>2</v>
      </c>
      <c r="E355">
        <v>30</v>
      </c>
      <c r="F355">
        <v>0</v>
      </c>
      <c r="K355" s="79">
        <v>4</v>
      </c>
      <c r="L355" s="79">
        <v>0</v>
      </c>
      <c r="N355" s="18">
        <f>ROUND((K355+L355)/2,0)</f>
        <v>2</v>
      </c>
      <c r="O355" s="21">
        <f>B355-N355+1</f>
        <v>44722</v>
      </c>
      <c r="P355" s="19">
        <f>O355+25</f>
        <v>44747</v>
      </c>
      <c r="Q355" s="137" t="s">
        <v>652</v>
      </c>
      <c r="R355" s="132" t="s">
        <v>659</v>
      </c>
      <c r="S355" s="145"/>
    </row>
    <row r="356" spans="1:19" ht="30" x14ac:dyDescent="0.25">
      <c r="A356" t="s">
        <v>288</v>
      </c>
      <c r="B356" s="1">
        <v>44723</v>
      </c>
      <c r="C356" s="44" t="s">
        <v>322</v>
      </c>
      <c r="D356" s="75">
        <v>2</v>
      </c>
      <c r="E356">
        <v>15</v>
      </c>
      <c r="G356" s="77">
        <v>0</v>
      </c>
      <c r="K356" s="79">
        <v>1</v>
      </c>
      <c r="L356" s="79">
        <v>0</v>
      </c>
      <c r="N356" s="18">
        <f>ROUND((K356+L356)/2,0)</f>
        <v>1</v>
      </c>
      <c r="O356" s="21">
        <f>B356-N356+1</f>
        <v>44723</v>
      </c>
      <c r="P356" s="19">
        <f>O356+25</f>
        <v>44748</v>
      </c>
      <c r="Q356" s="137" t="s">
        <v>652</v>
      </c>
      <c r="R356" s="132" t="s">
        <v>658</v>
      </c>
      <c r="S356" s="147" t="s">
        <v>805</v>
      </c>
    </row>
    <row r="357" spans="1:19" ht="30" x14ac:dyDescent="0.25">
      <c r="A357" t="s">
        <v>128</v>
      </c>
      <c r="B357" s="1">
        <v>44723</v>
      </c>
      <c r="C357" s="45" t="s">
        <v>117</v>
      </c>
      <c r="D357" s="75">
        <v>3</v>
      </c>
      <c r="E357">
        <v>0</v>
      </c>
      <c r="F357">
        <v>0</v>
      </c>
      <c r="G357" s="77">
        <v>0</v>
      </c>
      <c r="K357" s="79">
        <v>0</v>
      </c>
      <c r="L357" s="79">
        <v>0</v>
      </c>
      <c r="M357" s="77">
        <v>0</v>
      </c>
      <c r="N357" s="18">
        <f>ROUND((K357+L357+M357)/3,0)</f>
        <v>0</v>
      </c>
      <c r="O357" s="21">
        <f>B357-N357+1</f>
        <v>44724</v>
      </c>
      <c r="P357" s="19">
        <f>O357+25</f>
        <v>44749</v>
      </c>
      <c r="Q357" s="137" t="s">
        <v>652</v>
      </c>
      <c r="R357" s="132" t="s">
        <v>659</v>
      </c>
      <c r="S357" s="147" t="s">
        <v>805</v>
      </c>
    </row>
    <row r="358" spans="1:19" ht="30" x14ac:dyDescent="0.25">
      <c r="A358" t="s">
        <v>388</v>
      </c>
      <c r="B358" s="1">
        <v>44727</v>
      </c>
      <c r="C358" s="45" t="s">
        <v>376</v>
      </c>
      <c r="D358" s="75">
        <v>4</v>
      </c>
      <c r="E358">
        <v>0</v>
      </c>
      <c r="F358">
        <v>0</v>
      </c>
      <c r="G358" s="77">
        <v>0</v>
      </c>
      <c r="K358" s="79">
        <v>0</v>
      </c>
      <c r="L358" s="79">
        <v>0</v>
      </c>
      <c r="M358" s="77">
        <v>0</v>
      </c>
      <c r="N358" s="18">
        <f>ROUND((K358+L358+M358)/3,0)</f>
        <v>0</v>
      </c>
      <c r="O358" s="21">
        <f>B358-N358+1</f>
        <v>44728</v>
      </c>
      <c r="P358" s="19">
        <f>O358+25</f>
        <v>44753</v>
      </c>
      <c r="Q358" s="137" t="s">
        <v>652</v>
      </c>
      <c r="R358" s="132" t="s">
        <v>658</v>
      </c>
      <c r="S358" s="145"/>
    </row>
    <row r="359" spans="1:19" ht="30" x14ac:dyDescent="0.25">
      <c r="A359" t="s">
        <v>190</v>
      </c>
      <c r="B359" s="1">
        <v>44725</v>
      </c>
      <c r="C359" s="45" t="s">
        <v>192</v>
      </c>
      <c r="D359" s="75">
        <v>5</v>
      </c>
      <c r="E359">
        <v>30</v>
      </c>
      <c r="F359">
        <v>30</v>
      </c>
      <c r="G359" s="77">
        <v>30</v>
      </c>
      <c r="K359" s="79">
        <v>4</v>
      </c>
      <c r="L359" s="79">
        <v>4</v>
      </c>
      <c r="M359" s="77">
        <v>4</v>
      </c>
      <c r="N359" s="18">
        <f>ROUND((K359+L359+M359)/3,0)</f>
        <v>4</v>
      </c>
      <c r="O359" s="21">
        <f>B359-N359+1</f>
        <v>44722</v>
      </c>
      <c r="P359" s="19">
        <f>O359+25</f>
        <v>44747</v>
      </c>
      <c r="Q359" s="137" t="s">
        <v>715</v>
      </c>
      <c r="R359" s="132" t="s">
        <v>659</v>
      </c>
      <c r="S359" s="145"/>
    </row>
    <row r="360" spans="1:19" ht="30" x14ac:dyDescent="0.25">
      <c r="A360" t="s">
        <v>259</v>
      </c>
      <c r="B360" s="1">
        <v>44725</v>
      </c>
      <c r="C360" s="45" t="s">
        <v>242</v>
      </c>
      <c r="D360" s="75">
        <v>5</v>
      </c>
      <c r="H360">
        <v>28</v>
      </c>
      <c r="I360">
        <v>30</v>
      </c>
      <c r="J360" s="77">
        <v>31</v>
      </c>
      <c r="K360" s="79">
        <v>18</v>
      </c>
      <c r="L360" s="79">
        <v>19</v>
      </c>
      <c r="M360" s="77">
        <v>19</v>
      </c>
      <c r="N360" s="18">
        <f>ROUND((K360+L360+M360)/3,0)</f>
        <v>19</v>
      </c>
      <c r="O360" s="21">
        <f>B360-N360+1</f>
        <v>44707</v>
      </c>
      <c r="P360" s="19">
        <f>O360+25</f>
        <v>44732</v>
      </c>
      <c r="Q360" s="137" t="s">
        <v>671</v>
      </c>
      <c r="R360" s="132" t="s">
        <v>658</v>
      </c>
      <c r="S360" s="145" t="s">
        <v>393</v>
      </c>
    </row>
    <row r="361" spans="1:19" ht="30" x14ac:dyDescent="0.25">
      <c r="A361" t="s">
        <v>37</v>
      </c>
      <c r="B361" s="1">
        <v>44722</v>
      </c>
      <c r="C361" s="42" t="s">
        <v>18</v>
      </c>
      <c r="D361" s="75">
        <v>5</v>
      </c>
      <c r="H361">
        <v>34</v>
      </c>
      <c r="I361">
        <v>37</v>
      </c>
      <c r="J361" s="77">
        <v>38</v>
      </c>
      <c r="K361" s="79">
        <v>20</v>
      </c>
      <c r="L361" s="79">
        <v>22</v>
      </c>
      <c r="M361" s="77">
        <v>22</v>
      </c>
      <c r="N361" s="18">
        <f>ROUND((K361+L361+M361)/3,0)</f>
        <v>21</v>
      </c>
      <c r="O361" s="21">
        <f>B361-N361+1</f>
        <v>44702</v>
      </c>
      <c r="P361" s="19">
        <f>O361+25</f>
        <v>44727</v>
      </c>
      <c r="S361" s="145" t="s">
        <v>394</v>
      </c>
    </row>
    <row r="362" spans="1:19" ht="30" x14ac:dyDescent="0.25">
      <c r="A362" t="s">
        <v>36</v>
      </c>
      <c r="B362" s="1">
        <v>44722</v>
      </c>
      <c r="C362" s="41" t="s">
        <v>18</v>
      </c>
      <c r="D362" s="75">
        <v>4</v>
      </c>
      <c r="H362">
        <v>31</v>
      </c>
      <c r="I362">
        <v>28</v>
      </c>
      <c r="J362" s="77">
        <v>35</v>
      </c>
      <c r="K362" s="79">
        <v>19</v>
      </c>
      <c r="L362" s="79">
        <v>18</v>
      </c>
      <c r="M362" s="77">
        <v>21</v>
      </c>
      <c r="N362" s="18">
        <f>ROUND((K362+L362+M362)/3,0)</f>
        <v>19</v>
      </c>
      <c r="O362" s="21">
        <f>B362-N362+1</f>
        <v>44704</v>
      </c>
      <c r="P362" s="19">
        <f>O362+25</f>
        <v>44729</v>
      </c>
      <c r="S362" s="147" t="s">
        <v>805</v>
      </c>
    </row>
    <row r="363" spans="1:19" ht="30" x14ac:dyDescent="0.25">
      <c r="A363" t="s">
        <v>624</v>
      </c>
      <c r="B363" s="1">
        <v>44722</v>
      </c>
      <c r="C363" s="44" t="s">
        <v>165</v>
      </c>
      <c r="D363" s="75">
        <v>4</v>
      </c>
      <c r="H363">
        <v>40</v>
      </c>
      <c r="I363">
        <v>32</v>
      </c>
      <c r="J363" s="77">
        <v>27</v>
      </c>
      <c r="K363" s="79">
        <v>22</v>
      </c>
      <c r="L363" s="79">
        <v>19</v>
      </c>
      <c r="M363" s="77">
        <v>17</v>
      </c>
      <c r="N363" s="18">
        <f>ROUND((K363+L363+M363)/3,0)</f>
        <v>19</v>
      </c>
      <c r="O363" s="21">
        <f>B363-N363+1</f>
        <v>44704</v>
      </c>
      <c r="P363" s="19">
        <f>O363+25</f>
        <v>44729</v>
      </c>
      <c r="S363" s="145" t="s">
        <v>393</v>
      </c>
    </row>
    <row r="364" spans="1:19" ht="30" x14ac:dyDescent="0.25">
      <c r="A364" t="s">
        <v>164</v>
      </c>
      <c r="B364" s="1">
        <v>44722</v>
      </c>
      <c r="C364" s="44" t="s">
        <v>165</v>
      </c>
      <c r="D364" s="75">
        <v>6</v>
      </c>
      <c r="H364">
        <v>24</v>
      </c>
      <c r="I364">
        <v>22</v>
      </c>
      <c r="J364" s="77">
        <v>23</v>
      </c>
      <c r="K364" s="79">
        <v>16</v>
      </c>
      <c r="L364" s="79">
        <v>15</v>
      </c>
      <c r="M364" s="77">
        <v>16</v>
      </c>
      <c r="N364" s="18">
        <f>ROUND((K364+L364+M364)/3,0)</f>
        <v>16</v>
      </c>
      <c r="O364" s="21">
        <f>B364-N364+1</f>
        <v>44707</v>
      </c>
      <c r="P364" s="19">
        <f>O364+25</f>
        <v>44732</v>
      </c>
      <c r="S364" s="145" t="s">
        <v>808</v>
      </c>
    </row>
    <row r="365" spans="1:19" x14ac:dyDescent="0.25">
      <c r="A365" t="s">
        <v>39</v>
      </c>
      <c r="B365" s="1">
        <v>44722</v>
      </c>
      <c r="C365" s="42" t="s">
        <v>18</v>
      </c>
      <c r="D365" s="75">
        <v>4</v>
      </c>
      <c r="H365" t="s">
        <v>193</v>
      </c>
      <c r="I365">
        <v>15</v>
      </c>
      <c r="J365" s="77" t="s">
        <v>193</v>
      </c>
      <c r="K365" s="79">
        <v>11</v>
      </c>
      <c r="L365" s="79">
        <v>13</v>
      </c>
      <c r="M365" s="77">
        <v>11</v>
      </c>
      <c r="N365" s="18">
        <f>ROUND((K365+L365+M365)/3,0)</f>
        <v>12</v>
      </c>
      <c r="O365" s="21">
        <f>B365-N365+1</f>
        <v>44711</v>
      </c>
      <c r="P365" s="19">
        <f>O365+25</f>
        <v>44736</v>
      </c>
      <c r="S365" s="145"/>
    </row>
    <row r="366" spans="1:19" x14ac:dyDescent="0.25">
      <c r="A366" t="s">
        <v>626</v>
      </c>
      <c r="B366" s="1">
        <v>44722</v>
      </c>
      <c r="C366" s="44" t="s">
        <v>165</v>
      </c>
      <c r="D366" s="75">
        <v>3</v>
      </c>
      <c r="H366">
        <v>10</v>
      </c>
      <c r="I366" t="s">
        <v>193</v>
      </c>
      <c r="J366" s="77">
        <v>10</v>
      </c>
      <c r="K366" s="79">
        <v>12</v>
      </c>
      <c r="L366" s="79">
        <v>11</v>
      </c>
      <c r="M366" s="77">
        <v>12</v>
      </c>
      <c r="N366" s="18">
        <f>ROUND((K366+L366+M366)/3,0)</f>
        <v>12</v>
      </c>
      <c r="O366" s="21">
        <f>B366-N366+1</f>
        <v>44711</v>
      </c>
      <c r="P366" s="19">
        <f>O366+25</f>
        <v>44736</v>
      </c>
      <c r="S366" s="145"/>
    </row>
    <row r="367" spans="1:19" x14ac:dyDescent="0.25">
      <c r="A367" t="s">
        <v>35</v>
      </c>
      <c r="B367" s="1">
        <v>44722</v>
      </c>
      <c r="C367" s="42" t="s">
        <v>18</v>
      </c>
      <c r="D367" s="75">
        <v>4</v>
      </c>
      <c r="E367">
        <v>90</v>
      </c>
      <c r="F367">
        <v>90</v>
      </c>
      <c r="G367" s="77">
        <v>80</v>
      </c>
      <c r="K367" s="79">
        <v>10</v>
      </c>
      <c r="L367" s="79">
        <v>10</v>
      </c>
      <c r="M367" s="77">
        <v>9</v>
      </c>
      <c r="N367" s="18">
        <f>ROUND((K367+L367+M367)/3,0)</f>
        <v>10</v>
      </c>
      <c r="O367" s="21">
        <f>B367-N367+1</f>
        <v>44713</v>
      </c>
      <c r="P367" s="19">
        <f>O367+25</f>
        <v>44738</v>
      </c>
      <c r="S367" s="147" t="s">
        <v>805</v>
      </c>
    </row>
    <row r="368" spans="1:19" ht="30" x14ac:dyDescent="0.25">
      <c r="A368" t="s">
        <v>161</v>
      </c>
      <c r="B368" s="1">
        <v>44722</v>
      </c>
      <c r="C368" s="44" t="s">
        <v>165</v>
      </c>
      <c r="D368" s="75">
        <v>5</v>
      </c>
      <c r="E368">
        <v>90</v>
      </c>
      <c r="F368">
        <v>90</v>
      </c>
      <c r="G368" s="77">
        <v>90</v>
      </c>
      <c r="K368" s="79">
        <v>10</v>
      </c>
      <c r="L368" s="79">
        <v>10</v>
      </c>
      <c r="M368" s="77">
        <v>10</v>
      </c>
      <c r="N368" s="18">
        <f>ROUND((K368+L368+M368)/3,0)</f>
        <v>10</v>
      </c>
      <c r="O368" s="21">
        <f>B368-N368+1</f>
        <v>44713</v>
      </c>
      <c r="P368" s="19">
        <f>O368+25</f>
        <v>44738</v>
      </c>
      <c r="S368" s="145"/>
    </row>
    <row r="369" spans="1:19" ht="30" x14ac:dyDescent="0.25">
      <c r="A369" t="s">
        <v>627</v>
      </c>
      <c r="B369" s="1">
        <v>44722</v>
      </c>
      <c r="C369" s="44" t="s">
        <v>165</v>
      </c>
      <c r="D369" s="75">
        <v>4</v>
      </c>
      <c r="E369">
        <v>90</v>
      </c>
      <c r="F369">
        <v>60</v>
      </c>
      <c r="G369" s="77">
        <v>80</v>
      </c>
      <c r="K369" s="79">
        <v>10</v>
      </c>
      <c r="L369" s="79">
        <v>7</v>
      </c>
      <c r="M369" s="77">
        <v>9</v>
      </c>
      <c r="N369" s="18">
        <f>ROUND((K369+L369+M369)/3,0)</f>
        <v>9</v>
      </c>
      <c r="O369" s="21">
        <f>B369-N369+1</f>
        <v>44714</v>
      </c>
      <c r="P369" s="19">
        <f>O369+25</f>
        <v>44739</v>
      </c>
      <c r="S369" s="145"/>
    </row>
    <row r="370" spans="1:19" ht="30" x14ac:dyDescent="0.25">
      <c r="A370" t="s">
        <v>628</v>
      </c>
      <c r="B370" s="1">
        <v>44722</v>
      </c>
      <c r="C370" s="44" t="s">
        <v>165</v>
      </c>
      <c r="D370" s="75">
        <v>5</v>
      </c>
      <c r="E370">
        <v>80</v>
      </c>
      <c r="F370">
        <v>80</v>
      </c>
      <c r="G370" s="77">
        <v>80</v>
      </c>
      <c r="K370" s="79">
        <v>9</v>
      </c>
      <c r="L370" s="79">
        <v>9</v>
      </c>
      <c r="M370" s="77">
        <v>9</v>
      </c>
      <c r="N370" s="18">
        <f>ROUND((K370+L370+M370)/3,0)</f>
        <v>9</v>
      </c>
      <c r="O370" s="21">
        <f>B370-N370+1</f>
        <v>44714</v>
      </c>
      <c r="P370" s="19">
        <f>O370+25</f>
        <v>44739</v>
      </c>
      <c r="S370" s="145"/>
    </row>
    <row r="371" spans="1:19" ht="30" x14ac:dyDescent="0.25">
      <c r="A371" t="s">
        <v>38</v>
      </c>
      <c r="B371" s="1">
        <v>44722</v>
      </c>
      <c r="C371" s="41" t="s">
        <v>18</v>
      </c>
      <c r="D371" s="75">
        <v>3</v>
      </c>
      <c r="E371">
        <v>90</v>
      </c>
      <c r="F371">
        <v>45</v>
      </c>
      <c r="G371" s="77">
        <v>45</v>
      </c>
      <c r="K371" s="79">
        <v>10</v>
      </c>
      <c r="L371" s="79">
        <v>6</v>
      </c>
      <c r="M371" s="77">
        <v>6</v>
      </c>
      <c r="N371" s="18">
        <f>ROUND((K371+L371+M371)/3,0)</f>
        <v>7</v>
      </c>
      <c r="O371" s="21">
        <f>B371-N371+1</f>
        <v>44716</v>
      </c>
      <c r="P371" s="19">
        <f>O371+25</f>
        <v>44741</v>
      </c>
      <c r="S371" s="145"/>
    </row>
    <row r="372" spans="1:19" ht="30" x14ac:dyDescent="0.25">
      <c r="A372" t="s">
        <v>40</v>
      </c>
      <c r="B372" s="1">
        <v>44722</v>
      </c>
      <c r="C372" s="41" t="s">
        <v>18</v>
      </c>
      <c r="D372" s="75">
        <v>5</v>
      </c>
      <c r="E372">
        <v>90</v>
      </c>
      <c r="F372">
        <v>45</v>
      </c>
      <c r="G372" s="77">
        <v>45</v>
      </c>
      <c r="K372" s="79">
        <v>10</v>
      </c>
      <c r="L372" s="79">
        <v>6</v>
      </c>
      <c r="M372" s="77">
        <v>6</v>
      </c>
      <c r="N372" s="18">
        <f>ROUND((K372+L372+M372)/3,0)</f>
        <v>7</v>
      </c>
      <c r="O372" s="21">
        <f>B372-N372+1</f>
        <v>44716</v>
      </c>
      <c r="P372" s="19">
        <f>O372+25</f>
        <v>44741</v>
      </c>
      <c r="S372" s="147" t="s">
        <v>805</v>
      </c>
    </row>
    <row r="373" spans="1:19" ht="30" x14ac:dyDescent="0.25">
      <c r="A373" t="s">
        <v>162</v>
      </c>
      <c r="B373" s="1">
        <v>44722</v>
      </c>
      <c r="C373" s="44" t="s">
        <v>165</v>
      </c>
      <c r="D373" s="75">
        <v>5</v>
      </c>
      <c r="E373">
        <v>45</v>
      </c>
      <c r="F373">
        <v>45</v>
      </c>
      <c r="G373" s="77">
        <v>45</v>
      </c>
      <c r="K373" s="79">
        <v>6</v>
      </c>
      <c r="L373" s="79">
        <v>6</v>
      </c>
      <c r="M373" s="77">
        <v>6</v>
      </c>
      <c r="N373" s="18">
        <f>ROUND((K373+L373+M373)/3,0)</f>
        <v>6</v>
      </c>
      <c r="O373" s="21">
        <f>B373-N373+1</f>
        <v>44717</v>
      </c>
      <c r="P373" s="19">
        <f>O373+25</f>
        <v>44742</v>
      </c>
      <c r="S373" s="145"/>
    </row>
    <row r="374" spans="1:19" ht="30" x14ac:dyDescent="0.25">
      <c r="A374" t="s">
        <v>163</v>
      </c>
      <c r="B374" s="1">
        <v>44722</v>
      </c>
      <c r="C374" s="44" t="s">
        <v>165</v>
      </c>
      <c r="D374" s="75">
        <v>2</v>
      </c>
      <c r="E374">
        <v>0</v>
      </c>
      <c r="F374">
        <v>0</v>
      </c>
      <c r="K374" s="79">
        <v>0</v>
      </c>
      <c r="L374" s="79">
        <v>0</v>
      </c>
      <c r="M374" s="77">
        <v>0</v>
      </c>
      <c r="N374" s="18">
        <f>ROUND((K374+L374+M374)/3,0)</f>
        <v>0</v>
      </c>
      <c r="O374" s="21">
        <f>B374-N374+1</f>
        <v>44723</v>
      </c>
      <c r="P374" s="19">
        <f>O374+25</f>
        <v>44748</v>
      </c>
      <c r="S374" s="147" t="s">
        <v>807</v>
      </c>
    </row>
    <row r="375" spans="1:19" ht="30" x14ac:dyDescent="0.25">
      <c r="A375" t="s">
        <v>625</v>
      </c>
      <c r="B375" s="1">
        <v>44722</v>
      </c>
      <c r="C375" s="44" t="s">
        <v>165</v>
      </c>
      <c r="D375" s="75">
        <v>4</v>
      </c>
      <c r="E375">
        <v>0</v>
      </c>
      <c r="F375">
        <v>0</v>
      </c>
      <c r="G375" s="77">
        <v>0</v>
      </c>
      <c r="K375" s="79">
        <v>0</v>
      </c>
      <c r="L375" s="79">
        <v>0</v>
      </c>
      <c r="M375" s="77">
        <v>0</v>
      </c>
      <c r="N375" s="18">
        <f>ROUND((K375+L375+M375)/3,0)</f>
        <v>0</v>
      </c>
      <c r="O375" s="21">
        <f>B375-N375+1</f>
        <v>44723</v>
      </c>
      <c r="P375" s="19">
        <f>O375+25</f>
        <v>44748</v>
      </c>
      <c r="S375" s="145"/>
    </row>
  </sheetData>
  <sortState ref="A2:S375">
    <sortCondition ref="Q2:Q375"/>
  </sortState>
  <mergeCells count="8">
    <mergeCell ref="AB19:AB20"/>
    <mergeCell ref="AC19:AC20"/>
    <mergeCell ref="V19:V20"/>
    <mergeCell ref="W19:W20"/>
    <mergeCell ref="X19:X20"/>
    <mergeCell ref="Y19:Y20"/>
    <mergeCell ref="Z19:Z20"/>
    <mergeCell ref="AA19:AA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5"/>
  <sheetViews>
    <sheetView topLeftCell="A10" workbookViewId="0">
      <selection activeCell="AC23" sqref="AC23"/>
    </sheetView>
  </sheetViews>
  <sheetFormatPr defaultRowHeight="15" x14ac:dyDescent="0.25"/>
  <cols>
    <col min="2" max="2" width="9.85546875" bestFit="1" customWidth="1"/>
    <col min="3" max="3" width="20" customWidth="1"/>
    <col min="4" max="4" width="4.5703125" style="75" hidden="1" customWidth="1"/>
    <col min="5" max="5" width="4.42578125" hidden="1" customWidth="1"/>
    <col min="6" max="6" width="4.5703125" hidden="1" customWidth="1"/>
    <col min="7" max="7" width="4.42578125" style="77" hidden="1" customWidth="1"/>
    <col min="8" max="8" width="4.5703125" hidden="1" customWidth="1"/>
    <col min="9" max="9" width="4.7109375" hidden="1" customWidth="1"/>
    <col min="10" max="10" width="4.5703125" style="77" hidden="1" customWidth="1"/>
    <col min="11" max="11" width="4.28515625" hidden="1" customWidth="1"/>
    <col min="12" max="12" width="4.5703125" hidden="1" customWidth="1"/>
    <col min="13" max="13" width="4.5703125" style="77" hidden="1" customWidth="1"/>
    <col min="14" max="14" width="9.140625" style="30"/>
    <col min="15" max="15" width="13.140625" style="22" customWidth="1"/>
    <col min="16" max="16" width="10.42578125" style="8" customWidth="1"/>
    <col min="17" max="17" width="15.28515625" style="137" customWidth="1"/>
    <col min="18" max="18" width="9.140625" style="132" customWidth="1"/>
    <col min="19" max="19" width="12.85546875" customWidth="1"/>
    <col min="21" max="21" width="11.5703125" customWidth="1"/>
    <col min="22" max="22" width="9.85546875" customWidth="1"/>
  </cols>
  <sheetData>
    <row r="1" spans="1:30" s="4" customFormat="1" ht="60.75" thickBot="1" x14ac:dyDescent="0.3">
      <c r="A1" s="5" t="s">
        <v>0</v>
      </c>
      <c r="B1" s="5" t="s">
        <v>1</v>
      </c>
      <c r="C1" s="5" t="s">
        <v>2</v>
      </c>
      <c r="D1" s="31" t="s">
        <v>3</v>
      </c>
      <c r="E1" s="25" t="s">
        <v>10</v>
      </c>
      <c r="F1" s="25" t="s">
        <v>11</v>
      </c>
      <c r="G1" s="26" t="s">
        <v>12</v>
      </c>
      <c r="H1" s="5" t="s">
        <v>7</v>
      </c>
      <c r="I1" s="5" t="s">
        <v>8</v>
      </c>
      <c r="J1" s="27" t="s">
        <v>9</v>
      </c>
      <c r="K1" s="5" t="s">
        <v>14</v>
      </c>
      <c r="L1" s="5" t="s">
        <v>15</v>
      </c>
      <c r="M1" s="27" t="s">
        <v>16</v>
      </c>
      <c r="N1" s="9" t="s">
        <v>13</v>
      </c>
      <c r="O1" s="20" t="s">
        <v>5</v>
      </c>
      <c r="P1" s="28" t="s">
        <v>6</v>
      </c>
      <c r="Q1" s="135" t="s">
        <v>629</v>
      </c>
      <c r="R1" s="133" t="s">
        <v>630</v>
      </c>
      <c r="S1" s="143" t="s">
        <v>391</v>
      </c>
    </row>
    <row r="2" spans="1:30" ht="15.75" thickTop="1" x14ac:dyDescent="0.25">
      <c r="A2" t="s">
        <v>20</v>
      </c>
      <c r="B2" s="1">
        <v>44722</v>
      </c>
      <c r="C2" s="42" t="s">
        <v>18</v>
      </c>
      <c r="D2" s="75">
        <v>4</v>
      </c>
      <c r="E2">
        <v>0</v>
      </c>
      <c r="F2">
        <v>0</v>
      </c>
      <c r="G2" s="77">
        <v>0</v>
      </c>
      <c r="K2" s="79">
        <v>0</v>
      </c>
      <c r="L2" s="79">
        <v>0</v>
      </c>
      <c r="M2" s="77">
        <v>0</v>
      </c>
      <c r="N2" s="18">
        <f t="shared" ref="N2:N38" si="0">ROUND((K2+L2+M2)/3,0)</f>
        <v>0</v>
      </c>
      <c r="O2" s="21">
        <f t="shared" ref="O2:O33" si="1">B2-N2+1</f>
        <v>44723</v>
      </c>
      <c r="P2" s="19">
        <f t="shared" ref="P2:P65" si="2">O2+25</f>
        <v>44748</v>
      </c>
      <c r="Q2" s="151" t="s">
        <v>631</v>
      </c>
      <c r="S2" s="163" t="s">
        <v>805</v>
      </c>
      <c r="V2" t="s">
        <v>830</v>
      </c>
      <c r="W2" t="s">
        <v>832</v>
      </c>
      <c r="X2" s="161" t="s">
        <v>831</v>
      </c>
      <c r="Y2" t="s">
        <v>833</v>
      </c>
      <c r="Z2" s="161" t="s">
        <v>834</v>
      </c>
      <c r="AA2" s="161" t="s">
        <v>835</v>
      </c>
    </row>
    <row r="3" spans="1:30" ht="15.75" thickBot="1" x14ac:dyDescent="0.3">
      <c r="A3" t="s">
        <v>26</v>
      </c>
      <c r="B3" s="1">
        <v>44722</v>
      </c>
      <c r="C3" s="42" t="s">
        <v>18</v>
      </c>
      <c r="D3" s="75">
        <v>2</v>
      </c>
      <c r="E3">
        <v>0</v>
      </c>
      <c r="F3">
        <v>0</v>
      </c>
      <c r="K3" s="79">
        <v>0</v>
      </c>
      <c r="L3" s="79">
        <v>0</v>
      </c>
      <c r="N3" s="18">
        <f t="shared" si="0"/>
        <v>0</v>
      </c>
      <c r="O3" s="21">
        <f t="shared" si="1"/>
        <v>44723</v>
      </c>
      <c r="P3" s="19">
        <f t="shared" si="2"/>
        <v>44748</v>
      </c>
      <c r="Q3" s="137" t="s">
        <v>736</v>
      </c>
      <c r="S3" s="162"/>
      <c r="U3" t="s">
        <v>18</v>
      </c>
      <c r="V3" t="s">
        <v>836</v>
      </c>
      <c r="W3">
        <v>5</v>
      </c>
      <c r="X3">
        <v>7</v>
      </c>
      <c r="Y3">
        <v>3</v>
      </c>
      <c r="Z3">
        <v>4</v>
      </c>
      <c r="AA3">
        <v>2</v>
      </c>
    </row>
    <row r="4" spans="1:30" ht="15.75" thickTop="1" x14ac:dyDescent="0.25">
      <c r="A4" t="s">
        <v>62</v>
      </c>
      <c r="B4" s="1">
        <v>44722</v>
      </c>
      <c r="C4" s="43" t="s">
        <v>71</v>
      </c>
      <c r="D4" s="75">
        <v>4</v>
      </c>
      <c r="E4">
        <v>0</v>
      </c>
      <c r="F4">
        <v>0</v>
      </c>
      <c r="G4" s="77">
        <v>0</v>
      </c>
      <c r="K4" s="79">
        <v>0</v>
      </c>
      <c r="L4" s="79">
        <v>0</v>
      </c>
      <c r="M4" s="77">
        <v>0</v>
      </c>
      <c r="N4" s="18">
        <f t="shared" si="0"/>
        <v>0</v>
      </c>
      <c r="O4" s="21">
        <f t="shared" si="1"/>
        <v>44723</v>
      </c>
      <c r="P4" s="19">
        <f t="shared" si="2"/>
        <v>44748</v>
      </c>
      <c r="Q4" s="137" t="s">
        <v>739</v>
      </c>
      <c r="S4" s="147" t="s">
        <v>809</v>
      </c>
      <c r="V4" t="s">
        <v>837</v>
      </c>
      <c r="W4">
        <v>2</v>
      </c>
      <c r="X4">
        <v>4</v>
      </c>
      <c r="Y4">
        <v>0</v>
      </c>
      <c r="Z4">
        <v>1</v>
      </c>
      <c r="AA4">
        <v>0</v>
      </c>
    </row>
    <row r="5" spans="1:30" x14ac:dyDescent="0.25">
      <c r="A5" t="s">
        <v>63</v>
      </c>
      <c r="B5" s="1">
        <v>44722</v>
      </c>
      <c r="C5" s="43" t="s">
        <v>71</v>
      </c>
      <c r="D5" s="75">
        <v>2</v>
      </c>
      <c r="E5">
        <v>0</v>
      </c>
      <c r="F5">
        <v>0</v>
      </c>
      <c r="K5" s="79">
        <v>0</v>
      </c>
      <c r="L5" s="79">
        <v>0</v>
      </c>
      <c r="N5" s="18">
        <f t="shared" si="0"/>
        <v>0</v>
      </c>
      <c r="O5" s="21">
        <f t="shared" si="1"/>
        <v>44723</v>
      </c>
      <c r="P5" s="19">
        <f t="shared" si="2"/>
        <v>44748</v>
      </c>
      <c r="Q5" s="137" t="s">
        <v>736</v>
      </c>
      <c r="S5" s="147" t="s">
        <v>805</v>
      </c>
      <c r="V5" t="s">
        <v>838</v>
      </c>
      <c r="W5">
        <f>W4/W3*100</f>
        <v>40</v>
      </c>
      <c r="X5">
        <f t="shared" ref="X5:AA5" si="3">X4/X3*100</f>
        <v>57.142857142857139</v>
      </c>
      <c r="Y5">
        <f t="shared" si="3"/>
        <v>0</v>
      </c>
      <c r="Z5">
        <f t="shared" si="3"/>
        <v>25</v>
      </c>
      <c r="AA5">
        <f t="shared" si="3"/>
        <v>0</v>
      </c>
    </row>
    <row r="6" spans="1:30" x14ac:dyDescent="0.25">
      <c r="A6" t="s">
        <v>64</v>
      </c>
      <c r="B6" s="1">
        <v>44722</v>
      </c>
      <c r="C6" s="43" t="s">
        <v>71</v>
      </c>
      <c r="D6" s="75">
        <v>4</v>
      </c>
      <c r="E6">
        <v>0</v>
      </c>
      <c r="F6">
        <v>0</v>
      </c>
      <c r="G6" s="77">
        <v>0</v>
      </c>
      <c r="K6" s="79">
        <v>0</v>
      </c>
      <c r="L6" s="79">
        <v>0</v>
      </c>
      <c r="M6" s="77">
        <v>0</v>
      </c>
      <c r="N6" s="18">
        <f t="shared" si="0"/>
        <v>0</v>
      </c>
      <c r="O6" s="21">
        <f t="shared" si="1"/>
        <v>44723</v>
      </c>
      <c r="P6" s="19">
        <f t="shared" si="2"/>
        <v>44748</v>
      </c>
      <c r="Q6" s="137" t="s">
        <v>794</v>
      </c>
      <c r="S6" s="145"/>
    </row>
    <row r="7" spans="1:30" x14ac:dyDescent="0.25">
      <c r="A7" t="s">
        <v>66</v>
      </c>
      <c r="B7" s="1">
        <v>44722</v>
      </c>
      <c r="C7" s="43" t="s">
        <v>71</v>
      </c>
      <c r="D7" s="75">
        <v>4</v>
      </c>
      <c r="E7">
        <v>0</v>
      </c>
      <c r="F7">
        <v>0</v>
      </c>
      <c r="G7" s="77">
        <v>0</v>
      </c>
      <c r="K7" s="79">
        <v>0</v>
      </c>
      <c r="L7" s="79">
        <v>0</v>
      </c>
      <c r="M7" s="77">
        <v>0</v>
      </c>
      <c r="N7" s="18">
        <f t="shared" si="0"/>
        <v>0</v>
      </c>
      <c r="O7" s="21">
        <f t="shared" si="1"/>
        <v>44723</v>
      </c>
      <c r="P7" s="19">
        <f t="shared" si="2"/>
        <v>44748</v>
      </c>
      <c r="Q7" s="137" t="s">
        <v>637</v>
      </c>
      <c r="S7" s="147" t="s">
        <v>805</v>
      </c>
      <c r="U7" t="s">
        <v>839</v>
      </c>
      <c r="V7" t="s">
        <v>836</v>
      </c>
      <c r="W7">
        <v>77</v>
      </c>
      <c r="X7">
        <f>189-78</f>
        <v>111</v>
      </c>
      <c r="Y7">
        <f>226-189</f>
        <v>37</v>
      </c>
      <c r="Z7">
        <f>319-226</f>
        <v>93</v>
      </c>
      <c r="AA7">
        <f>375-319</f>
        <v>56</v>
      </c>
    </row>
    <row r="8" spans="1:30" x14ac:dyDescent="0.25">
      <c r="A8" t="s">
        <v>163</v>
      </c>
      <c r="B8" s="1">
        <v>44722</v>
      </c>
      <c r="C8" s="44" t="s">
        <v>165</v>
      </c>
      <c r="D8" s="75">
        <v>2</v>
      </c>
      <c r="E8">
        <v>0</v>
      </c>
      <c r="F8">
        <v>0</v>
      </c>
      <c r="K8" s="79">
        <v>0</v>
      </c>
      <c r="L8" s="79">
        <v>0</v>
      </c>
      <c r="M8" s="77">
        <v>0</v>
      </c>
      <c r="N8" s="18">
        <f t="shared" si="0"/>
        <v>0</v>
      </c>
      <c r="O8" s="21">
        <f t="shared" si="1"/>
        <v>44723</v>
      </c>
      <c r="P8" s="19">
        <f t="shared" si="2"/>
        <v>44748</v>
      </c>
      <c r="S8" s="147" t="s">
        <v>807</v>
      </c>
      <c r="V8" t="s">
        <v>837</v>
      </c>
      <c r="W8">
        <v>29</v>
      </c>
      <c r="X8">
        <v>20</v>
      </c>
      <c r="Y8">
        <v>5</v>
      </c>
      <c r="Z8">
        <v>10</v>
      </c>
      <c r="AA8">
        <v>3</v>
      </c>
    </row>
    <row r="9" spans="1:30" x14ac:dyDescent="0.25">
      <c r="A9" t="s">
        <v>625</v>
      </c>
      <c r="B9" s="1">
        <v>44722</v>
      </c>
      <c r="C9" s="44" t="s">
        <v>165</v>
      </c>
      <c r="D9" s="75">
        <v>4</v>
      </c>
      <c r="E9">
        <v>0</v>
      </c>
      <c r="F9">
        <v>0</v>
      </c>
      <c r="G9" s="77">
        <v>0</v>
      </c>
      <c r="K9" s="79">
        <v>0</v>
      </c>
      <c r="L9" s="79">
        <v>0</v>
      </c>
      <c r="M9" s="77">
        <v>0</v>
      </c>
      <c r="N9" s="18">
        <f t="shared" si="0"/>
        <v>0</v>
      </c>
      <c r="O9" s="21">
        <f t="shared" si="1"/>
        <v>44723</v>
      </c>
      <c r="P9" s="19">
        <f t="shared" si="2"/>
        <v>44748</v>
      </c>
      <c r="S9" s="145"/>
      <c r="V9" t="s">
        <v>838</v>
      </c>
      <c r="W9">
        <f>W8/W7*100</f>
        <v>37.662337662337663</v>
      </c>
      <c r="X9">
        <f t="shared" ref="X9:Z9" si="4">X8/X7*100</f>
        <v>18.018018018018019</v>
      </c>
      <c r="Y9">
        <f t="shared" si="4"/>
        <v>13.513513513513514</v>
      </c>
      <c r="Z9">
        <f t="shared" si="4"/>
        <v>10.75268817204301</v>
      </c>
      <c r="AA9">
        <f>AA8/AA7*100</f>
        <v>5.3571428571428568</v>
      </c>
    </row>
    <row r="10" spans="1:30" x14ac:dyDescent="0.25">
      <c r="A10" t="s">
        <v>82</v>
      </c>
      <c r="B10" s="1">
        <v>44723</v>
      </c>
      <c r="C10" s="44" t="s">
        <v>74</v>
      </c>
      <c r="D10" s="75">
        <v>4</v>
      </c>
      <c r="E10">
        <v>0</v>
      </c>
      <c r="F10">
        <v>0</v>
      </c>
      <c r="G10" s="77">
        <v>0</v>
      </c>
      <c r="K10" s="79">
        <v>0</v>
      </c>
      <c r="L10" s="79">
        <v>0</v>
      </c>
      <c r="M10" s="77">
        <v>0</v>
      </c>
      <c r="N10" s="18">
        <f t="shared" si="0"/>
        <v>0</v>
      </c>
      <c r="O10" s="21">
        <f t="shared" si="1"/>
        <v>44724</v>
      </c>
      <c r="P10" s="19">
        <f t="shared" si="2"/>
        <v>44749</v>
      </c>
      <c r="Q10" s="137" t="s">
        <v>678</v>
      </c>
      <c r="R10" s="132" t="s">
        <v>659</v>
      </c>
      <c r="S10" s="145"/>
      <c r="V10" t="s">
        <v>830</v>
      </c>
      <c r="W10" t="s">
        <v>832</v>
      </c>
      <c r="X10" s="161" t="s">
        <v>831</v>
      </c>
      <c r="Y10" t="s">
        <v>833</v>
      </c>
      <c r="Z10" s="161" t="s">
        <v>834</v>
      </c>
      <c r="AA10" s="161" t="s">
        <v>835</v>
      </c>
    </row>
    <row r="11" spans="1:30" x14ac:dyDescent="0.25">
      <c r="A11" t="s">
        <v>107</v>
      </c>
      <c r="B11" s="1">
        <v>44723</v>
      </c>
      <c r="C11" s="44" t="s">
        <v>74</v>
      </c>
      <c r="D11" s="75">
        <v>3</v>
      </c>
      <c r="E11">
        <v>0</v>
      </c>
      <c r="F11">
        <v>0</v>
      </c>
      <c r="G11" s="77">
        <v>0</v>
      </c>
      <c r="K11" s="79">
        <v>0</v>
      </c>
      <c r="L11" s="79">
        <v>0</v>
      </c>
      <c r="M11" s="77">
        <v>0</v>
      </c>
      <c r="N11" s="18">
        <f t="shared" si="0"/>
        <v>0</v>
      </c>
      <c r="O11" s="21">
        <f t="shared" si="1"/>
        <v>44724</v>
      </c>
      <c r="P11" s="19">
        <f t="shared" si="2"/>
        <v>44749</v>
      </c>
      <c r="Q11" s="137" t="s">
        <v>642</v>
      </c>
      <c r="R11" s="132" t="s">
        <v>659</v>
      </c>
      <c r="S11" s="147" t="s">
        <v>805</v>
      </c>
    </row>
    <row r="12" spans="1:30" x14ac:dyDescent="0.25">
      <c r="A12" t="s">
        <v>109</v>
      </c>
      <c r="B12" s="1">
        <v>44723</v>
      </c>
      <c r="C12" s="44" t="s">
        <v>74</v>
      </c>
      <c r="D12" s="75">
        <v>1</v>
      </c>
      <c r="E12">
        <v>0</v>
      </c>
      <c r="H12">
        <v>0</v>
      </c>
      <c r="K12" s="79"/>
      <c r="L12" s="79"/>
      <c r="N12" s="18">
        <f t="shared" si="0"/>
        <v>0</v>
      </c>
      <c r="O12" s="21">
        <f t="shared" si="1"/>
        <v>44724</v>
      </c>
      <c r="P12" s="19">
        <f t="shared" si="2"/>
        <v>44749</v>
      </c>
      <c r="Q12" s="137" t="s">
        <v>673</v>
      </c>
      <c r="R12" s="132" t="s">
        <v>659</v>
      </c>
      <c r="S12" s="147" t="s">
        <v>805</v>
      </c>
    </row>
    <row r="13" spans="1:30" ht="30" x14ac:dyDescent="0.25">
      <c r="A13" t="s">
        <v>118</v>
      </c>
      <c r="B13" s="1">
        <v>44723</v>
      </c>
      <c r="C13" s="45" t="s">
        <v>117</v>
      </c>
      <c r="D13" s="75">
        <v>1</v>
      </c>
      <c r="E13">
        <v>0</v>
      </c>
      <c r="K13" s="79">
        <v>0</v>
      </c>
      <c r="L13" s="79">
        <v>0</v>
      </c>
      <c r="M13" s="77">
        <v>0</v>
      </c>
      <c r="N13" s="18">
        <f t="shared" si="0"/>
        <v>0</v>
      </c>
      <c r="O13" s="21">
        <f t="shared" si="1"/>
        <v>44724</v>
      </c>
      <c r="P13" s="19">
        <f t="shared" si="2"/>
        <v>44749</v>
      </c>
      <c r="Q13" s="137" t="s">
        <v>660</v>
      </c>
      <c r="R13" s="132" t="s">
        <v>658</v>
      </c>
      <c r="S13" s="145"/>
    </row>
    <row r="14" spans="1:30" ht="30" x14ac:dyDescent="0.25">
      <c r="A14" t="s">
        <v>128</v>
      </c>
      <c r="B14" s="1">
        <v>44723</v>
      </c>
      <c r="C14" s="45" t="s">
        <v>117</v>
      </c>
      <c r="D14" s="75">
        <v>3</v>
      </c>
      <c r="E14">
        <v>0</v>
      </c>
      <c r="F14">
        <v>0</v>
      </c>
      <c r="G14" s="77">
        <v>0</v>
      </c>
      <c r="K14" s="79">
        <v>0</v>
      </c>
      <c r="L14" s="79">
        <v>0</v>
      </c>
      <c r="M14" s="77">
        <v>0</v>
      </c>
      <c r="N14" s="18">
        <f t="shared" si="0"/>
        <v>0</v>
      </c>
      <c r="O14" s="21">
        <f t="shared" si="1"/>
        <v>44724</v>
      </c>
      <c r="P14" s="19">
        <f t="shared" si="2"/>
        <v>44749</v>
      </c>
      <c r="Q14" s="137" t="s">
        <v>652</v>
      </c>
      <c r="R14" s="132" t="s">
        <v>659</v>
      </c>
      <c r="S14" s="147" t="s">
        <v>805</v>
      </c>
      <c r="V14" t="s">
        <v>830</v>
      </c>
      <c r="W14" t="s">
        <v>832</v>
      </c>
      <c r="X14" s="161" t="s">
        <v>831</v>
      </c>
      <c r="Y14" t="s">
        <v>833</v>
      </c>
      <c r="Z14" s="161" t="s">
        <v>834</v>
      </c>
      <c r="AA14" s="161" t="s">
        <v>835</v>
      </c>
    </row>
    <row r="15" spans="1:30" ht="30" x14ac:dyDescent="0.25">
      <c r="A15" t="s">
        <v>153</v>
      </c>
      <c r="B15" s="1">
        <v>44723</v>
      </c>
      <c r="C15" s="45" t="s">
        <v>117</v>
      </c>
      <c r="D15" s="75">
        <v>3</v>
      </c>
      <c r="E15">
        <v>0</v>
      </c>
      <c r="F15">
        <v>0</v>
      </c>
      <c r="G15" s="77">
        <v>15</v>
      </c>
      <c r="K15" s="79">
        <v>0</v>
      </c>
      <c r="L15" s="79">
        <v>0</v>
      </c>
      <c r="M15" s="77">
        <v>1</v>
      </c>
      <c r="N15" s="18">
        <f t="shared" si="0"/>
        <v>0</v>
      </c>
      <c r="O15" s="21">
        <f t="shared" si="1"/>
        <v>44724</v>
      </c>
      <c r="P15" s="19">
        <f t="shared" si="2"/>
        <v>44749</v>
      </c>
      <c r="Q15" s="137" t="s">
        <v>675</v>
      </c>
      <c r="R15" s="132" t="s">
        <v>658</v>
      </c>
      <c r="S15" s="147" t="s">
        <v>805</v>
      </c>
      <c r="V15" t="s">
        <v>838</v>
      </c>
      <c r="W15">
        <v>37.662337662337663</v>
      </c>
      <c r="X15">
        <v>18.018018018018019</v>
      </c>
      <c r="Y15">
        <v>13.513513513513514</v>
      </c>
      <c r="Z15">
        <v>10.75268817204301</v>
      </c>
      <c r="AA15">
        <v>5.3571428571428568</v>
      </c>
    </row>
    <row r="16" spans="1:30" s="132" customFormat="1" ht="30" x14ac:dyDescent="0.25">
      <c r="A16" t="s">
        <v>155</v>
      </c>
      <c r="B16" s="1">
        <v>44723</v>
      </c>
      <c r="C16" s="45" t="s">
        <v>117</v>
      </c>
      <c r="D16" s="75">
        <v>2</v>
      </c>
      <c r="E16">
        <v>0</v>
      </c>
      <c r="F16">
        <v>0</v>
      </c>
      <c r="G16" s="77"/>
      <c r="H16"/>
      <c r="I16"/>
      <c r="J16" s="77"/>
      <c r="K16" s="79">
        <v>0</v>
      </c>
      <c r="L16" s="79">
        <v>0</v>
      </c>
      <c r="M16" s="77">
        <v>0</v>
      </c>
      <c r="N16" s="18">
        <f t="shared" si="0"/>
        <v>0</v>
      </c>
      <c r="O16" s="21">
        <f t="shared" si="1"/>
        <v>44724</v>
      </c>
      <c r="P16" s="19">
        <f t="shared" si="2"/>
        <v>44749</v>
      </c>
      <c r="Q16" s="137" t="s">
        <v>673</v>
      </c>
      <c r="R16" s="132" t="s">
        <v>659</v>
      </c>
      <c r="S16" s="145"/>
      <c r="T16"/>
      <c r="U16"/>
      <c r="V16"/>
      <c r="W16"/>
      <c r="X16"/>
      <c r="Y16"/>
      <c r="Z16"/>
      <c r="AA16"/>
      <c r="AB16"/>
      <c r="AC16"/>
      <c r="AD16"/>
    </row>
    <row r="17" spans="1:30" s="132" customFormat="1" ht="30" x14ac:dyDescent="0.25">
      <c r="A17" t="s">
        <v>156</v>
      </c>
      <c r="B17" s="1">
        <v>44723</v>
      </c>
      <c r="C17" s="45" t="s">
        <v>117</v>
      </c>
      <c r="D17" s="75">
        <v>4</v>
      </c>
      <c r="E17">
        <v>0</v>
      </c>
      <c r="F17">
        <v>0</v>
      </c>
      <c r="G17" s="77">
        <v>0</v>
      </c>
      <c r="H17"/>
      <c r="I17"/>
      <c r="J17" s="77"/>
      <c r="K17" s="79">
        <v>0</v>
      </c>
      <c r="L17" s="79">
        <v>0</v>
      </c>
      <c r="M17" s="77">
        <v>0</v>
      </c>
      <c r="N17" s="18">
        <f t="shared" si="0"/>
        <v>0</v>
      </c>
      <c r="O17" s="21">
        <f t="shared" si="1"/>
        <v>44724</v>
      </c>
      <c r="P17" s="19">
        <f t="shared" si="2"/>
        <v>44749</v>
      </c>
      <c r="Q17" s="137" t="s">
        <v>673</v>
      </c>
      <c r="R17" s="132" t="s">
        <v>659</v>
      </c>
      <c r="S17" s="145"/>
      <c r="T17"/>
      <c r="U17"/>
      <c r="V17"/>
      <c r="W17"/>
      <c r="X17"/>
      <c r="Y17"/>
      <c r="Z17"/>
      <c r="AA17"/>
      <c r="AB17"/>
      <c r="AC17"/>
      <c r="AD17"/>
    </row>
    <row r="18" spans="1:30" s="132" customFormat="1" ht="15.75" thickBot="1" x14ac:dyDescent="0.3">
      <c r="A18" t="s">
        <v>277</v>
      </c>
      <c r="B18" s="1">
        <v>44723</v>
      </c>
      <c r="C18" s="44" t="s">
        <v>322</v>
      </c>
      <c r="D18" s="75">
        <v>3</v>
      </c>
      <c r="E18">
        <v>0</v>
      </c>
      <c r="F18">
        <v>0</v>
      </c>
      <c r="G18" s="77">
        <v>0</v>
      </c>
      <c r="H18"/>
      <c r="I18"/>
      <c r="J18" s="77"/>
      <c r="K18" s="79">
        <v>0</v>
      </c>
      <c r="L18" s="79">
        <v>0</v>
      </c>
      <c r="M18" s="77">
        <v>0</v>
      </c>
      <c r="N18" s="18">
        <f t="shared" si="0"/>
        <v>0</v>
      </c>
      <c r="O18" s="21">
        <f t="shared" si="1"/>
        <v>44724</v>
      </c>
      <c r="P18" s="19">
        <f t="shared" si="2"/>
        <v>44749</v>
      </c>
      <c r="Q18" s="137" t="s">
        <v>631</v>
      </c>
      <c r="R18" s="132" t="s">
        <v>658</v>
      </c>
      <c r="S18" s="147" t="s">
        <v>805</v>
      </c>
      <c r="T18"/>
      <c r="U18"/>
      <c r="V18" t="s">
        <v>5</v>
      </c>
      <c r="W18"/>
      <c r="X18"/>
      <c r="Y18"/>
      <c r="Z18"/>
      <c r="AA18"/>
      <c r="AB18"/>
      <c r="AC18"/>
      <c r="AD18"/>
    </row>
    <row r="19" spans="1:30" s="132" customFormat="1" x14ac:dyDescent="0.25">
      <c r="A19" t="s">
        <v>310</v>
      </c>
      <c r="B19" s="1">
        <v>44723</v>
      </c>
      <c r="C19" s="44" t="s">
        <v>322</v>
      </c>
      <c r="D19" s="75">
        <v>3</v>
      </c>
      <c r="E19">
        <v>0</v>
      </c>
      <c r="F19">
        <v>0</v>
      </c>
      <c r="G19" s="77">
        <v>15</v>
      </c>
      <c r="H19"/>
      <c r="I19"/>
      <c r="J19" s="77"/>
      <c r="K19" s="79">
        <v>0</v>
      </c>
      <c r="L19" s="79">
        <v>0</v>
      </c>
      <c r="M19" s="77">
        <v>1</v>
      </c>
      <c r="N19" s="18">
        <f t="shared" si="0"/>
        <v>0</v>
      </c>
      <c r="O19" s="21">
        <f t="shared" si="1"/>
        <v>44724</v>
      </c>
      <c r="P19" s="19">
        <f t="shared" si="2"/>
        <v>44749</v>
      </c>
      <c r="Q19" s="137" t="s">
        <v>655</v>
      </c>
      <c r="R19" s="132" t="s">
        <v>658</v>
      </c>
      <c r="S19" s="147" t="s">
        <v>805</v>
      </c>
      <c r="T19"/>
      <c r="U19"/>
      <c r="V19" s="168" t="s">
        <v>851</v>
      </c>
      <c r="W19" s="168" t="s">
        <v>852</v>
      </c>
      <c r="X19" s="168" t="s">
        <v>853</v>
      </c>
      <c r="Y19" s="166" t="s">
        <v>854</v>
      </c>
      <c r="Z19" s="166" t="s">
        <v>855</v>
      </c>
      <c r="AA19" s="166" t="s">
        <v>856</v>
      </c>
      <c r="AB19" s="166" t="s">
        <v>857</v>
      </c>
      <c r="AC19" s="166" t="s">
        <v>858</v>
      </c>
      <c r="AD19"/>
    </row>
    <row r="20" spans="1:30" s="132" customFormat="1" ht="30.75" thickBot="1" x14ac:dyDescent="0.3">
      <c r="A20" t="s">
        <v>328</v>
      </c>
      <c r="B20" s="1">
        <v>44723</v>
      </c>
      <c r="C20" s="45" t="s">
        <v>323</v>
      </c>
      <c r="D20" s="75">
        <v>3</v>
      </c>
      <c r="E20">
        <v>0</v>
      </c>
      <c r="F20">
        <v>0</v>
      </c>
      <c r="G20" s="77">
        <v>0</v>
      </c>
      <c r="H20"/>
      <c r="I20"/>
      <c r="J20" s="77"/>
      <c r="K20" s="79">
        <v>0</v>
      </c>
      <c r="L20" s="79">
        <v>0</v>
      </c>
      <c r="M20" s="77">
        <v>0</v>
      </c>
      <c r="N20" s="18">
        <f t="shared" si="0"/>
        <v>0</v>
      </c>
      <c r="O20" s="21">
        <f t="shared" si="1"/>
        <v>44724</v>
      </c>
      <c r="P20" s="19">
        <f t="shared" si="2"/>
        <v>44749</v>
      </c>
      <c r="Q20" s="137" t="s">
        <v>639</v>
      </c>
      <c r="R20" s="132" t="s">
        <v>632</v>
      </c>
      <c r="S20" s="147" t="s">
        <v>805</v>
      </c>
      <c r="T20"/>
      <c r="U20" s="164"/>
      <c r="V20" s="169"/>
      <c r="W20" s="169"/>
      <c r="X20" s="169"/>
      <c r="Y20" s="167"/>
      <c r="Z20" s="167"/>
      <c r="AA20" s="167"/>
      <c r="AB20" s="167"/>
      <c r="AC20" s="167"/>
      <c r="AD20"/>
    </row>
    <row r="21" spans="1:30" s="132" customFormat="1" ht="30" x14ac:dyDescent="0.25">
      <c r="A21" t="s">
        <v>329</v>
      </c>
      <c r="B21" s="1">
        <v>44723</v>
      </c>
      <c r="C21" s="45" t="s">
        <v>323</v>
      </c>
      <c r="D21" s="75">
        <v>3</v>
      </c>
      <c r="E21">
        <v>0</v>
      </c>
      <c r="F21">
        <v>0</v>
      </c>
      <c r="G21" s="77">
        <v>0</v>
      </c>
      <c r="H21"/>
      <c r="I21"/>
      <c r="J21" s="77"/>
      <c r="K21" s="79">
        <v>0</v>
      </c>
      <c r="L21" s="79">
        <v>0</v>
      </c>
      <c r="M21" s="77">
        <v>0</v>
      </c>
      <c r="N21" s="18">
        <f t="shared" si="0"/>
        <v>0</v>
      </c>
      <c r="O21" s="21">
        <f t="shared" si="1"/>
        <v>44724</v>
      </c>
      <c r="P21" s="19">
        <f t="shared" si="2"/>
        <v>44749</v>
      </c>
      <c r="Q21" s="137" t="s">
        <v>639</v>
      </c>
      <c r="R21" s="132" t="s">
        <v>632</v>
      </c>
      <c r="S21" s="145"/>
      <c r="T21"/>
      <c r="U21" t="s">
        <v>859</v>
      </c>
      <c r="V21">
        <v>2</v>
      </c>
      <c r="W21">
        <v>104</v>
      </c>
      <c r="X21">
        <v>60</v>
      </c>
      <c r="Y21">
        <v>96</v>
      </c>
      <c r="Z21">
        <v>63</v>
      </c>
      <c r="AA21">
        <v>48</v>
      </c>
      <c r="AB21">
        <v>1</v>
      </c>
      <c r="AC21"/>
      <c r="AD21"/>
    </row>
    <row r="22" spans="1:30" s="132" customFormat="1" ht="30" x14ac:dyDescent="0.25">
      <c r="A22" t="s">
        <v>171</v>
      </c>
      <c r="B22" s="1">
        <v>44725</v>
      </c>
      <c r="C22" s="45" t="s">
        <v>192</v>
      </c>
      <c r="D22" s="75">
        <v>2</v>
      </c>
      <c r="E22">
        <v>0</v>
      </c>
      <c r="F22">
        <v>0</v>
      </c>
      <c r="G22" s="77"/>
      <c r="H22"/>
      <c r="I22"/>
      <c r="J22" s="77"/>
      <c r="K22" s="79">
        <v>0</v>
      </c>
      <c r="L22" s="79">
        <v>0</v>
      </c>
      <c r="M22" s="77"/>
      <c r="N22" s="18">
        <f t="shared" si="0"/>
        <v>0</v>
      </c>
      <c r="O22" s="21">
        <f t="shared" si="1"/>
        <v>44726</v>
      </c>
      <c r="P22" s="19">
        <f t="shared" si="2"/>
        <v>44751</v>
      </c>
      <c r="Q22" s="137" t="s">
        <v>709</v>
      </c>
      <c r="R22" s="132" t="s">
        <v>659</v>
      </c>
      <c r="S22" s="145"/>
      <c r="T22"/>
      <c r="U22"/>
      <c r="V22"/>
      <c r="W22"/>
      <c r="X22"/>
      <c r="Y22"/>
      <c r="Z22"/>
      <c r="AA22"/>
      <c r="AB22"/>
      <c r="AC22"/>
      <c r="AD22"/>
    </row>
    <row r="23" spans="1:30" s="132" customFormat="1" ht="30" x14ac:dyDescent="0.25">
      <c r="A23" t="s">
        <v>176</v>
      </c>
      <c r="B23" s="1">
        <v>44725</v>
      </c>
      <c r="C23" s="45" t="s">
        <v>192</v>
      </c>
      <c r="D23" s="75">
        <v>1</v>
      </c>
      <c r="E23">
        <v>0</v>
      </c>
      <c r="F23"/>
      <c r="G23" s="77"/>
      <c r="H23"/>
      <c r="I23"/>
      <c r="J23" s="77"/>
      <c r="K23" s="79">
        <v>0</v>
      </c>
      <c r="L23" s="79"/>
      <c r="M23" s="77"/>
      <c r="N23" s="18">
        <f t="shared" si="0"/>
        <v>0</v>
      </c>
      <c r="O23" s="21">
        <f t="shared" si="1"/>
        <v>44726</v>
      </c>
      <c r="P23" s="19">
        <f t="shared" si="2"/>
        <v>44751</v>
      </c>
      <c r="Q23" s="137" t="s">
        <v>710</v>
      </c>
      <c r="R23" s="132" t="s">
        <v>659</v>
      </c>
      <c r="S23" s="147" t="s">
        <v>805</v>
      </c>
      <c r="T23"/>
      <c r="U23"/>
      <c r="V23"/>
      <c r="W23"/>
      <c r="X23"/>
      <c r="Y23"/>
      <c r="Z23"/>
      <c r="AA23"/>
      <c r="AB23"/>
      <c r="AC23"/>
      <c r="AD23"/>
    </row>
    <row r="24" spans="1:30" s="132" customFormat="1" ht="30" x14ac:dyDescent="0.25">
      <c r="A24" t="s">
        <v>183</v>
      </c>
      <c r="B24" s="1">
        <v>44725</v>
      </c>
      <c r="C24" s="45" t="s">
        <v>192</v>
      </c>
      <c r="D24" s="75">
        <v>2</v>
      </c>
      <c r="E24">
        <v>0</v>
      </c>
      <c r="F24">
        <v>0</v>
      </c>
      <c r="G24" s="77"/>
      <c r="H24"/>
      <c r="I24"/>
      <c r="J24" s="77"/>
      <c r="K24" s="79">
        <v>0</v>
      </c>
      <c r="L24" s="79">
        <v>0</v>
      </c>
      <c r="M24" s="77"/>
      <c r="N24" s="18">
        <f t="shared" si="0"/>
        <v>0</v>
      </c>
      <c r="O24" s="21">
        <f t="shared" si="1"/>
        <v>44726</v>
      </c>
      <c r="P24" s="19">
        <f t="shared" si="2"/>
        <v>44751</v>
      </c>
      <c r="Q24" s="137" t="s">
        <v>709</v>
      </c>
      <c r="R24" s="132" t="s">
        <v>659</v>
      </c>
      <c r="S24" s="147" t="s">
        <v>805</v>
      </c>
      <c r="T24"/>
      <c r="U24"/>
      <c r="V24"/>
      <c r="W24"/>
      <c r="X24"/>
      <c r="Y24"/>
      <c r="Z24"/>
      <c r="AA24"/>
      <c r="AB24"/>
      <c r="AC24"/>
      <c r="AD24"/>
    </row>
    <row r="25" spans="1:30" s="132" customFormat="1" ht="30" x14ac:dyDescent="0.25">
      <c r="A25" t="s">
        <v>189</v>
      </c>
      <c r="B25" s="1">
        <v>44725</v>
      </c>
      <c r="C25" s="45" t="s">
        <v>192</v>
      </c>
      <c r="D25" s="75">
        <v>3</v>
      </c>
      <c r="E25">
        <v>15</v>
      </c>
      <c r="F25">
        <v>0</v>
      </c>
      <c r="G25" s="77">
        <v>0</v>
      </c>
      <c r="H25"/>
      <c r="I25"/>
      <c r="J25" s="77"/>
      <c r="K25" s="79">
        <v>1</v>
      </c>
      <c r="L25" s="79">
        <v>0</v>
      </c>
      <c r="M25" s="77">
        <v>0</v>
      </c>
      <c r="N25" s="18">
        <f t="shared" si="0"/>
        <v>0</v>
      </c>
      <c r="O25" s="21">
        <f t="shared" si="1"/>
        <v>44726</v>
      </c>
      <c r="P25" s="19">
        <f t="shared" si="2"/>
        <v>44751</v>
      </c>
      <c r="Q25" s="137" t="s">
        <v>639</v>
      </c>
      <c r="R25" s="132" t="s">
        <v>659</v>
      </c>
      <c r="S25" s="145"/>
      <c r="T25"/>
      <c r="U25"/>
      <c r="V25"/>
      <c r="W25"/>
      <c r="X25"/>
      <c r="Y25"/>
      <c r="Z25"/>
      <c r="AA25"/>
      <c r="AB25"/>
      <c r="AC25"/>
      <c r="AD25"/>
    </row>
    <row r="26" spans="1:30" s="132" customFormat="1" ht="30" x14ac:dyDescent="0.25">
      <c r="A26" t="s">
        <v>706</v>
      </c>
      <c r="B26" s="1">
        <v>44725</v>
      </c>
      <c r="C26" s="45" t="s">
        <v>192</v>
      </c>
      <c r="D26" s="75">
        <v>3</v>
      </c>
      <c r="E26">
        <v>0</v>
      </c>
      <c r="F26">
        <v>0</v>
      </c>
      <c r="G26" s="77">
        <v>0</v>
      </c>
      <c r="H26"/>
      <c r="I26"/>
      <c r="J26" s="77"/>
      <c r="K26" s="79">
        <v>0</v>
      </c>
      <c r="L26" s="79">
        <v>0</v>
      </c>
      <c r="M26" s="77">
        <v>0</v>
      </c>
      <c r="N26" s="18">
        <f t="shared" si="0"/>
        <v>0</v>
      </c>
      <c r="O26" s="21">
        <f t="shared" si="1"/>
        <v>44726</v>
      </c>
      <c r="P26" s="19">
        <f t="shared" si="2"/>
        <v>44751</v>
      </c>
      <c r="Q26" s="137" t="s">
        <v>720</v>
      </c>
      <c r="R26" s="132" t="s">
        <v>632</v>
      </c>
      <c r="S26" s="145"/>
      <c r="T26"/>
      <c r="U26"/>
      <c r="V26"/>
      <c r="W26"/>
      <c r="X26"/>
      <c r="Y26"/>
      <c r="Z26"/>
      <c r="AA26"/>
      <c r="AB26"/>
      <c r="AC26"/>
      <c r="AD26"/>
    </row>
    <row r="27" spans="1:30" s="132" customFormat="1" ht="30" x14ac:dyDescent="0.25">
      <c r="A27" t="s">
        <v>207</v>
      </c>
      <c r="B27" s="1">
        <v>44725</v>
      </c>
      <c r="C27" s="44" t="s">
        <v>722</v>
      </c>
      <c r="D27" s="75">
        <v>5</v>
      </c>
      <c r="E27">
        <v>0</v>
      </c>
      <c r="F27">
        <v>0</v>
      </c>
      <c r="G27" s="77">
        <v>0</v>
      </c>
      <c r="H27"/>
      <c r="I27"/>
      <c r="J27" s="77"/>
      <c r="K27" s="79">
        <v>0</v>
      </c>
      <c r="L27" s="79">
        <v>0</v>
      </c>
      <c r="M27" s="77">
        <v>0</v>
      </c>
      <c r="N27" s="18">
        <f t="shared" si="0"/>
        <v>0</v>
      </c>
      <c r="O27" s="21">
        <f t="shared" si="1"/>
        <v>44726</v>
      </c>
      <c r="P27" s="19">
        <f t="shared" si="2"/>
        <v>44751</v>
      </c>
      <c r="Q27" s="137" t="s">
        <v>638</v>
      </c>
      <c r="R27" s="132" t="s">
        <v>659</v>
      </c>
      <c r="S27" s="145"/>
      <c r="T27"/>
      <c r="U27"/>
      <c r="V27"/>
      <c r="W27"/>
      <c r="X27"/>
      <c r="Y27"/>
      <c r="Z27"/>
      <c r="AA27"/>
      <c r="AB27"/>
      <c r="AC27"/>
      <c r="AD27"/>
    </row>
    <row r="28" spans="1:30" s="132" customFormat="1" x14ac:dyDescent="0.25">
      <c r="A28" t="s">
        <v>219</v>
      </c>
      <c r="B28" s="1">
        <v>44725</v>
      </c>
      <c r="C28" s="44" t="s">
        <v>217</v>
      </c>
      <c r="D28" s="75">
        <v>3</v>
      </c>
      <c r="E28">
        <v>0</v>
      </c>
      <c r="F28">
        <v>0</v>
      </c>
      <c r="G28" s="77">
        <v>0</v>
      </c>
      <c r="H28"/>
      <c r="I28"/>
      <c r="J28" s="77"/>
      <c r="K28" s="79">
        <v>0</v>
      </c>
      <c r="L28" s="79">
        <v>0</v>
      </c>
      <c r="M28" s="77">
        <v>0</v>
      </c>
      <c r="N28" s="18">
        <f t="shared" si="0"/>
        <v>0</v>
      </c>
      <c r="O28" s="21">
        <f t="shared" si="1"/>
        <v>44726</v>
      </c>
      <c r="P28" s="19">
        <f t="shared" si="2"/>
        <v>44751</v>
      </c>
      <c r="Q28" s="137" t="s">
        <v>638</v>
      </c>
      <c r="R28" s="132" t="s">
        <v>658</v>
      </c>
      <c r="S28" s="147" t="s">
        <v>805</v>
      </c>
      <c r="T28"/>
      <c r="U28"/>
      <c r="V28"/>
      <c r="W28"/>
      <c r="X28"/>
      <c r="Y28"/>
      <c r="Z28"/>
      <c r="AA28"/>
      <c r="AB28"/>
      <c r="AC28"/>
      <c r="AD28"/>
    </row>
    <row r="29" spans="1:30" s="132" customFormat="1" x14ac:dyDescent="0.25">
      <c r="A29" t="s">
        <v>222</v>
      </c>
      <c r="B29" s="1">
        <v>44725</v>
      </c>
      <c r="C29" s="44" t="s">
        <v>241</v>
      </c>
      <c r="D29" s="75">
        <v>4</v>
      </c>
      <c r="E29"/>
      <c r="F29"/>
      <c r="G29" s="77"/>
      <c r="H29">
        <v>33</v>
      </c>
      <c r="I29">
        <v>32</v>
      </c>
      <c r="J29" s="77">
        <v>34</v>
      </c>
      <c r="K29" s="79"/>
      <c r="L29" s="79"/>
      <c r="M29" s="77"/>
      <c r="N29" s="18">
        <f t="shared" si="0"/>
        <v>0</v>
      </c>
      <c r="O29" s="21">
        <f t="shared" si="1"/>
        <v>44726</v>
      </c>
      <c r="P29" s="19">
        <f t="shared" si="2"/>
        <v>44751</v>
      </c>
      <c r="Q29" s="137" t="s">
        <v>641</v>
      </c>
      <c r="R29" s="132" t="s">
        <v>659</v>
      </c>
      <c r="S29" s="145" t="s">
        <v>394</v>
      </c>
      <c r="T29"/>
      <c r="U29"/>
      <c r="V29"/>
      <c r="W29"/>
      <c r="X29"/>
      <c r="Y29"/>
      <c r="Z29"/>
      <c r="AA29"/>
      <c r="AB29"/>
      <c r="AC29"/>
      <c r="AD29"/>
    </row>
    <row r="30" spans="1:30" s="132" customFormat="1" x14ac:dyDescent="0.25">
      <c r="A30" t="s">
        <v>240</v>
      </c>
      <c r="B30" s="1">
        <v>44725</v>
      </c>
      <c r="C30" s="44" t="s">
        <v>241</v>
      </c>
      <c r="D30" s="75">
        <v>1</v>
      </c>
      <c r="E30">
        <v>0</v>
      </c>
      <c r="F30"/>
      <c r="G30" s="77"/>
      <c r="H30"/>
      <c r="I30"/>
      <c r="J30" s="77"/>
      <c r="K30" s="79">
        <v>0</v>
      </c>
      <c r="L30" s="79"/>
      <c r="M30" s="77"/>
      <c r="N30" s="18">
        <f t="shared" si="0"/>
        <v>0</v>
      </c>
      <c r="O30" s="21">
        <f t="shared" si="1"/>
        <v>44726</v>
      </c>
      <c r="P30" s="19">
        <f t="shared" si="2"/>
        <v>44751</v>
      </c>
      <c r="Q30" s="137" t="s">
        <v>737</v>
      </c>
      <c r="R30" s="132" t="s">
        <v>659</v>
      </c>
      <c r="S30" s="145"/>
      <c r="T30"/>
      <c r="U30"/>
      <c r="V30"/>
      <c r="W30"/>
      <c r="X30"/>
      <c r="Y30"/>
      <c r="Z30"/>
      <c r="AA30"/>
      <c r="AB30"/>
      <c r="AC30"/>
      <c r="AD30"/>
    </row>
    <row r="31" spans="1:30" s="132" customFormat="1" ht="30" x14ac:dyDescent="0.25">
      <c r="A31" t="s">
        <v>243</v>
      </c>
      <c r="B31" s="1">
        <v>44725</v>
      </c>
      <c r="C31" s="45" t="s">
        <v>242</v>
      </c>
      <c r="D31" s="75">
        <v>2</v>
      </c>
      <c r="E31">
        <v>0</v>
      </c>
      <c r="F31">
        <v>0</v>
      </c>
      <c r="G31" s="77"/>
      <c r="H31"/>
      <c r="I31"/>
      <c r="J31" s="77"/>
      <c r="K31" s="79">
        <v>0</v>
      </c>
      <c r="L31" s="79">
        <v>0</v>
      </c>
      <c r="M31" s="77"/>
      <c r="N31" s="18">
        <f t="shared" si="0"/>
        <v>0</v>
      </c>
      <c r="O31" s="21">
        <f t="shared" si="1"/>
        <v>44726</v>
      </c>
      <c r="P31" s="19">
        <f t="shared" si="2"/>
        <v>44751</v>
      </c>
      <c r="Q31" s="137" t="s">
        <v>642</v>
      </c>
      <c r="R31" s="132" t="s">
        <v>658</v>
      </c>
      <c r="S31" s="145"/>
      <c r="T31"/>
      <c r="U31"/>
      <c r="V31"/>
      <c r="W31"/>
      <c r="X31"/>
      <c r="Y31"/>
      <c r="Z31"/>
      <c r="AA31"/>
      <c r="AB31"/>
      <c r="AC31"/>
      <c r="AD31"/>
    </row>
    <row r="32" spans="1:30" ht="30" x14ac:dyDescent="0.25">
      <c r="A32" t="s">
        <v>257</v>
      </c>
      <c r="B32" s="1">
        <v>44725</v>
      </c>
      <c r="C32" s="45" t="s">
        <v>242</v>
      </c>
      <c r="D32" s="75">
        <v>2</v>
      </c>
      <c r="E32">
        <v>0</v>
      </c>
      <c r="F32">
        <v>0</v>
      </c>
      <c r="K32" s="79">
        <v>0</v>
      </c>
      <c r="L32" s="79">
        <v>0</v>
      </c>
      <c r="N32" s="18">
        <f t="shared" si="0"/>
        <v>0</v>
      </c>
      <c r="O32" s="21">
        <f t="shared" si="1"/>
        <v>44726</v>
      </c>
      <c r="P32" s="19">
        <f t="shared" si="2"/>
        <v>44751</v>
      </c>
      <c r="Q32" s="137" t="s">
        <v>739</v>
      </c>
      <c r="R32" s="132" t="s">
        <v>659</v>
      </c>
      <c r="S32" s="147" t="s">
        <v>805</v>
      </c>
    </row>
    <row r="33" spans="1:28" ht="30" x14ac:dyDescent="0.25">
      <c r="A33" t="s">
        <v>785</v>
      </c>
      <c r="B33" s="1">
        <v>44725</v>
      </c>
      <c r="C33" s="45" t="s">
        <v>338</v>
      </c>
      <c r="D33" s="75">
        <v>4</v>
      </c>
      <c r="E33">
        <v>10</v>
      </c>
      <c r="F33">
        <v>0</v>
      </c>
      <c r="G33" s="77">
        <v>0</v>
      </c>
      <c r="K33" s="79">
        <v>1</v>
      </c>
      <c r="L33" s="79">
        <v>0</v>
      </c>
      <c r="M33" s="77">
        <v>0</v>
      </c>
      <c r="N33" s="18">
        <f t="shared" si="0"/>
        <v>0</v>
      </c>
      <c r="O33" s="21">
        <f t="shared" si="1"/>
        <v>44726</v>
      </c>
      <c r="P33" s="19">
        <f t="shared" si="2"/>
        <v>44751</v>
      </c>
      <c r="Q33" s="137" t="s">
        <v>641</v>
      </c>
      <c r="R33" s="132" t="s">
        <v>659</v>
      </c>
      <c r="S33" s="145"/>
    </row>
    <row r="34" spans="1:28" ht="30" x14ac:dyDescent="0.25">
      <c r="A34" t="s">
        <v>382</v>
      </c>
      <c r="B34" s="1">
        <v>44726</v>
      </c>
      <c r="C34" s="45" t="s">
        <v>376</v>
      </c>
      <c r="D34" s="75">
        <v>4</v>
      </c>
      <c r="E34">
        <v>0</v>
      </c>
      <c r="F34">
        <v>0</v>
      </c>
      <c r="G34" s="77">
        <v>0</v>
      </c>
      <c r="K34" s="79">
        <v>0</v>
      </c>
      <c r="L34" s="79">
        <v>0</v>
      </c>
      <c r="M34" s="77">
        <v>0</v>
      </c>
      <c r="N34" s="18">
        <f t="shared" si="0"/>
        <v>0</v>
      </c>
      <c r="O34" s="21">
        <f t="shared" ref="O34:O65" si="5">B34-N34+1</f>
        <v>44727</v>
      </c>
      <c r="P34" s="19">
        <f t="shared" si="2"/>
        <v>44752</v>
      </c>
      <c r="Q34" s="137" t="s">
        <v>636</v>
      </c>
      <c r="R34" s="132" t="s">
        <v>632</v>
      </c>
      <c r="S34" s="145"/>
    </row>
    <row r="35" spans="1:28" ht="30" x14ac:dyDescent="0.25">
      <c r="A35" t="s">
        <v>388</v>
      </c>
      <c r="B35" s="1">
        <v>44727</v>
      </c>
      <c r="C35" s="45" t="s">
        <v>376</v>
      </c>
      <c r="D35" s="75">
        <v>4</v>
      </c>
      <c r="E35">
        <v>0</v>
      </c>
      <c r="F35">
        <v>0</v>
      </c>
      <c r="G35" s="77">
        <v>0</v>
      </c>
      <c r="K35" s="79">
        <v>0</v>
      </c>
      <c r="L35" s="79">
        <v>0</v>
      </c>
      <c r="M35" s="77">
        <v>0</v>
      </c>
      <c r="N35" s="18">
        <f t="shared" si="0"/>
        <v>0</v>
      </c>
      <c r="O35" s="21">
        <f t="shared" si="5"/>
        <v>44728</v>
      </c>
      <c r="P35" s="19">
        <f t="shared" si="2"/>
        <v>44753</v>
      </c>
      <c r="Q35" s="137" t="s">
        <v>652</v>
      </c>
      <c r="R35" s="132" t="s">
        <v>658</v>
      </c>
      <c r="S35" s="145"/>
    </row>
    <row r="36" spans="1:28" x14ac:dyDescent="0.25">
      <c r="A36" t="s">
        <v>59</v>
      </c>
      <c r="B36" s="1">
        <v>44722</v>
      </c>
      <c r="C36" s="43" t="s">
        <v>71</v>
      </c>
      <c r="D36" s="75">
        <v>3</v>
      </c>
      <c r="E36">
        <v>10</v>
      </c>
      <c r="F36">
        <v>0</v>
      </c>
      <c r="G36" s="77">
        <v>10</v>
      </c>
      <c r="K36" s="79">
        <v>1</v>
      </c>
      <c r="L36" s="79">
        <v>0</v>
      </c>
      <c r="M36" s="77">
        <v>1</v>
      </c>
      <c r="N36" s="18">
        <f t="shared" si="0"/>
        <v>1</v>
      </c>
      <c r="O36" s="21">
        <f t="shared" si="5"/>
        <v>44722</v>
      </c>
      <c r="P36" s="19">
        <f t="shared" si="2"/>
        <v>44747</v>
      </c>
      <c r="Q36" s="137" t="s">
        <v>739</v>
      </c>
      <c r="S36" s="147" t="s">
        <v>805</v>
      </c>
      <c r="V36" t="s">
        <v>860</v>
      </c>
    </row>
    <row r="37" spans="1:28" ht="30" x14ac:dyDescent="0.25">
      <c r="A37" t="s">
        <v>142</v>
      </c>
      <c r="B37" s="1">
        <v>44723</v>
      </c>
      <c r="C37" s="45" t="s">
        <v>117</v>
      </c>
      <c r="D37" s="75">
        <v>3</v>
      </c>
      <c r="E37">
        <v>15</v>
      </c>
      <c r="F37">
        <v>15</v>
      </c>
      <c r="G37" s="77">
        <v>15</v>
      </c>
      <c r="K37" s="79">
        <v>1</v>
      </c>
      <c r="L37" s="79">
        <v>1</v>
      </c>
      <c r="M37" s="77">
        <v>1</v>
      </c>
      <c r="N37" s="18">
        <f t="shared" si="0"/>
        <v>1</v>
      </c>
      <c r="O37" s="21">
        <f t="shared" si="5"/>
        <v>44723</v>
      </c>
      <c r="P37" s="19">
        <f t="shared" si="2"/>
        <v>44748</v>
      </c>
      <c r="Q37" s="137" t="s">
        <v>639</v>
      </c>
      <c r="R37" s="132" t="s">
        <v>658</v>
      </c>
      <c r="S37" s="145"/>
      <c r="V37" t="s">
        <v>856</v>
      </c>
      <c r="W37" t="s">
        <v>857</v>
      </c>
      <c r="X37" t="s">
        <v>858</v>
      </c>
      <c r="Y37" t="s">
        <v>861</v>
      </c>
      <c r="Z37" t="s">
        <v>862</v>
      </c>
      <c r="AA37" t="s">
        <v>863</v>
      </c>
      <c r="AB37" t="s">
        <v>864</v>
      </c>
    </row>
    <row r="38" spans="1:28" ht="30" x14ac:dyDescent="0.25">
      <c r="A38" t="s">
        <v>149</v>
      </c>
      <c r="B38" s="1">
        <v>44723</v>
      </c>
      <c r="C38" s="45" t="s">
        <v>117</v>
      </c>
      <c r="D38" s="75">
        <v>3</v>
      </c>
      <c r="E38">
        <v>0</v>
      </c>
      <c r="F38">
        <v>0</v>
      </c>
      <c r="G38" s="77">
        <v>15</v>
      </c>
      <c r="K38" s="79">
        <v>1</v>
      </c>
      <c r="L38" s="79">
        <v>1</v>
      </c>
      <c r="M38" s="77">
        <v>1</v>
      </c>
      <c r="N38" s="18">
        <f t="shared" si="0"/>
        <v>1</v>
      </c>
      <c r="O38" s="21">
        <f t="shared" si="5"/>
        <v>44723</v>
      </c>
      <c r="P38" s="19">
        <f t="shared" si="2"/>
        <v>44748</v>
      </c>
      <c r="Q38" s="137" t="s">
        <v>634</v>
      </c>
      <c r="R38" s="132" t="s">
        <v>632</v>
      </c>
      <c r="S38" s="145"/>
      <c r="V38">
        <v>20</v>
      </c>
      <c r="W38">
        <v>107</v>
      </c>
      <c r="X38">
        <v>39</v>
      </c>
      <c r="Y38">
        <v>96</v>
      </c>
      <c r="Z38">
        <v>63</v>
      </c>
      <c r="AA38">
        <v>48</v>
      </c>
      <c r="AB38">
        <v>1</v>
      </c>
    </row>
    <row r="39" spans="1:28" x14ac:dyDescent="0.25">
      <c r="A39" t="s">
        <v>288</v>
      </c>
      <c r="B39" s="1">
        <v>44723</v>
      </c>
      <c r="C39" s="44" t="s">
        <v>322</v>
      </c>
      <c r="D39" s="75">
        <v>2</v>
      </c>
      <c r="E39">
        <v>15</v>
      </c>
      <c r="G39" s="77">
        <v>0</v>
      </c>
      <c r="K39" s="79">
        <v>1</v>
      </c>
      <c r="L39" s="79">
        <v>0</v>
      </c>
      <c r="N39" s="18">
        <f>ROUND((K39+L39)/2,0)</f>
        <v>1</v>
      </c>
      <c r="O39" s="21">
        <f t="shared" si="5"/>
        <v>44723</v>
      </c>
      <c r="P39" s="19">
        <f t="shared" si="2"/>
        <v>44748</v>
      </c>
      <c r="Q39" s="137" t="s">
        <v>652</v>
      </c>
      <c r="R39" s="132" t="s">
        <v>658</v>
      </c>
      <c r="S39" s="147" t="s">
        <v>805</v>
      </c>
    </row>
    <row r="40" spans="1:28" x14ac:dyDescent="0.25">
      <c r="A40" t="s">
        <v>303</v>
      </c>
      <c r="B40" s="1">
        <v>44723</v>
      </c>
      <c r="C40" s="44" t="s">
        <v>322</v>
      </c>
      <c r="D40" s="75">
        <v>2</v>
      </c>
      <c r="E40">
        <v>15</v>
      </c>
      <c r="F40">
        <v>15</v>
      </c>
      <c r="K40" s="79">
        <v>1</v>
      </c>
      <c r="L40" s="79">
        <v>1</v>
      </c>
      <c r="N40" s="18">
        <v>1</v>
      </c>
      <c r="O40" s="21">
        <f t="shared" si="5"/>
        <v>44723</v>
      </c>
      <c r="P40" s="19">
        <f t="shared" si="2"/>
        <v>44748</v>
      </c>
      <c r="Q40" s="137" t="s">
        <v>653</v>
      </c>
      <c r="R40" s="132" t="s">
        <v>658</v>
      </c>
      <c r="S40" s="145"/>
    </row>
    <row r="41" spans="1:28" ht="30" x14ac:dyDescent="0.25">
      <c r="A41" t="s">
        <v>203</v>
      </c>
      <c r="B41" s="1">
        <v>44725</v>
      </c>
      <c r="C41" s="44" t="s">
        <v>722</v>
      </c>
      <c r="D41" s="75">
        <v>1</v>
      </c>
      <c r="E41">
        <v>15</v>
      </c>
      <c r="K41" s="79">
        <v>1</v>
      </c>
      <c r="L41" s="79"/>
      <c r="N41" s="18">
        <v>1</v>
      </c>
      <c r="O41" s="21">
        <f t="shared" si="5"/>
        <v>44725</v>
      </c>
      <c r="P41" s="19">
        <f t="shared" si="2"/>
        <v>44750</v>
      </c>
      <c r="Q41" s="137" t="s">
        <v>723</v>
      </c>
      <c r="R41" s="132" t="s">
        <v>658</v>
      </c>
      <c r="S41" s="147" t="s">
        <v>805</v>
      </c>
    </row>
    <row r="42" spans="1:28" ht="30" x14ac:dyDescent="0.25">
      <c r="A42" t="s">
        <v>205</v>
      </c>
      <c r="B42" s="1">
        <v>44725</v>
      </c>
      <c r="C42" s="44" t="s">
        <v>722</v>
      </c>
      <c r="D42" s="75">
        <v>5</v>
      </c>
      <c r="E42">
        <v>15</v>
      </c>
      <c r="F42">
        <v>15</v>
      </c>
      <c r="G42" s="77">
        <v>15</v>
      </c>
      <c r="K42" s="79">
        <v>1</v>
      </c>
      <c r="L42" s="79">
        <v>1</v>
      </c>
      <c r="M42" s="77">
        <v>1</v>
      </c>
      <c r="N42" s="18">
        <f>ROUND((K42+L42+M42)/3,0)</f>
        <v>1</v>
      </c>
      <c r="O42" s="21">
        <f t="shared" si="5"/>
        <v>44725</v>
      </c>
      <c r="P42" s="19">
        <f t="shared" si="2"/>
        <v>44750</v>
      </c>
      <c r="Q42" s="137" t="s">
        <v>638</v>
      </c>
      <c r="R42" s="132" t="s">
        <v>659</v>
      </c>
      <c r="S42" s="145"/>
    </row>
    <row r="43" spans="1:28" ht="30" x14ac:dyDescent="0.25">
      <c r="A43" t="s">
        <v>246</v>
      </c>
      <c r="B43" s="1">
        <v>44725</v>
      </c>
      <c r="C43" s="45" t="s">
        <v>242</v>
      </c>
      <c r="D43" s="75">
        <v>2</v>
      </c>
      <c r="E43">
        <v>10</v>
      </c>
      <c r="F43">
        <v>0</v>
      </c>
      <c r="K43" s="79">
        <v>1</v>
      </c>
      <c r="L43" s="79">
        <v>0</v>
      </c>
      <c r="N43" s="18">
        <f>ROUND((K43+L43+M43)/2,0)</f>
        <v>1</v>
      </c>
      <c r="O43" s="21">
        <f t="shared" si="5"/>
        <v>44725</v>
      </c>
      <c r="P43" s="19">
        <f t="shared" si="2"/>
        <v>44750</v>
      </c>
      <c r="Q43" s="137" t="s">
        <v>710</v>
      </c>
      <c r="R43" s="132" t="s">
        <v>659</v>
      </c>
      <c r="S43" s="145"/>
    </row>
    <row r="44" spans="1:28" ht="30" x14ac:dyDescent="0.25">
      <c r="A44" t="s">
        <v>250</v>
      </c>
      <c r="B44" s="1">
        <v>44725</v>
      </c>
      <c r="C44" s="45" t="s">
        <v>242</v>
      </c>
      <c r="D44" s="75">
        <v>5</v>
      </c>
      <c r="E44">
        <v>15</v>
      </c>
      <c r="F44">
        <v>15</v>
      </c>
      <c r="G44" s="77">
        <v>15</v>
      </c>
      <c r="K44" s="79">
        <v>1</v>
      </c>
      <c r="L44" s="79">
        <v>1</v>
      </c>
      <c r="M44" s="77">
        <v>1</v>
      </c>
      <c r="N44" s="18">
        <f>ROUND((K44+L44+M44)/3,0)</f>
        <v>1</v>
      </c>
      <c r="O44" s="21">
        <f t="shared" si="5"/>
        <v>44725</v>
      </c>
      <c r="P44" s="19">
        <f t="shared" si="2"/>
        <v>44750</v>
      </c>
      <c r="Q44" s="137" t="s">
        <v>755</v>
      </c>
      <c r="R44" s="132" t="s">
        <v>658</v>
      </c>
      <c r="S44" s="145"/>
    </row>
    <row r="45" spans="1:28" ht="30" x14ac:dyDescent="0.25">
      <c r="A45" t="s">
        <v>269</v>
      </c>
      <c r="B45" s="1">
        <v>44725</v>
      </c>
      <c r="C45" s="45" t="s">
        <v>242</v>
      </c>
      <c r="D45" s="75">
        <v>5</v>
      </c>
      <c r="E45">
        <v>15</v>
      </c>
      <c r="F45">
        <v>15</v>
      </c>
      <c r="G45" s="77">
        <v>15</v>
      </c>
      <c r="K45" s="79">
        <v>1</v>
      </c>
      <c r="L45" s="79">
        <v>1</v>
      </c>
      <c r="M45" s="77">
        <v>1</v>
      </c>
      <c r="N45" s="18">
        <f>ROUND((K45+L45+M45)/3,0)</f>
        <v>1</v>
      </c>
      <c r="O45" s="21">
        <f t="shared" si="5"/>
        <v>44725</v>
      </c>
      <c r="P45" s="19">
        <f t="shared" si="2"/>
        <v>44750</v>
      </c>
      <c r="Q45" s="137" t="s">
        <v>666</v>
      </c>
      <c r="R45" s="132" t="s">
        <v>658</v>
      </c>
      <c r="S45" s="145"/>
    </row>
    <row r="46" spans="1:28" ht="30" x14ac:dyDescent="0.25">
      <c r="A46" t="s">
        <v>359</v>
      </c>
      <c r="B46" s="1">
        <v>44726</v>
      </c>
      <c r="C46" s="44" t="s">
        <v>375</v>
      </c>
      <c r="D46" s="75">
        <v>2</v>
      </c>
      <c r="F46">
        <v>15</v>
      </c>
      <c r="G46" s="77">
        <v>15</v>
      </c>
      <c r="K46" s="79">
        <v>1</v>
      </c>
      <c r="L46" s="79">
        <v>1</v>
      </c>
      <c r="N46" s="18">
        <f>ROUND((K46+L46)/2,0)</f>
        <v>1</v>
      </c>
      <c r="O46" s="21">
        <f t="shared" si="5"/>
        <v>44726</v>
      </c>
      <c r="P46" s="19">
        <f t="shared" si="2"/>
        <v>44751</v>
      </c>
      <c r="Q46" s="137" t="s">
        <v>792</v>
      </c>
      <c r="R46" s="132" t="s">
        <v>659</v>
      </c>
      <c r="S46" s="147" t="s">
        <v>805</v>
      </c>
    </row>
    <row r="47" spans="1:28" ht="30" x14ac:dyDescent="0.25">
      <c r="A47" t="s">
        <v>790</v>
      </c>
      <c r="B47" s="1">
        <v>44726</v>
      </c>
      <c r="C47" s="44" t="s">
        <v>375</v>
      </c>
      <c r="D47" s="75">
        <v>5</v>
      </c>
      <c r="E47">
        <v>15</v>
      </c>
      <c r="F47">
        <v>15</v>
      </c>
      <c r="G47" s="77">
        <v>15</v>
      </c>
      <c r="K47" s="79">
        <v>1</v>
      </c>
      <c r="L47" s="79">
        <v>1</v>
      </c>
      <c r="M47" s="77">
        <v>1</v>
      </c>
      <c r="N47" s="18">
        <f t="shared" ref="N47:N52" si="6">ROUND((K47+L47+M47)/3,0)</f>
        <v>1</v>
      </c>
      <c r="O47" s="21">
        <f t="shared" si="5"/>
        <v>44726</v>
      </c>
      <c r="P47" s="19">
        <f t="shared" si="2"/>
        <v>44751</v>
      </c>
      <c r="Q47" s="137" t="s">
        <v>736</v>
      </c>
      <c r="R47" s="132" t="s">
        <v>659</v>
      </c>
      <c r="S47" s="145"/>
    </row>
    <row r="48" spans="1:28" ht="30" x14ac:dyDescent="0.25">
      <c r="A48" t="s">
        <v>791</v>
      </c>
      <c r="B48" s="1">
        <v>44726</v>
      </c>
      <c r="C48" s="44" t="s">
        <v>375</v>
      </c>
      <c r="D48" s="75">
        <v>3</v>
      </c>
      <c r="E48">
        <v>15</v>
      </c>
      <c r="F48">
        <v>15</v>
      </c>
      <c r="G48" s="77">
        <v>15</v>
      </c>
      <c r="K48" s="79">
        <v>1</v>
      </c>
      <c r="L48" s="79">
        <v>1</v>
      </c>
      <c r="M48" s="77">
        <v>1</v>
      </c>
      <c r="N48" s="18">
        <f t="shared" si="6"/>
        <v>1</v>
      </c>
      <c r="O48" s="21">
        <f t="shared" si="5"/>
        <v>44726</v>
      </c>
      <c r="P48" s="19">
        <f t="shared" si="2"/>
        <v>44751</v>
      </c>
      <c r="Q48" s="137" t="s">
        <v>792</v>
      </c>
      <c r="R48" s="132" t="s">
        <v>659</v>
      </c>
      <c r="S48" s="147" t="s">
        <v>805</v>
      </c>
    </row>
    <row r="49" spans="1:19" x14ac:dyDescent="0.25">
      <c r="A49" t="s">
        <v>21</v>
      </c>
      <c r="B49" s="1">
        <v>44722</v>
      </c>
      <c r="C49" s="41" t="s">
        <v>18</v>
      </c>
      <c r="D49" s="75">
        <v>4</v>
      </c>
      <c r="H49">
        <v>37</v>
      </c>
      <c r="I49">
        <v>39</v>
      </c>
      <c r="J49" s="77">
        <v>39</v>
      </c>
      <c r="K49" s="79">
        <v>2</v>
      </c>
      <c r="L49" s="79">
        <v>2</v>
      </c>
      <c r="M49" s="77">
        <v>2</v>
      </c>
      <c r="N49" s="18">
        <f t="shared" si="6"/>
        <v>2</v>
      </c>
      <c r="O49" s="21">
        <f t="shared" si="5"/>
        <v>44721</v>
      </c>
      <c r="P49" s="19">
        <f t="shared" si="2"/>
        <v>44746</v>
      </c>
      <c r="Q49" s="137" t="s">
        <v>811</v>
      </c>
      <c r="S49" s="145" t="s">
        <v>393</v>
      </c>
    </row>
    <row r="50" spans="1:19" x14ac:dyDescent="0.25">
      <c r="A50" t="s">
        <v>61</v>
      </c>
      <c r="B50" s="1">
        <v>44722</v>
      </c>
      <c r="C50" s="43" t="s">
        <v>71</v>
      </c>
      <c r="D50" s="75">
        <v>3</v>
      </c>
      <c r="E50">
        <v>10</v>
      </c>
      <c r="F50">
        <v>20</v>
      </c>
      <c r="G50" s="77">
        <v>20</v>
      </c>
      <c r="K50" s="79">
        <v>1</v>
      </c>
      <c r="L50" s="79">
        <v>2</v>
      </c>
      <c r="M50" s="77">
        <v>2</v>
      </c>
      <c r="N50" s="18">
        <f t="shared" si="6"/>
        <v>2</v>
      </c>
      <c r="O50" s="21">
        <f t="shared" si="5"/>
        <v>44721</v>
      </c>
      <c r="P50" s="19">
        <f t="shared" si="2"/>
        <v>44746</v>
      </c>
      <c r="Q50" s="137" t="s">
        <v>739</v>
      </c>
      <c r="S50" s="147" t="s">
        <v>805</v>
      </c>
    </row>
    <row r="51" spans="1:19" x14ac:dyDescent="0.25">
      <c r="A51" t="s">
        <v>83</v>
      </c>
      <c r="B51" s="1">
        <v>44723</v>
      </c>
      <c r="C51" s="44" t="s">
        <v>74</v>
      </c>
      <c r="D51" s="75">
        <v>4</v>
      </c>
      <c r="E51">
        <v>15</v>
      </c>
      <c r="F51">
        <v>30</v>
      </c>
      <c r="G51" s="77">
        <v>15</v>
      </c>
      <c r="K51" s="79">
        <v>1</v>
      </c>
      <c r="L51" s="79">
        <v>4</v>
      </c>
      <c r="M51" s="77">
        <v>1</v>
      </c>
      <c r="N51" s="18">
        <f t="shared" si="6"/>
        <v>2</v>
      </c>
      <c r="O51" s="21">
        <f t="shared" si="5"/>
        <v>44722</v>
      </c>
      <c r="P51" s="19">
        <f t="shared" si="2"/>
        <v>44747</v>
      </c>
      <c r="Q51" s="137" t="s">
        <v>645</v>
      </c>
      <c r="R51" s="132" t="s">
        <v>658</v>
      </c>
      <c r="S51" s="145"/>
    </row>
    <row r="52" spans="1:19" x14ac:dyDescent="0.25">
      <c r="A52" t="s">
        <v>290</v>
      </c>
      <c r="B52" s="1">
        <v>44723</v>
      </c>
      <c r="C52" s="44" t="s">
        <v>322</v>
      </c>
      <c r="D52" s="75">
        <v>3</v>
      </c>
      <c r="E52">
        <v>20</v>
      </c>
      <c r="F52">
        <v>15</v>
      </c>
      <c r="G52" s="77">
        <v>30</v>
      </c>
      <c r="K52" s="79">
        <v>2</v>
      </c>
      <c r="L52" s="79">
        <v>1</v>
      </c>
      <c r="M52" s="77">
        <v>4</v>
      </c>
      <c r="N52" s="18">
        <f t="shared" si="6"/>
        <v>2</v>
      </c>
      <c r="O52" s="21">
        <f t="shared" si="5"/>
        <v>44722</v>
      </c>
      <c r="P52" s="19">
        <f t="shared" si="2"/>
        <v>44747</v>
      </c>
      <c r="Q52" s="137" t="s">
        <v>642</v>
      </c>
      <c r="R52" s="132" t="s">
        <v>658</v>
      </c>
      <c r="S52" s="145"/>
    </row>
    <row r="53" spans="1:19" x14ac:dyDescent="0.25">
      <c r="A53" t="s">
        <v>301</v>
      </c>
      <c r="B53" s="1">
        <v>44723</v>
      </c>
      <c r="C53" s="44" t="s">
        <v>322</v>
      </c>
      <c r="D53" s="75">
        <v>2</v>
      </c>
      <c r="E53">
        <v>30</v>
      </c>
      <c r="F53">
        <v>0</v>
      </c>
      <c r="K53" s="79">
        <v>4</v>
      </c>
      <c r="L53" s="79">
        <v>0</v>
      </c>
      <c r="N53" s="18">
        <f>ROUND((K53+L53)/2,0)</f>
        <v>2</v>
      </c>
      <c r="O53" s="21">
        <f t="shared" si="5"/>
        <v>44722</v>
      </c>
      <c r="P53" s="19">
        <f t="shared" si="2"/>
        <v>44747</v>
      </c>
      <c r="Q53" s="137" t="s">
        <v>652</v>
      </c>
      <c r="R53" s="132" t="s">
        <v>659</v>
      </c>
      <c r="S53" s="145"/>
    </row>
    <row r="54" spans="1:19" x14ac:dyDescent="0.25">
      <c r="A54" t="s">
        <v>316</v>
      </c>
      <c r="B54" s="1">
        <v>44723</v>
      </c>
      <c r="C54" s="44" t="s">
        <v>322</v>
      </c>
      <c r="D54" s="75">
        <v>3</v>
      </c>
      <c r="E54">
        <v>30</v>
      </c>
      <c r="F54">
        <v>15</v>
      </c>
      <c r="G54" s="77">
        <v>15</v>
      </c>
      <c r="K54" s="79">
        <v>4</v>
      </c>
      <c r="L54" s="79">
        <v>1</v>
      </c>
      <c r="M54" s="77">
        <v>1</v>
      </c>
      <c r="N54" s="18">
        <f>ROUND((K54+L54+M54)/3,0)</f>
        <v>2</v>
      </c>
      <c r="O54" s="21">
        <f t="shared" si="5"/>
        <v>44722</v>
      </c>
      <c r="P54" s="19">
        <f t="shared" si="2"/>
        <v>44747</v>
      </c>
      <c r="Q54" s="137" t="s">
        <v>674</v>
      </c>
      <c r="R54" s="132" t="s">
        <v>659</v>
      </c>
      <c r="S54" s="145"/>
    </row>
    <row r="55" spans="1:19" ht="30" x14ac:dyDescent="0.25">
      <c r="A55" t="s">
        <v>247</v>
      </c>
      <c r="B55" s="1">
        <v>44725</v>
      </c>
      <c r="C55" s="45" t="s">
        <v>242</v>
      </c>
      <c r="D55" s="75">
        <v>2</v>
      </c>
      <c r="E55">
        <v>20</v>
      </c>
      <c r="F55">
        <v>10</v>
      </c>
      <c r="K55" s="79">
        <v>2</v>
      </c>
      <c r="L55" s="79">
        <v>1</v>
      </c>
      <c r="N55" s="18">
        <f>ROUND((K55+L55)/2,0)</f>
        <v>2</v>
      </c>
      <c r="O55" s="21">
        <f t="shared" si="5"/>
        <v>44724</v>
      </c>
      <c r="P55" s="19">
        <f t="shared" si="2"/>
        <v>44749</v>
      </c>
      <c r="Q55" s="137" t="s">
        <v>753</v>
      </c>
      <c r="R55" s="132" t="s">
        <v>659</v>
      </c>
      <c r="S55" s="145"/>
    </row>
    <row r="56" spans="1:19" x14ac:dyDescent="0.25">
      <c r="A56" t="s">
        <v>69</v>
      </c>
      <c r="B56" s="1">
        <v>44722</v>
      </c>
      <c r="C56" s="43" t="s">
        <v>71</v>
      </c>
      <c r="D56" s="75">
        <v>4</v>
      </c>
      <c r="E56">
        <v>30</v>
      </c>
      <c r="F56">
        <v>0</v>
      </c>
      <c r="G56" s="77">
        <v>30</v>
      </c>
      <c r="K56" s="79">
        <v>4</v>
      </c>
      <c r="L56" s="79">
        <v>0</v>
      </c>
      <c r="M56" s="77">
        <v>4</v>
      </c>
      <c r="N56" s="18">
        <f>ROUND((K56+L56+M56)/3,0)</f>
        <v>3</v>
      </c>
      <c r="O56" s="21">
        <f t="shared" si="5"/>
        <v>44720</v>
      </c>
      <c r="P56" s="19">
        <f t="shared" si="2"/>
        <v>44745</v>
      </c>
      <c r="Q56" s="137" t="s">
        <v>649</v>
      </c>
      <c r="S56" s="145"/>
    </row>
    <row r="57" spans="1:19" ht="30" x14ac:dyDescent="0.25">
      <c r="A57" t="s">
        <v>204</v>
      </c>
      <c r="B57" s="1">
        <v>44725</v>
      </c>
      <c r="C57" s="44" t="s">
        <v>722</v>
      </c>
      <c r="D57" s="75">
        <v>5</v>
      </c>
      <c r="E57">
        <v>15</v>
      </c>
      <c r="F57">
        <v>30</v>
      </c>
      <c r="G57" s="77">
        <v>30</v>
      </c>
      <c r="K57" s="79">
        <v>1</v>
      </c>
      <c r="L57" s="79">
        <v>4</v>
      </c>
      <c r="M57" s="77">
        <v>4</v>
      </c>
      <c r="N57" s="18">
        <f>ROUND((K57+L57+M57)/3,0)</f>
        <v>3</v>
      </c>
      <c r="O57" s="21">
        <f t="shared" si="5"/>
        <v>44723</v>
      </c>
      <c r="P57" s="19">
        <f t="shared" si="2"/>
        <v>44748</v>
      </c>
      <c r="Q57" s="137" t="s">
        <v>660</v>
      </c>
      <c r="R57" s="132" t="s">
        <v>658</v>
      </c>
      <c r="S57" s="145"/>
    </row>
    <row r="58" spans="1:19" x14ac:dyDescent="0.25">
      <c r="A58" t="s">
        <v>725</v>
      </c>
      <c r="B58" s="1">
        <v>44725</v>
      </c>
      <c r="C58" s="44" t="s">
        <v>217</v>
      </c>
      <c r="D58" s="75">
        <v>5</v>
      </c>
      <c r="E58">
        <v>30</v>
      </c>
      <c r="F58">
        <v>45</v>
      </c>
      <c r="G58" s="77">
        <v>0</v>
      </c>
      <c r="K58" s="79">
        <v>4</v>
      </c>
      <c r="L58" s="79">
        <v>6</v>
      </c>
      <c r="M58" s="77">
        <v>0</v>
      </c>
      <c r="N58" s="18">
        <f>ROUND((K58+L58+M58)/3,0)</f>
        <v>3</v>
      </c>
      <c r="O58" s="21">
        <f t="shared" si="5"/>
        <v>44723</v>
      </c>
      <c r="P58" s="19">
        <f t="shared" si="2"/>
        <v>44748</v>
      </c>
      <c r="Q58" s="137" t="s">
        <v>674</v>
      </c>
      <c r="R58" s="132" t="s">
        <v>659</v>
      </c>
      <c r="S58" s="147" t="s">
        <v>805</v>
      </c>
    </row>
    <row r="59" spans="1:19" x14ac:dyDescent="0.25">
      <c r="A59" t="s">
        <v>29</v>
      </c>
      <c r="B59" s="1">
        <v>44722</v>
      </c>
      <c r="C59" s="41" t="s">
        <v>18</v>
      </c>
      <c r="D59" s="75">
        <v>4</v>
      </c>
      <c r="E59" s="2">
        <v>10</v>
      </c>
      <c r="F59" s="79">
        <v>45</v>
      </c>
      <c r="G59" s="77">
        <v>45</v>
      </c>
      <c r="K59">
        <v>1</v>
      </c>
      <c r="L59">
        <v>6</v>
      </c>
      <c r="M59" s="77">
        <v>6</v>
      </c>
      <c r="N59" s="18">
        <f>ROUND((K59+L59+M59)/3,0)</f>
        <v>4</v>
      </c>
      <c r="O59" s="21">
        <f t="shared" si="5"/>
        <v>44719</v>
      </c>
      <c r="P59" s="19">
        <f t="shared" si="2"/>
        <v>44744</v>
      </c>
      <c r="Q59" s="137" t="s">
        <v>631</v>
      </c>
      <c r="S59" s="145"/>
    </row>
    <row r="60" spans="1:19" ht="30" customHeight="1" x14ac:dyDescent="0.35">
      <c r="A60" t="s">
        <v>65</v>
      </c>
      <c r="B60" s="1">
        <v>44722</v>
      </c>
      <c r="C60" s="43" t="s">
        <v>71</v>
      </c>
      <c r="D60" s="75">
        <v>4</v>
      </c>
      <c r="E60">
        <v>0</v>
      </c>
      <c r="F60">
        <v>45</v>
      </c>
      <c r="G60" s="77">
        <v>45</v>
      </c>
      <c r="K60" s="79">
        <v>0</v>
      </c>
      <c r="L60" s="79">
        <v>6</v>
      </c>
      <c r="M60" s="77">
        <v>6</v>
      </c>
      <c r="N60" s="18">
        <f>ROUND((K60+L60+M60)/3,0)</f>
        <v>4</v>
      </c>
      <c r="O60" s="21">
        <f t="shared" si="5"/>
        <v>44719</v>
      </c>
      <c r="P60" s="19">
        <f t="shared" si="2"/>
        <v>44744</v>
      </c>
      <c r="Q60" s="137" t="s">
        <v>739</v>
      </c>
      <c r="R60" s="139"/>
      <c r="S60" s="145"/>
    </row>
    <row r="61" spans="1:19" ht="30" x14ac:dyDescent="0.25">
      <c r="A61" t="s">
        <v>170</v>
      </c>
      <c r="B61" s="1">
        <v>44725</v>
      </c>
      <c r="C61" s="45" t="s">
        <v>192</v>
      </c>
      <c r="D61" s="75">
        <v>2</v>
      </c>
      <c r="E61">
        <v>30</v>
      </c>
      <c r="F61">
        <v>30</v>
      </c>
      <c r="K61" s="79">
        <v>4</v>
      </c>
      <c r="L61" s="79">
        <v>4</v>
      </c>
      <c r="N61" s="18">
        <v>4</v>
      </c>
      <c r="O61" s="21">
        <f t="shared" si="5"/>
        <v>44722</v>
      </c>
      <c r="P61" s="19">
        <f t="shared" si="2"/>
        <v>44747</v>
      </c>
      <c r="Q61" s="137" t="s">
        <v>670</v>
      </c>
      <c r="R61" s="132" t="s">
        <v>659</v>
      </c>
      <c r="S61" s="145"/>
    </row>
    <row r="62" spans="1:19" ht="30" x14ac:dyDescent="0.25">
      <c r="A62" t="s">
        <v>172</v>
      </c>
      <c r="B62" s="1">
        <v>44725</v>
      </c>
      <c r="C62" s="45" t="s">
        <v>192</v>
      </c>
      <c r="D62" s="75">
        <v>2</v>
      </c>
      <c r="E62">
        <v>45</v>
      </c>
      <c r="F62">
        <v>10</v>
      </c>
      <c r="K62" s="79">
        <v>6</v>
      </c>
      <c r="L62" s="79">
        <v>1</v>
      </c>
      <c r="N62" s="18">
        <f>ROUND((K62+L62)/2,0)</f>
        <v>4</v>
      </c>
      <c r="O62" s="21">
        <f t="shared" si="5"/>
        <v>44722</v>
      </c>
      <c r="P62" s="19">
        <f t="shared" si="2"/>
        <v>44747</v>
      </c>
      <c r="Q62" s="137" t="s">
        <v>709</v>
      </c>
      <c r="R62" s="132" t="s">
        <v>659</v>
      </c>
      <c r="S62" s="147" t="s">
        <v>805</v>
      </c>
    </row>
    <row r="63" spans="1:19" ht="30" x14ac:dyDescent="0.25">
      <c r="A63" t="s">
        <v>180</v>
      </c>
      <c r="B63" s="1">
        <v>44725</v>
      </c>
      <c r="C63" s="45" t="s">
        <v>192</v>
      </c>
      <c r="D63" s="75">
        <v>3</v>
      </c>
      <c r="E63">
        <v>30</v>
      </c>
      <c r="F63">
        <v>30</v>
      </c>
      <c r="G63" s="77">
        <v>30</v>
      </c>
      <c r="K63" s="79">
        <v>4</v>
      </c>
      <c r="L63" s="79">
        <v>4</v>
      </c>
      <c r="M63" s="77">
        <v>4</v>
      </c>
      <c r="N63" s="18">
        <f>ROUND((K63+L63+M63)/3,0)</f>
        <v>4</v>
      </c>
      <c r="O63" s="21">
        <f t="shared" si="5"/>
        <v>44722</v>
      </c>
      <c r="P63" s="19">
        <f t="shared" si="2"/>
        <v>44747</v>
      </c>
      <c r="Q63" s="137" t="s">
        <v>712</v>
      </c>
      <c r="R63" s="132" t="s">
        <v>659</v>
      </c>
      <c r="S63" s="147" t="s">
        <v>805</v>
      </c>
    </row>
    <row r="64" spans="1:19" ht="30" x14ac:dyDescent="0.25">
      <c r="A64" t="s">
        <v>181</v>
      </c>
      <c r="B64" s="1">
        <v>44725</v>
      </c>
      <c r="C64" s="45" t="s">
        <v>192</v>
      </c>
      <c r="D64" s="75">
        <v>2</v>
      </c>
      <c r="E64">
        <v>30</v>
      </c>
      <c r="F64">
        <v>30</v>
      </c>
      <c r="K64" s="79">
        <v>4</v>
      </c>
      <c r="L64" s="79">
        <v>4</v>
      </c>
      <c r="N64" s="18">
        <f>ROUND((K64+L64)/2,0)</f>
        <v>4</v>
      </c>
      <c r="O64" s="21">
        <f t="shared" si="5"/>
        <v>44722</v>
      </c>
      <c r="P64" s="19">
        <f t="shared" si="2"/>
        <v>44747</v>
      </c>
      <c r="Q64" s="137" t="s">
        <v>678</v>
      </c>
      <c r="R64" s="132" t="s">
        <v>659</v>
      </c>
      <c r="S64" s="145"/>
    </row>
    <row r="65" spans="1:19" ht="30" x14ac:dyDescent="0.25">
      <c r="A65" t="s">
        <v>190</v>
      </c>
      <c r="B65" s="1">
        <v>44725</v>
      </c>
      <c r="C65" s="45" t="s">
        <v>192</v>
      </c>
      <c r="D65" s="75">
        <v>5</v>
      </c>
      <c r="E65">
        <v>30</v>
      </c>
      <c r="F65">
        <v>30</v>
      </c>
      <c r="G65" s="77">
        <v>30</v>
      </c>
      <c r="K65" s="79">
        <v>4</v>
      </c>
      <c r="L65" s="79">
        <v>4</v>
      </c>
      <c r="M65" s="77">
        <v>4</v>
      </c>
      <c r="N65" s="18">
        <f>ROUND((K65+L65+M65)/3,0)</f>
        <v>4</v>
      </c>
      <c r="O65" s="21">
        <f t="shared" si="5"/>
        <v>44722</v>
      </c>
      <c r="P65" s="19">
        <f t="shared" si="2"/>
        <v>44747</v>
      </c>
      <c r="Q65" s="137" t="s">
        <v>715</v>
      </c>
      <c r="R65" s="132" t="s">
        <v>659</v>
      </c>
      <c r="S65" s="145"/>
    </row>
    <row r="66" spans="1:19" ht="30" x14ac:dyDescent="0.25">
      <c r="A66" t="s">
        <v>707</v>
      </c>
      <c r="B66" s="1">
        <v>44725</v>
      </c>
      <c r="C66" s="45" t="s">
        <v>192</v>
      </c>
      <c r="D66" s="75">
        <v>4</v>
      </c>
      <c r="E66">
        <v>0</v>
      </c>
      <c r="F66">
        <v>45</v>
      </c>
      <c r="G66" s="77">
        <v>45</v>
      </c>
      <c r="K66" s="79">
        <v>0</v>
      </c>
      <c r="L66" s="79">
        <v>6</v>
      </c>
      <c r="M66" s="77">
        <v>6</v>
      </c>
      <c r="N66" s="18">
        <f>ROUND((K66+L66+M66)/3,0)</f>
        <v>4</v>
      </c>
      <c r="O66" s="21">
        <f t="shared" ref="O66:O97" si="7">B66-N66+1</f>
        <v>44722</v>
      </c>
      <c r="P66" s="19">
        <f t="shared" ref="P66:P129" si="8">O66+25</f>
        <v>44747</v>
      </c>
      <c r="Q66" s="137" t="s">
        <v>721</v>
      </c>
      <c r="R66" s="132" t="s">
        <v>632</v>
      </c>
      <c r="S66" s="145"/>
    </row>
    <row r="67" spans="1:19" ht="30" x14ac:dyDescent="0.25">
      <c r="A67" t="s">
        <v>194</v>
      </c>
      <c r="B67" s="1">
        <v>44725</v>
      </c>
      <c r="C67" s="44" t="s">
        <v>722</v>
      </c>
      <c r="D67" s="75">
        <v>5</v>
      </c>
      <c r="E67">
        <v>30</v>
      </c>
      <c r="F67">
        <v>30</v>
      </c>
      <c r="G67" s="77">
        <v>30</v>
      </c>
      <c r="K67" s="79">
        <v>4</v>
      </c>
      <c r="L67" s="79">
        <v>4</v>
      </c>
      <c r="M67" s="77">
        <v>4</v>
      </c>
      <c r="N67" s="18">
        <f>ROUND((K67+L67+M67)/3,0)</f>
        <v>4</v>
      </c>
      <c r="O67" s="21">
        <f t="shared" si="7"/>
        <v>44722</v>
      </c>
      <c r="P67" s="19">
        <f t="shared" si="8"/>
        <v>44747</v>
      </c>
      <c r="Q67" s="137" t="s">
        <v>637</v>
      </c>
      <c r="R67" s="132" t="s">
        <v>658</v>
      </c>
      <c r="S67" s="145"/>
    </row>
    <row r="68" spans="1:19" ht="30" x14ac:dyDescent="0.25">
      <c r="A68" t="s">
        <v>206</v>
      </c>
      <c r="B68" s="1">
        <v>44725</v>
      </c>
      <c r="C68" s="44" t="s">
        <v>722</v>
      </c>
      <c r="D68" s="75">
        <v>6</v>
      </c>
      <c r="E68">
        <v>30</v>
      </c>
      <c r="F68">
        <v>30</v>
      </c>
      <c r="G68" s="77">
        <v>30</v>
      </c>
      <c r="K68" s="79">
        <v>4</v>
      </c>
      <c r="L68" s="79">
        <v>4</v>
      </c>
      <c r="M68" s="77">
        <v>4</v>
      </c>
      <c r="N68" s="18">
        <f>ROUND((K68+L68+M68)/3,0)</f>
        <v>4</v>
      </c>
      <c r="O68" s="21">
        <f t="shared" si="7"/>
        <v>44722</v>
      </c>
      <c r="P68" s="19">
        <f t="shared" si="8"/>
        <v>44747</v>
      </c>
      <c r="Q68" s="137" t="s">
        <v>642</v>
      </c>
      <c r="R68" s="132" t="s">
        <v>659</v>
      </c>
      <c r="S68" s="145"/>
    </row>
    <row r="69" spans="1:19" x14ac:dyDescent="0.25">
      <c r="A69" t="s">
        <v>773</v>
      </c>
      <c r="B69" s="1">
        <v>44725</v>
      </c>
      <c r="C69" s="44" t="s">
        <v>758</v>
      </c>
      <c r="D69" s="75">
        <v>2</v>
      </c>
      <c r="E69">
        <v>30</v>
      </c>
      <c r="F69">
        <v>30</v>
      </c>
      <c r="K69" s="79">
        <v>4</v>
      </c>
      <c r="L69" s="79">
        <v>4</v>
      </c>
      <c r="N69" s="18">
        <v>4</v>
      </c>
      <c r="O69" s="21">
        <f t="shared" si="7"/>
        <v>44722</v>
      </c>
      <c r="P69" s="19">
        <f t="shared" si="8"/>
        <v>44747</v>
      </c>
      <c r="Q69" s="137" t="s">
        <v>657</v>
      </c>
      <c r="R69" s="132" t="s">
        <v>659</v>
      </c>
      <c r="S69" s="145"/>
    </row>
    <row r="70" spans="1:19" x14ac:dyDescent="0.25">
      <c r="A70" t="s">
        <v>31</v>
      </c>
      <c r="B70" s="1">
        <v>44722</v>
      </c>
      <c r="C70" s="42" t="s">
        <v>18</v>
      </c>
      <c r="D70" s="75">
        <v>4</v>
      </c>
      <c r="E70">
        <v>45</v>
      </c>
      <c r="F70">
        <v>30</v>
      </c>
      <c r="G70" s="77">
        <v>30</v>
      </c>
      <c r="K70" s="79">
        <v>6</v>
      </c>
      <c r="L70" s="79">
        <v>4</v>
      </c>
      <c r="M70" s="77">
        <v>4</v>
      </c>
      <c r="N70" s="18">
        <f t="shared" ref="N70:N97" si="9">ROUND((K70+L70+M70)/3,0)</f>
        <v>5</v>
      </c>
      <c r="O70" s="21">
        <f t="shared" si="7"/>
        <v>44718</v>
      </c>
      <c r="P70" s="19">
        <f t="shared" si="8"/>
        <v>44743</v>
      </c>
      <c r="Q70" s="137" t="s">
        <v>812</v>
      </c>
      <c r="S70" s="147" t="s">
        <v>805</v>
      </c>
    </row>
    <row r="71" spans="1:19" x14ac:dyDescent="0.25">
      <c r="A71" t="s">
        <v>57</v>
      </c>
      <c r="B71" s="1">
        <v>44722</v>
      </c>
      <c r="C71" s="43" t="s">
        <v>71</v>
      </c>
      <c r="D71" s="75">
        <v>4</v>
      </c>
      <c r="E71">
        <v>45</v>
      </c>
      <c r="F71">
        <v>30</v>
      </c>
      <c r="G71" s="77">
        <v>45</v>
      </c>
      <c r="K71" s="79">
        <v>6</v>
      </c>
      <c r="L71" s="79">
        <v>4</v>
      </c>
      <c r="M71" s="77">
        <v>6</v>
      </c>
      <c r="N71" s="18">
        <f t="shared" si="9"/>
        <v>5</v>
      </c>
      <c r="O71" s="21">
        <f t="shared" si="7"/>
        <v>44718</v>
      </c>
      <c r="P71" s="19">
        <f t="shared" si="8"/>
        <v>44743</v>
      </c>
      <c r="Q71" s="137" t="s">
        <v>819</v>
      </c>
      <c r="S71" s="145"/>
    </row>
    <row r="72" spans="1:19" x14ac:dyDescent="0.25">
      <c r="A72" t="s">
        <v>284</v>
      </c>
      <c r="B72" s="1">
        <v>44723</v>
      </c>
      <c r="C72" s="44" t="s">
        <v>322</v>
      </c>
      <c r="D72" s="75">
        <v>4</v>
      </c>
      <c r="E72">
        <v>45</v>
      </c>
      <c r="F72">
        <v>30</v>
      </c>
      <c r="G72" s="77">
        <v>30</v>
      </c>
      <c r="K72" s="79">
        <v>6</v>
      </c>
      <c r="L72" s="79">
        <v>4</v>
      </c>
      <c r="M72" s="77">
        <v>4</v>
      </c>
      <c r="N72" s="18">
        <f t="shared" si="9"/>
        <v>5</v>
      </c>
      <c r="O72" s="21">
        <f t="shared" si="7"/>
        <v>44719</v>
      </c>
      <c r="P72" s="19">
        <f t="shared" si="8"/>
        <v>44744</v>
      </c>
      <c r="Q72" s="137" t="s">
        <v>636</v>
      </c>
      <c r="R72" s="132" t="s">
        <v>658</v>
      </c>
      <c r="S72" s="147" t="s">
        <v>805</v>
      </c>
    </row>
    <row r="73" spans="1:19" x14ac:dyDescent="0.25">
      <c r="A73" t="s">
        <v>287</v>
      </c>
      <c r="B73" s="1">
        <v>44723</v>
      </c>
      <c r="C73" s="44" t="s">
        <v>322</v>
      </c>
      <c r="D73" s="75">
        <v>5</v>
      </c>
      <c r="E73">
        <v>30</v>
      </c>
      <c r="F73">
        <v>30</v>
      </c>
      <c r="G73" s="77">
        <v>45</v>
      </c>
      <c r="K73" s="79">
        <v>4</v>
      </c>
      <c r="L73" s="79">
        <v>4</v>
      </c>
      <c r="M73" s="77">
        <v>6</v>
      </c>
      <c r="N73" s="18">
        <f t="shared" si="9"/>
        <v>5</v>
      </c>
      <c r="O73" s="21">
        <f t="shared" si="7"/>
        <v>44719</v>
      </c>
      <c r="P73" s="19">
        <f t="shared" si="8"/>
        <v>44744</v>
      </c>
      <c r="Q73" s="137" t="s">
        <v>641</v>
      </c>
      <c r="R73" s="132" t="s">
        <v>659</v>
      </c>
      <c r="S73" s="145"/>
    </row>
    <row r="74" spans="1:19" ht="30" x14ac:dyDescent="0.25">
      <c r="A74" t="s">
        <v>325</v>
      </c>
      <c r="B74" s="1">
        <v>44723</v>
      </c>
      <c r="C74" s="45" t="s">
        <v>323</v>
      </c>
      <c r="D74" s="75">
        <v>5</v>
      </c>
      <c r="E74">
        <v>30</v>
      </c>
      <c r="F74">
        <v>30</v>
      </c>
      <c r="G74" s="77">
        <v>45</v>
      </c>
      <c r="K74" s="79">
        <v>4</v>
      </c>
      <c r="L74" s="79">
        <v>4</v>
      </c>
      <c r="M74" s="77">
        <v>6</v>
      </c>
      <c r="N74" s="18">
        <f t="shared" si="9"/>
        <v>5</v>
      </c>
      <c r="O74" s="21">
        <f t="shared" si="7"/>
        <v>44719</v>
      </c>
      <c r="P74" s="19">
        <f t="shared" si="8"/>
        <v>44744</v>
      </c>
      <c r="Q74" s="137" t="s">
        <v>689</v>
      </c>
      <c r="R74" s="132" t="s">
        <v>658</v>
      </c>
      <c r="S74" s="145"/>
    </row>
    <row r="75" spans="1:19" ht="30" x14ac:dyDescent="0.25">
      <c r="A75" t="s">
        <v>333</v>
      </c>
      <c r="B75" s="1">
        <v>44723</v>
      </c>
      <c r="C75" s="45" t="s">
        <v>323</v>
      </c>
      <c r="D75" s="75">
        <v>4</v>
      </c>
      <c r="E75">
        <v>30</v>
      </c>
      <c r="F75">
        <v>30</v>
      </c>
      <c r="G75" s="77">
        <v>45</v>
      </c>
      <c r="K75" s="79">
        <v>4</v>
      </c>
      <c r="L75" s="79">
        <v>4</v>
      </c>
      <c r="M75" s="77">
        <v>6</v>
      </c>
      <c r="N75" s="18">
        <f t="shared" si="9"/>
        <v>5</v>
      </c>
      <c r="O75" s="21">
        <f t="shared" si="7"/>
        <v>44719</v>
      </c>
      <c r="P75" s="19">
        <f t="shared" si="8"/>
        <v>44744</v>
      </c>
      <c r="Q75" s="137" t="s">
        <v>657</v>
      </c>
      <c r="R75" s="132" t="s">
        <v>658</v>
      </c>
      <c r="S75" s="147" t="s">
        <v>805</v>
      </c>
    </row>
    <row r="76" spans="1:19" ht="30" x14ac:dyDescent="0.25">
      <c r="A76" t="s">
        <v>700</v>
      </c>
      <c r="B76" s="1">
        <v>44725</v>
      </c>
      <c r="C76" s="45" t="s">
        <v>192</v>
      </c>
      <c r="D76" s="75">
        <v>4</v>
      </c>
      <c r="E76">
        <v>45</v>
      </c>
      <c r="F76">
        <v>30</v>
      </c>
      <c r="G76" s="77">
        <v>45</v>
      </c>
      <c r="K76" s="79">
        <v>6</v>
      </c>
      <c r="L76" s="79">
        <v>4</v>
      </c>
      <c r="M76" s="77">
        <v>6</v>
      </c>
      <c r="N76" s="18">
        <f t="shared" si="9"/>
        <v>5</v>
      </c>
      <c r="O76" s="21">
        <f t="shared" si="7"/>
        <v>44721</v>
      </c>
      <c r="P76" s="19">
        <f t="shared" si="8"/>
        <v>44746</v>
      </c>
      <c r="Q76" s="137" t="s">
        <v>718</v>
      </c>
      <c r="R76" s="132" t="s">
        <v>658</v>
      </c>
      <c r="S76" s="145"/>
    </row>
    <row r="77" spans="1:19" ht="30" x14ac:dyDescent="0.25">
      <c r="A77" t="s">
        <v>370</v>
      </c>
      <c r="B77" s="1">
        <v>44726</v>
      </c>
      <c r="C77" s="44" t="s">
        <v>375</v>
      </c>
      <c r="D77" s="75">
        <v>5</v>
      </c>
      <c r="E77">
        <v>30</v>
      </c>
      <c r="F77">
        <v>30</v>
      </c>
      <c r="G77" s="77">
        <v>45</v>
      </c>
      <c r="K77" s="79">
        <v>4</v>
      </c>
      <c r="L77" s="79">
        <v>4</v>
      </c>
      <c r="M77" s="77">
        <v>6</v>
      </c>
      <c r="N77" s="18">
        <f t="shared" si="9"/>
        <v>5</v>
      </c>
      <c r="O77" s="21">
        <f t="shared" si="7"/>
        <v>44722</v>
      </c>
      <c r="P77" s="19">
        <f t="shared" si="8"/>
        <v>44747</v>
      </c>
      <c r="Q77" s="137" t="s">
        <v>669</v>
      </c>
      <c r="R77" s="132" t="s">
        <v>658</v>
      </c>
      <c r="S77" s="145"/>
    </row>
    <row r="78" spans="1:19" ht="30" x14ac:dyDescent="0.25">
      <c r="A78" t="s">
        <v>379</v>
      </c>
      <c r="B78" s="1">
        <v>44726</v>
      </c>
      <c r="C78" s="45" t="s">
        <v>376</v>
      </c>
      <c r="D78" s="75">
        <v>5</v>
      </c>
      <c r="E78">
        <v>30</v>
      </c>
      <c r="F78">
        <v>45</v>
      </c>
      <c r="G78" s="77">
        <v>45</v>
      </c>
      <c r="K78" s="79">
        <v>4</v>
      </c>
      <c r="L78" s="79">
        <v>6</v>
      </c>
      <c r="M78" s="77">
        <v>6</v>
      </c>
      <c r="N78" s="18">
        <f t="shared" si="9"/>
        <v>5</v>
      </c>
      <c r="O78" s="21">
        <f t="shared" si="7"/>
        <v>44722</v>
      </c>
      <c r="P78" s="19">
        <f t="shared" si="8"/>
        <v>44747</v>
      </c>
      <c r="Q78" s="137" t="s">
        <v>736</v>
      </c>
      <c r="R78" s="132" t="s">
        <v>632</v>
      </c>
      <c r="S78" s="147" t="s">
        <v>805</v>
      </c>
    </row>
    <row r="79" spans="1:19" x14ac:dyDescent="0.25">
      <c r="A79" t="s">
        <v>34</v>
      </c>
      <c r="B79" s="1">
        <v>44722</v>
      </c>
      <c r="C79" s="41" t="s">
        <v>18</v>
      </c>
      <c r="D79" s="75">
        <v>3</v>
      </c>
      <c r="E79">
        <v>45</v>
      </c>
      <c r="F79">
        <v>45</v>
      </c>
      <c r="G79" s="77">
        <v>45</v>
      </c>
      <c r="K79" s="79">
        <v>6</v>
      </c>
      <c r="L79" s="79">
        <v>6</v>
      </c>
      <c r="M79" s="77">
        <v>6</v>
      </c>
      <c r="N79" s="18">
        <f t="shared" si="9"/>
        <v>6</v>
      </c>
      <c r="O79" s="21">
        <f t="shared" si="7"/>
        <v>44717</v>
      </c>
      <c r="P79" s="19">
        <f t="shared" si="8"/>
        <v>44742</v>
      </c>
      <c r="Q79" s="137" t="s">
        <v>739</v>
      </c>
      <c r="S79" s="147" t="s">
        <v>805</v>
      </c>
    </row>
    <row r="80" spans="1:19" x14ac:dyDescent="0.25">
      <c r="A80" t="s">
        <v>68</v>
      </c>
      <c r="B80" s="1">
        <v>44722</v>
      </c>
      <c r="C80" s="43" t="s">
        <v>71</v>
      </c>
      <c r="D80" s="75">
        <v>3</v>
      </c>
      <c r="E80">
        <v>45</v>
      </c>
      <c r="F80">
        <v>45</v>
      </c>
      <c r="G80" s="77">
        <v>45</v>
      </c>
      <c r="K80" s="79">
        <v>6</v>
      </c>
      <c r="L80" s="79">
        <v>6</v>
      </c>
      <c r="M80" s="77">
        <v>6</v>
      </c>
      <c r="N80" s="18">
        <f t="shared" si="9"/>
        <v>6</v>
      </c>
      <c r="O80" s="21">
        <f t="shared" si="7"/>
        <v>44717</v>
      </c>
      <c r="P80" s="19">
        <f t="shared" si="8"/>
        <v>44742</v>
      </c>
      <c r="Q80" s="137" t="s">
        <v>660</v>
      </c>
      <c r="S80" s="145"/>
    </row>
    <row r="81" spans="1:19" x14ac:dyDescent="0.25">
      <c r="A81" t="s">
        <v>162</v>
      </c>
      <c r="B81" s="1">
        <v>44722</v>
      </c>
      <c r="C81" s="44" t="s">
        <v>165</v>
      </c>
      <c r="D81" s="75">
        <v>5</v>
      </c>
      <c r="E81">
        <v>45</v>
      </c>
      <c r="F81">
        <v>45</v>
      </c>
      <c r="G81" s="77">
        <v>45</v>
      </c>
      <c r="K81" s="79">
        <v>6</v>
      </c>
      <c r="L81" s="79">
        <v>6</v>
      </c>
      <c r="M81" s="77">
        <v>6</v>
      </c>
      <c r="N81" s="18">
        <f t="shared" si="9"/>
        <v>6</v>
      </c>
      <c r="O81" s="21">
        <f t="shared" si="7"/>
        <v>44717</v>
      </c>
      <c r="P81" s="19">
        <f t="shared" si="8"/>
        <v>44742</v>
      </c>
      <c r="S81" s="145"/>
    </row>
    <row r="82" spans="1:19" x14ac:dyDescent="0.25">
      <c r="A82" t="s">
        <v>94</v>
      </c>
      <c r="B82" s="1">
        <v>44723</v>
      </c>
      <c r="C82" s="44" t="s">
        <v>74</v>
      </c>
      <c r="D82" s="75">
        <v>4</v>
      </c>
      <c r="E82">
        <v>45</v>
      </c>
      <c r="F82">
        <v>45</v>
      </c>
      <c r="G82" s="77">
        <v>45</v>
      </c>
      <c r="K82" s="79">
        <v>6</v>
      </c>
      <c r="L82" s="79">
        <v>6</v>
      </c>
      <c r="M82" s="77">
        <v>6</v>
      </c>
      <c r="N82" s="18">
        <f t="shared" si="9"/>
        <v>6</v>
      </c>
      <c r="O82" s="21">
        <f t="shared" si="7"/>
        <v>44718</v>
      </c>
      <c r="P82" s="19">
        <f t="shared" si="8"/>
        <v>44743</v>
      </c>
      <c r="Q82" s="138" t="s">
        <v>634</v>
      </c>
      <c r="R82" s="134" t="s">
        <v>659</v>
      </c>
      <c r="S82" s="146"/>
    </row>
    <row r="83" spans="1:19" ht="30" x14ac:dyDescent="0.25">
      <c r="A83" t="s">
        <v>126</v>
      </c>
      <c r="B83" s="1">
        <v>44723</v>
      </c>
      <c r="C83" s="45" t="s">
        <v>117</v>
      </c>
      <c r="D83" s="75">
        <v>5</v>
      </c>
      <c r="E83">
        <v>45</v>
      </c>
      <c r="F83">
        <v>40</v>
      </c>
      <c r="G83" s="77">
        <v>60</v>
      </c>
      <c r="K83" s="79">
        <v>6</v>
      </c>
      <c r="L83" s="79">
        <v>6</v>
      </c>
      <c r="M83" s="77">
        <v>7</v>
      </c>
      <c r="N83" s="18">
        <f t="shared" si="9"/>
        <v>6</v>
      </c>
      <c r="O83" s="21">
        <f t="shared" si="7"/>
        <v>44718</v>
      </c>
      <c r="P83" s="19">
        <f t="shared" si="8"/>
        <v>44743</v>
      </c>
      <c r="Q83" s="137" t="s">
        <v>662</v>
      </c>
      <c r="R83" s="132" t="s">
        <v>658</v>
      </c>
      <c r="S83" s="145"/>
    </row>
    <row r="84" spans="1:19" ht="30" x14ac:dyDescent="0.25">
      <c r="A84" t="s">
        <v>148</v>
      </c>
      <c r="B84" s="1">
        <v>44723</v>
      </c>
      <c r="C84" s="45" t="s">
        <v>117</v>
      </c>
      <c r="D84" s="75">
        <v>5</v>
      </c>
      <c r="E84">
        <v>45</v>
      </c>
      <c r="F84">
        <v>45</v>
      </c>
      <c r="G84" s="77">
        <v>45</v>
      </c>
      <c r="K84" s="79">
        <v>6</v>
      </c>
      <c r="L84" s="79">
        <v>6</v>
      </c>
      <c r="M84" s="77">
        <v>6</v>
      </c>
      <c r="N84" s="18">
        <f t="shared" si="9"/>
        <v>6</v>
      </c>
      <c r="O84" s="21">
        <f t="shared" si="7"/>
        <v>44718</v>
      </c>
      <c r="P84" s="19">
        <f t="shared" si="8"/>
        <v>44743</v>
      </c>
      <c r="Q84" s="137" t="s">
        <v>661</v>
      </c>
      <c r="R84" s="132" t="s">
        <v>658</v>
      </c>
      <c r="S84" s="145"/>
    </row>
    <row r="85" spans="1:19" x14ac:dyDescent="0.25">
      <c r="A85" t="s">
        <v>275</v>
      </c>
      <c r="B85" s="1">
        <v>44723</v>
      </c>
      <c r="C85" s="44" t="s">
        <v>322</v>
      </c>
      <c r="D85" s="75">
        <v>4</v>
      </c>
      <c r="E85">
        <v>45</v>
      </c>
      <c r="F85">
        <v>45</v>
      </c>
      <c r="G85" s="77">
        <v>45</v>
      </c>
      <c r="K85" s="79">
        <v>6</v>
      </c>
      <c r="L85" s="79">
        <v>6</v>
      </c>
      <c r="M85" s="77">
        <v>6</v>
      </c>
      <c r="N85" s="18">
        <f t="shared" si="9"/>
        <v>6</v>
      </c>
      <c r="O85" s="21">
        <f t="shared" si="7"/>
        <v>44718</v>
      </c>
      <c r="P85" s="19">
        <f t="shared" si="8"/>
        <v>44743</v>
      </c>
      <c r="Q85" s="137" t="s">
        <v>631</v>
      </c>
      <c r="R85" s="132" t="s">
        <v>632</v>
      </c>
      <c r="S85" s="147" t="s">
        <v>805</v>
      </c>
    </row>
    <row r="86" spans="1:19" x14ac:dyDescent="0.25">
      <c r="A86" t="s">
        <v>280</v>
      </c>
      <c r="B86" s="1">
        <v>44723</v>
      </c>
      <c r="C86" s="44" t="s">
        <v>322</v>
      </c>
      <c r="D86" s="75">
        <v>3</v>
      </c>
      <c r="E86">
        <v>45</v>
      </c>
      <c r="F86">
        <v>45</v>
      </c>
      <c r="G86" s="77">
        <v>60</v>
      </c>
      <c r="K86" s="79">
        <v>6</v>
      </c>
      <c r="L86" s="79">
        <v>6</v>
      </c>
      <c r="M86" s="77">
        <v>7</v>
      </c>
      <c r="N86" s="18">
        <f t="shared" si="9"/>
        <v>6</v>
      </c>
      <c r="O86" s="21">
        <f t="shared" si="7"/>
        <v>44718</v>
      </c>
      <c r="P86" s="19">
        <f t="shared" si="8"/>
        <v>44743</v>
      </c>
      <c r="Q86" s="137" t="s">
        <v>638</v>
      </c>
      <c r="R86" s="132" t="s">
        <v>659</v>
      </c>
      <c r="S86" s="147" t="s">
        <v>805</v>
      </c>
    </row>
    <row r="87" spans="1:19" ht="30" x14ac:dyDescent="0.25">
      <c r="A87" t="s">
        <v>327</v>
      </c>
      <c r="B87" s="1">
        <v>44723</v>
      </c>
      <c r="C87" s="45" t="s">
        <v>323</v>
      </c>
      <c r="D87" s="75">
        <v>5</v>
      </c>
      <c r="E87">
        <v>45</v>
      </c>
      <c r="F87">
        <v>60</v>
      </c>
      <c r="G87" s="77">
        <v>50</v>
      </c>
      <c r="K87" s="79">
        <v>6</v>
      </c>
      <c r="L87" s="79">
        <v>7</v>
      </c>
      <c r="M87" s="77">
        <v>6</v>
      </c>
      <c r="N87" s="18">
        <f t="shared" si="9"/>
        <v>6</v>
      </c>
      <c r="O87" s="21">
        <f t="shared" si="7"/>
        <v>44718</v>
      </c>
      <c r="P87" s="19">
        <f t="shared" si="8"/>
        <v>44743</v>
      </c>
      <c r="Q87" s="137" t="s">
        <v>634</v>
      </c>
      <c r="R87" s="132" t="s">
        <v>632</v>
      </c>
      <c r="S87" s="145"/>
    </row>
    <row r="88" spans="1:19" ht="30" x14ac:dyDescent="0.25">
      <c r="A88" t="s">
        <v>330</v>
      </c>
      <c r="B88" s="1">
        <v>44723</v>
      </c>
      <c r="C88" s="45" t="s">
        <v>323</v>
      </c>
      <c r="D88" s="75">
        <v>5</v>
      </c>
      <c r="E88">
        <v>45</v>
      </c>
      <c r="F88">
        <v>45</v>
      </c>
      <c r="G88" s="77">
        <v>60</v>
      </c>
      <c r="K88" s="79">
        <v>6</v>
      </c>
      <c r="L88" s="79">
        <v>6</v>
      </c>
      <c r="M88" s="77">
        <v>7</v>
      </c>
      <c r="N88" s="18">
        <f t="shared" si="9"/>
        <v>6</v>
      </c>
      <c r="O88" s="21">
        <f t="shared" si="7"/>
        <v>44718</v>
      </c>
      <c r="P88" s="19">
        <f t="shared" si="8"/>
        <v>44743</v>
      </c>
      <c r="Q88" s="137" t="s">
        <v>655</v>
      </c>
      <c r="R88" s="132" t="s">
        <v>632</v>
      </c>
      <c r="S88" s="145"/>
    </row>
    <row r="89" spans="1:19" ht="30" x14ac:dyDescent="0.25">
      <c r="A89" t="s">
        <v>168</v>
      </c>
      <c r="B89" s="1">
        <v>44725</v>
      </c>
      <c r="C89" s="45" t="s">
        <v>192</v>
      </c>
      <c r="D89" s="75">
        <v>4</v>
      </c>
      <c r="E89">
        <v>45</v>
      </c>
      <c r="F89">
        <v>45</v>
      </c>
      <c r="G89" s="77">
        <v>45</v>
      </c>
      <c r="K89" s="79">
        <v>6</v>
      </c>
      <c r="L89" s="79">
        <v>6</v>
      </c>
      <c r="M89" s="77">
        <v>6</v>
      </c>
      <c r="N89" s="18">
        <f t="shared" si="9"/>
        <v>6</v>
      </c>
      <c r="O89" s="21">
        <f t="shared" si="7"/>
        <v>44720</v>
      </c>
      <c r="P89" s="19">
        <f t="shared" si="8"/>
        <v>44745</v>
      </c>
      <c r="Q89" s="137" t="s">
        <v>678</v>
      </c>
      <c r="R89" s="132" t="s">
        <v>659</v>
      </c>
      <c r="S89" s="145"/>
    </row>
    <row r="90" spans="1:19" ht="30" x14ac:dyDescent="0.25">
      <c r="A90" t="s">
        <v>177</v>
      </c>
      <c r="B90" s="1">
        <v>44725</v>
      </c>
      <c r="C90" s="45" t="s">
        <v>192</v>
      </c>
      <c r="D90" s="75">
        <v>4</v>
      </c>
      <c r="E90">
        <v>45</v>
      </c>
      <c r="F90">
        <v>45</v>
      </c>
      <c r="G90" s="77">
        <v>45</v>
      </c>
      <c r="K90" s="79">
        <v>6</v>
      </c>
      <c r="L90" s="79">
        <v>6</v>
      </c>
      <c r="M90" s="77">
        <v>6</v>
      </c>
      <c r="N90" s="18">
        <f t="shared" si="9"/>
        <v>6</v>
      </c>
      <c r="O90" s="21">
        <f t="shared" si="7"/>
        <v>44720</v>
      </c>
      <c r="P90" s="19">
        <f t="shared" si="8"/>
        <v>44745</v>
      </c>
      <c r="Q90" s="137" t="s">
        <v>678</v>
      </c>
      <c r="R90" s="132" t="s">
        <v>659</v>
      </c>
      <c r="S90" s="145"/>
    </row>
    <row r="91" spans="1:19" ht="30" x14ac:dyDescent="0.25">
      <c r="A91" t="s">
        <v>692</v>
      </c>
      <c r="B91" s="1">
        <v>44725</v>
      </c>
      <c r="C91" s="45" t="s">
        <v>192</v>
      </c>
      <c r="D91" s="75">
        <v>5</v>
      </c>
      <c r="E91">
        <v>45</v>
      </c>
      <c r="F91">
        <v>45</v>
      </c>
      <c r="G91" s="77">
        <v>60</v>
      </c>
      <c r="K91" s="79">
        <v>6</v>
      </c>
      <c r="L91" s="79">
        <v>6</v>
      </c>
      <c r="M91" s="77">
        <v>7</v>
      </c>
      <c r="N91" s="18">
        <f t="shared" si="9"/>
        <v>6</v>
      </c>
      <c r="O91" s="21">
        <f t="shared" si="7"/>
        <v>44720</v>
      </c>
      <c r="P91" s="19">
        <f t="shared" si="8"/>
        <v>44745</v>
      </c>
      <c r="Q91" s="137" t="s">
        <v>716</v>
      </c>
      <c r="R91" s="132" t="s">
        <v>659</v>
      </c>
      <c r="S91" s="145"/>
    </row>
    <row r="92" spans="1:19" ht="30" x14ac:dyDescent="0.25">
      <c r="A92" t="s">
        <v>694</v>
      </c>
      <c r="B92" s="1">
        <v>44725</v>
      </c>
      <c r="C92" s="45" t="s">
        <v>192</v>
      </c>
      <c r="D92" s="75">
        <v>4</v>
      </c>
      <c r="E92">
        <v>45</v>
      </c>
      <c r="F92">
        <v>45</v>
      </c>
      <c r="G92" s="77">
        <v>45</v>
      </c>
      <c r="K92" s="79">
        <v>6</v>
      </c>
      <c r="L92" s="79">
        <v>6</v>
      </c>
      <c r="M92" s="77">
        <v>6</v>
      </c>
      <c r="N92" s="18">
        <f t="shared" si="9"/>
        <v>6</v>
      </c>
      <c r="O92" s="21">
        <f t="shared" si="7"/>
        <v>44720</v>
      </c>
      <c r="P92" s="19">
        <f t="shared" si="8"/>
        <v>44745</v>
      </c>
      <c r="Q92" s="137" t="s">
        <v>717</v>
      </c>
      <c r="R92" s="132" t="s">
        <v>659</v>
      </c>
      <c r="S92" s="147" t="s">
        <v>805</v>
      </c>
    </row>
    <row r="93" spans="1:19" ht="30" x14ac:dyDescent="0.25">
      <c r="A93" t="s">
        <v>699</v>
      </c>
      <c r="B93" s="1">
        <v>44725</v>
      </c>
      <c r="C93" s="45" t="s">
        <v>192</v>
      </c>
      <c r="D93" s="75">
        <v>3</v>
      </c>
      <c r="E93">
        <v>45</v>
      </c>
      <c r="F93">
        <v>45</v>
      </c>
      <c r="G93" s="77">
        <v>45</v>
      </c>
      <c r="K93" s="79">
        <v>6</v>
      </c>
      <c r="L93" s="79">
        <v>6</v>
      </c>
      <c r="M93" s="77">
        <v>6</v>
      </c>
      <c r="N93" s="18">
        <f t="shared" si="9"/>
        <v>6</v>
      </c>
      <c r="O93" s="21">
        <f t="shared" si="7"/>
        <v>44720</v>
      </c>
      <c r="P93" s="19">
        <f t="shared" si="8"/>
        <v>44745</v>
      </c>
      <c r="Q93" s="137" t="s">
        <v>673</v>
      </c>
      <c r="R93" s="132" t="s">
        <v>659</v>
      </c>
      <c r="S93" s="145"/>
    </row>
    <row r="94" spans="1:19" ht="30" x14ac:dyDescent="0.25">
      <c r="A94" t="s">
        <v>209</v>
      </c>
      <c r="B94" s="1">
        <v>44725</v>
      </c>
      <c r="C94" s="44" t="s">
        <v>722</v>
      </c>
      <c r="D94" s="75">
        <v>4</v>
      </c>
      <c r="E94">
        <v>45</v>
      </c>
      <c r="F94">
        <v>45</v>
      </c>
      <c r="G94" s="77">
        <v>45</v>
      </c>
      <c r="K94" s="79">
        <v>6</v>
      </c>
      <c r="L94" s="79">
        <v>6</v>
      </c>
      <c r="M94" s="77">
        <v>6</v>
      </c>
      <c r="N94" s="18">
        <f t="shared" si="9"/>
        <v>6</v>
      </c>
      <c r="O94" s="21">
        <f t="shared" si="7"/>
        <v>44720</v>
      </c>
      <c r="P94" s="19">
        <f t="shared" si="8"/>
        <v>44745</v>
      </c>
      <c r="Q94" s="137" t="s">
        <v>719</v>
      </c>
      <c r="R94" s="132" t="s">
        <v>632</v>
      </c>
      <c r="S94" s="145"/>
    </row>
    <row r="95" spans="1:19" ht="30" x14ac:dyDescent="0.25">
      <c r="A95" t="s">
        <v>743</v>
      </c>
      <c r="B95" s="1">
        <v>44725</v>
      </c>
      <c r="C95" s="45" t="s">
        <v>242</v>
      </c>
      <c r="D95" s="75">
        <v>4</v>
      </c>
      <c r="E95">
        <v>45</v>
      </c>
      <c r="F95">
        <v>45</v>
      </c>
      <c r="G95" s="77">
        <v>45</v>
      </c>
      <c r="K95" s="79">
        <v>6</v>
      </c>
      <c r="L95" s="79">
        <v>6</v>
      </c>
      <c r="M95" s="77">
        <v>6</v>
      </c>
      <c r="N95" s="18">
        <f t="shared" si="9"/>
        <v>6</v>
      </c>
      <c r="O95" s="21">
        <f t="shared" si="7"/>
        <v>44720</v>
      </c>
      <c r="P95" s="19">
        <f t="shared" si="8"/>
        <v>44745</v>
      </c>
      <c r="Q95" s="137" t="s">
        <v>652</v>
      </c>
      <c r="R95" s="132" t="s">
        <v>659</v>
      </c>
      <c r="S95" s="145"/>
    </row>
    <row r="96" spans="1:19" x14ac:dyDescent="0.25">
      <c r="A96" t="s">
        <v>38</v>
      </c>
      <c r="B96" s="1">
        <v>44722</v>
      </c>
      <c r="C96" s="41" t="s">
        <v>18</v>
      </c>
      <c r="D96" s="75">
        <v>3</v>
      </c>
      <c r="E96">
        <v>90</v>
      </c>
      <c r="F96">
        <v>45</v>
      </c>
      <c r="G96" s="77">
        <v>45</v>
      </c>
      <c r="K96" s="79">
        <v>10</v>
      </c>
      <c r="L96" s="79">
        <v>6</v>
      </c>
      <c r="M96" s="77">
        <v>6</v>
      </c>
      <c r="N96" s="18">
        <f t="shared" si="9"/>
        <v>7</v>
      </c>
      <c r="O96" s="21">
        <f t="shared" si="7"/>
        <v>44716</v>
      </c>
      <c r="P96" s="19">
        <f t="shared" si="8"/>
        <v>44741</v>
      </c>
      <c r="S96" s="145"/>
    </row>
    <row r="97" spans="1:19" x14ac:dyDescent="0.25">
      <c r="A97" t="s">
        <v>40</v>
      </c>
      <c r="B97" s="1">
        <v>44722</v>
      </c>
      <c r="C97" s="41" t="s">
        <v>18</v>
      </c>
      <c r="D97" s="75">
        <v>5</v>
      </c>
      <c r="E97">
        <v>90</v>
      </c>
      <c r="F97">
        <v>45</v>
      </c>
      <c r="G97" s="77">
        <v>45</v>
      </c>
      <c r="K97" s="79">
        <v>10</v>
      </c>
      <c r="L97" s="79">
        <v>6</v>
      </c>
      <c r="M97" s="77">
        <v>6</v>
      </c>
      <c r="N97" s="18">
        <f t="shared" si="9"/>
        <v>7</v>
      </c>
      <c r="O97" s="21">
        <f t="shared" si="7"/>
        <v>44716</v>
      </c>
      <c r="P97" s="19">
        <f t="shared" si="8"/>
        <v>44741</v>
      </c>
      <c r="S97" s="147" t="s">
        <v>805</v>
      </c>
    </row>
    <row r="98" spans="1:19" x14ac:dyDescent="0.25">
      <c r="A98" t="s">
        <v>22</v>
      </c>
      <c r="B98" s="1">
        <v>44722</v>
      </c>
      <c r="C98" s="42" t="s">
        <v>18</v>
      </c>
      <c r="D98" s="75">
        <v>2</v>
      </c>
      <c r="E98">
        <v>60</v>
      </c>
      <c r="F98">
        <v>60</v>
      </c>
      <c r="K98" s="79">
        <v>7</v>
      </c>
      <c r="L98" s="79">
        <v>7</v>
      </c>
      <c r="N98" s="18">
        <f>ROUND((K98+L98)/2,0)</f>
        <v>7</v>
      </c>
      <c r="O98" s="21">
        <f t="shared" ref="O98:O129" si="10">B98-N98+1</f>
        <v>44716</v>
      </c>
      <c r="P98" s="19">
        <f t="shared" si="8"/>
        <v>44741</v>
      </c>
      <c r="Q98" s="137" t="s">
        <v>634</v>
      </c>
      <c r="S98" s="145"/>
    </row>
    <row r="99" spans="1:19" x14ac:dyDescent="0.25">
      <c r="A99" t="s">
        <v>76</v>
      </c>
      <c r="B99" s="1">
        <v>44723</v>
      </c>
      <c r="C99" s="44" t="s">
        <v>74</v>
      </c>
      <c r="D99" s="75">
        <v>5</v>
      </c>
      <c r="E99">
        <v>60</v>
      </c>
      <c r="F99">
        <v>60</v>
      </c>
      <c r="G99" s="77">
        <v>60</v>
      </c>
      <c r="K99" s="79">
        <v>7</v>
      </c>
      <c r="L99" s="79">
        <v>7</v>
      </c>
      <c r="M99" s="77">
        <v>7</v>
      </c>
      <c r="N99" s="18">
        <f>ROUND((K99+L99+M99)/3,0)</f>
        <v>7</v>
      </c>
      <c r="O99" s="21">
        <f t="shared" si="10"/>
        <v>44717</v>
      </c>
      <c r="P99" s="19">
        <f t="shared" si="8"/>
        <v>44742</v>
      </c>
      <c r="Q99" s="137" t="s">
        <v>639</v>
      </c>
      <c r="R99" s="132" t="s">
        <v>658</v>
      </c>
      <c r="S99" s="147" t="s">
        <v>805</v>
      </c>
    </row>
    <row r="100" spans="1:19" x14ac:dyDescent="0.25">
      <c r="A100" t="s">
        <v>90</v>
      </c>
      <c r="B100" s="1">
        <v>44723</v>
      </c>
      <c r="C100" s="44" t="s">
        <v>74</v>
      </c>
      <c r="D100" s="75">
        <v>2</v>
      </c>
      <c r="E100">
        <v>60</v>
      </c>
      <c r="F100">
        <v>60</v>
      </c>
      <c r="K100" s="79">
        <v>7</v>
      </c>
      <c r="L100" s="79">
        <v>7</v>
      </c>
      <c r="N100" s="18">
        <f>ROUND((K100+L100)/2,0)</f>
        <v>7</v>
      </c>
      <c r="O100" s="21">
        <f t="shared" si="10"/>
        <v>44717</v>
      </c>
      <c r="P100" s="19">
        <f t="shared" si="8"/>
        <v>44742</v>
      </c>
      <c r="Q100" s="138" t="s">
        <v>631</v>
      </c>
      <c r="R100" s="134" t="s">
        <v>658</v>
      </c>
      <c r="S100" s="146"/>
    </row>
    <row r="101" spans="1:19" x14ac:dyDescent="0.25">
      <c r="A101" t="s">
        <v>92</v>
      </c>
      <c r="B101" s="1">
        <v>44723</v>
      </c>
      <c r="C101" s="44" t="s">
        <v>74</v>
      </c>
      <c r="D101" s="75">
        <v>4</v>
      </c>
      <c r="E101">
        <v>90</v>
      </c>
      <c r="F101">
        <v>45</v>
      </c>
      <c r="G101" s="77">
        <v>45</v>
      </c>
      <c r="K101" s="79">
        <v>10</v>
      </c>
      <c r="L101" s="79">
        <v>6</v>
      </c>
      <c r="M101" s="77">
        <v>6</v>
      </c>
      <c r="N101" s="18">
        <f t="shared" ref="N101:N126" si="11">ROUND((K101+L101+M101)/3,0)</f>
        <v>7</v>
      </c>
      <c r="O101" s="21">
        <f t="shared" si="10"/>
        <v>44717</v>
      </c>
      <c r="P101" s="19">
        <f t="shared" si="8"/>
        <v>44742</v>
      </c>
      <c r="Q101" s="138" t="s">
        <v>631</v>
      </c>
      <c r="R101" s="134" t="s">
        <v>658</v>
      </c>
      <c r="S101" s="146"/>
    </row>
    <row r="102" spans="1:19" x14ac:dyDescent="0.25">
      <c r="A102" t="s">
        <v>97</v>
      </c>
      <c r="B102" s="1">
        <v>44723</v>
      </c>
      <c r="C102" s="44" t="s">
        <v>74</v>
      </c>
      <c r="D102" s="75">
        <v>4</v>
      </c>
      <c r="E102">
        <v>60</v>
      </c>
      <c r="F102">
        <v>60</v>
      </c>
      <c r="G102" s="77">
        <v>60</v>
      </c>
      <c r="K102" s="79">
        <v>7</v>
      </c>
      <c r="L102" s="79">
        <v>7</v>
      </c>
      <c r="M102" s="77">
        <v>7</v>
      </c>
      <c r="N102" s="18">
        <f t="shared" si="11"/>
        <v>7</v>
      </c>
      <c r="O102" s="21">
        <f t="shared" si="10"/>
        <v>44717</v>
      </c>
      <c r="P102" s="19">
        <f t="shared" si="8"/>
        <v>44742</v>
      </c>
      <c r="Q102" s="138" t="s">
        <v>682</v>
      </c>
      <c r="R102" s="134" t="s">
        <v>658</v>
      </c>
      <c r="S102" s="146"/>
    </row>
    <row r="103" spans="1:19" ht="30" x14ac:dyDescent="0.25">
      <c r="A103" t="s">
        <v>120</v>
      </c>
      <c r="B103" s="1">
        <v>44723</v>
      </c>
      <c r="C103" s="45" t="s">
        <v>117</v>
      </c>
      <c r="D103" s="75">
        <v>6</v>
      </c>
      <c r="E103">
        <v>60</v>
      </c>
      <c r="F103">
        <v>45</v>
      </c>
      <c r="G103" s="77">
        <v>60</v>
      </c>
      <c r="K103" s="79">
        <v>7</v>
      </c>
      <c r="L103" s="79">
        <v>6</v>
      </c>
      <c r="M103" s="77">
        <v>7</v>
      </c>
      <c r="N103" s="18">
        <f t="shared" si="11"/>
        <v>7</v>
      </c>
      <c r="O103" s="21">
        <f t="shared" si="10"/>
        <v>44717</v>
      </c>
      <c r="P103" s="19">
        <f t="shared" si="8"/>
        <v>44742</v>
      </c>
      <c r="Q103" s="137" t="s">
        <v>661</v>
      </c>
      <c r="R103" s="132" t="s">
        <v>658</v>
      </c>
      <c r="S103" s="145"/>
    </row>
    <row r="104" spans="1:19" ht="30" x14ac:dyDescent="0.25">
      <c r="A104" t="s">
        <v>130</v>
      </c>
      <c r="B104" s="1">
        <v>44723</v>
      </c>
      <c r="C104" s="45" t="s">
        <v>117</v>
      </c>
      <c r="D104" s="75">
        <v>4</v>
      </c>
      <c r="E104">
        <v>60</v>
      </c>
      <c r="F104">
        <v>60</v>
      </c>
      <c r="G104" s="77">
        <v>45</v>
      </c>
      <c r="K104" s="79">
        <v>7</v>
      </c>
      <c r="L104" s="79">
        <v>7</v>
      </c>
      <c r="M104" s="77">
        <v>6</v>
      </c>
      <c r="N104" s="18">
        <f t="shared" si="11"/>
        <v>7</v>
      </c>
      <c r="O104" s="21">
        <f t="shared" si="10"/>
        <v>44717</v>
      </c>
      <c r="P104" s="19">
        <f t="shared" si="8"/>
        <v>44742</v>
      </c>
      <c r="Q104" s="137" t="s">
        <v>666</v>
      </c>
      <c r="R104" s="132" t="s">
        <v>632</v>
      </c>
      <c r="S104" s="147" t="s">
        <v>805</v>
      </c>
    </row>
    <row r="105" spans="1:19" x14ac:dyDescent="0.25">
      <c r="A105" t="s">
        <v>298</v>
      </c>
      <c r="B105" s="1">
        <v>44723</v>
      </c>
      <c r="C105" s="44" t="s">
        <v>322</v>
      </c>
      <c r="D105" s="75">
        <v>4</v>
      </c>
      <c r="E105">
        <v>60</v>
      </c>
      <c r="F105">
        <v>75</v>
      </c>
      <c r="G105" s="77">
        <v>60</v>
      </c>
      <c r="K105" s="79">
        <v>7</v>
      </c>
      <c r="L105" s="79">
        <v>8</v>
      </c>
      <c r="M105" s="77">
        <v>7</v>
      </c>
      <c r="N105" s="18">
        <f t="shared" si="11"/>
        <v>7</v>
      </c>
      <c r="O105" s="21">
        <f t="shared" si="10"/>
        <v>44717</v>
      </c>
      <c r="P105" s="19">
        <f t="shared" si="8"/>
        <v>44742</v>
      </c>
      <c r="Q105" s="137" t="s">
        <v>649</v>
      </c>
      <c r="R105" s="132" t="s">
        <v>658</v>
      </c>
      <c r="S105" s="147" t="s">
        <v>805</v>
      </c>
    </row>
    <row r="106" spans="1:19" x14ac:dyDescent="0.25">
      <c r="A106" t="s">
        <v>315</v>
      </c>
      <c r="B106" s="1">
        <v>44723</v>
      </c>
      <c r="C106" s="44" t="s">
        <v>322</v>
      </c>
      <c r="D106" s="75">
        <v>3</v>
      </c>
      <c r="E106">
        <v>60</v>
      </c>
      <c r="F106">
        <v>60</v>
      </c>
      <c r="G106" s="77">
        <v>60</v>
      </c>
      <c r="K106" s="79">
        <v>7</v>
      </c>
      <c r="L106" s="79">
        <v>7</v>
      </c>
      <c r="M106" s="77">
        <v>7</v>
      </c>
      <c r="N106" s="18">
        <f t="shared" si="11"/>
        <v>7</v>
      </c>
      <c r="O106" s="21">
        <f t="shared" si="10"/>
        <v>44717</v>
      </c>
      <c r="P106" s="19">
        <f t="shared" si="8"/>
        <v>44742</v>
      </c>
      <c r="Q106" s="137" t="s">
        <v>674</v>
      </c>
      <c r="R106" s="132" t="s">
        <v>632</v>
      </c>
      <c r="S106" s="147" t="s">
        <v>805</v>
      </c>
    </row>
    <row r="107" spans="1:19" ht="30" x14ac:dyDescent="0.25">
      <c r="A107" t="s">
        <v>685</v>
      </c>
      <c r="B107" s="1">
        <v>44723</v>
      </c>
      <c r="C107" s="45" t="s">
        <v>323</v>
      </c>
      <c r="D107" s="75">
        <v>4</v>
      </c>
      <c r="E107">
        <v>45</v>
      </c>
      <c r="F107">
        <v>60</v>
      </c>
      <c r="G107" s="77">
        <v>60</v>
      </c>
      <c r="K107" s="79">
        <v>6</v>
      </c>
      <c r="L107" s="79">
        <v>7</v>
      </c>
      <c r="M107" s="77">
        <v>7</v>
      </c>
      <c r="N107" s="18">
        <f t="shared" si="11"/>
        <v>7</v>
      </c>
      <c r="O107" s="21">
        <f t="shared" si="10"/>
        <v>44717</v>
      </c>
      <c r="P107" s="19">
        <f t="shared" si="8"/>
        <v>44742</v>
      </c>
      <c r="Q107" s="137" t="s">
        <v>634</v>
      </c>
      <c r="R107" s="132" t="s">
        <v>632</v>
      </c>
      <c r="S107" s="145"/>
    </row>
    <row r="108" spans="1:19" ht="30" x14ac:dyDescent="0.25">
      <c r="A108" t="s">
        <v>197</v>
      </c>
      <c r="B108" s="1">
        <v>44725</v>
      </c>
      <c r="C108" s="44" t="s">
        <v>722</v>
      </c>
      <c r="D108" s="75">
        <v>4</v>
      </c>
      <c r="E108">
        <v>75</v>
      </c>
      <c r="F108">
        <v>60</v>
      </c>
      <c r="G108" s="77">
        <v>60</v>
      </c>
      <c r="K108" s="79">
        <v>8</v>
      </c>
      <c r="L108" s="79">
        <v>7</v>
      </c>
      <c r="M108" s="77">
        <v>7</v>
      </c>
      <c r="N108" s="18">
        <f t="shared" si="11"/>
        <v>7</v>
      </c>
      <c r="O108" s="21">
        <f t="shared" si="10"/>
        <v>44719</v>
      </c>
      <c r="P108" s="19">
        <f t="shared" si="8"/>
        <v>44744</v>
      </c>
      <c r="Q108" s="137" t="s">
        <v>634</v>
      </c>
      <c r="R108" s="132" t="s">
        <v>658</v>
      </c>
      <c r="S108" s="145"/>
    </row>
    <row r="109" spans="1:19" ht="30" x14ac:dyDescent="0.25">
      <c r="A109" t="s">
        <v>199</v>
      </c>
      <c r="B109" s="1">
        <v>44725</v>
      </c>
      <c r="C109" s="44" t="s">
        <v>722</v>
      </c>
      <c r="D109" s="75">
        <v>4</v>
      </c>
      <c r="E109">
        <v>60</v>
      </c>
      <c r="F109">
        <v>60</v>
      </c>
      <c r="G109" s="77">
        <v>60</v>
      </c>
      <c r="K109" s="79">
        <v>7</v>
      </c>
      <c r="L109" s="79">
        <v>7</v>
      </c>
      <c r="M109" s="77">
        <v>7</v>
      </c>
      <c r="N109" s="18">
        <f t="shared" si="11"/>
        <v>7</v>
      </c>
      <c r="O109" s="21">
        <f t="shared" si="10"/>
        <v>44719</v>
      </c>
      <c r="P109" s="19">
        <f t="shared" si="8"/>
        <v>44744</v>
      </c>
      <c r="Q109" s="137" t="s">
        <v>719</v>
      </c>
      <c r="R109" s="132" t="s">
        <v>632</v>
      </c>
      <c r="S109" s="145"/>
    </row>
    <row r="110" spans="1:19" x14ac:dyDescent="0.25">
      <c r="A110" t="s">
        <v>218</v>
      </c>
      <c r="B110" s="1">
        <v>44725</v>
      </c>
      <c r="C110" s="44" t="s">
        <v>217</v>
      </c>
      <c r="D110" s="75">
        <v>5</v>
      </c>
      <c r="E110">
        <v>90</v>
      </c>
      <c r="F110">
        <v>45</v>
      </c>
      <c r="G110" s="77">
        <v>45</v>
      </c>
      <c r="K110" s="79">
        <v>10</v>
      </c>
      <c r="L110" s="79">
        <v>6</v>
      </c>
      <c r="M110" s="77">
        <v>6</v>
      </c>
      <c r="N110" s="18">
        <f t="shared" si="11"/>
        <v>7</v>
      </c>
      <c r="O110" s="21">
        <f t="shared" si="10"/>
        <v>44719</v>
      </c>
      <c r="P110" s="19">
        <f t="shared" si="8"/>
        <v>44744</v>
      </c>
      <c r="Q110" s="137" t="s">
        <v>660</v>
      </c>
      <c r="R110" s="132" t="s">
        <v>659</v>
      </c>
      <c r="S110" s="145"/>
    </row>
    <row r="111" spans="1:19" x14ac:dyDescent="0.25">
      <c r="A111" t="s">
        <v>733</v>
      </c>
      <c r="B111" s="1">
        <v>44725</v>
      </c>
      <c r="C111" s="44" t="s">
        <v>241</v>
      </c>
      <c r="D111" s="75">
        <v>4</v>
      </c>
      <c r="E111">
        <v>45</v>
      </c>
      <c r="F111">
        <v>60</v>
      </c>
      <c r="G111" s="77">
        <v>60</v>
      </c>
      <c r="K111" s="79">
        <v>6</v>
      </c>
      <c r="L111" s="79">
        <v>7</v>
      </c>
      <c r="M111" s="77">
        <v>7</v>
      </c>
      <c r="N111" s="18">
        <f t="shared" si="11"/>
        <v>7</v>
      </c>
      <c r="O111" s="21">
        <f t="shared" si="10"/>
        <v>44719</v>
      </c>
      <c r="P111" s="19">
        <f t="shared" si="8"/>
        <v>44744</v>
      </c>
      <c r="Q111" s="137" t="s">
        <v>673</v>
      </c>
      <c r="R111" s="132" t="s">
        <v>659</v>
      </c>
      <c r="S111" s="145"/>
    </row>
    <row r="112" spans="1:19" ht="30" x14ac:dyDescent="0.25">
      <c r="A112" t="s">
        <v>264</v>
      </c>
      <c r="B112" s="1">
        <v>44725</v>
      </c>
      <c r="C112" s="45" t="s">
        <v>242</v>
      </c>
      <c r="D112" s="75">
        <v>4</v>
      </c>
      <c r="E112">
        <v>60</v>
      </c>
      <c r="F112">
        <v>60</v>
      </c>
      <c r="G112" s="77">
        <v>45</v>
      </c>
      <c r="K112" s="79">
        <v>7</v>
      </c>
      <c r="L112" s="79">
        <v>7</v>
      </c>
      <c r="M112" s="77">
        <v>6</v>
      </c>
      <c r="N112" s="18">
        <f t="shared" si="11"/>
        <v>7</v>
      </c>
      <c r="O112" s="21">
        <f t="shared" si="10"/>
        <v>44719</v>
      </c>
      <c r="P112" s="19">
        <f t="shared" si="8"/>
        <v>44744</v>
      </c>
      <c r="Q112" s="137" t="s">
        <v>660</v>
      </c>
      <c r="R112" s="132" t="s">
        <v>659</v>
      </c>
      <c r="S112" s="145"/>
    </row>
    <row r="113" spans="1:19" x14ac:dyDescent="0.25">
      <c r="A113" t="s">
        <v>772</v>
      </c>
      <c r="B113" s="1">
        <v>44725</v>
      </c>
      <c r="C113" s="44" t="s">
        <v>758</v>
      </c>
      <c r="D113" s="75">
        <v>4</v>
      </c>
      <c r="E113">
        <v>60</v>
      </c>
      <c r="F113">
        <v>60</v>
      </c>
      <c r="G113" s="77">
        <v>75</v>
      </c>
      <c r="K113" s="79">
        <v>7</v>
      </c>
      <c r="L113" s="79">
        <v>7</v>
      </c>
      <c r="M113" s="77">
        <v>8</v>
      </c>
      <c r="N113" s="18">
        <f t="shared" si="11"/>
        <v>7</v>
      </c>
      <c r="O113" s="21">
        <f t="shared" si="10"/>
        <v>44719</v>
      </c>
      <c r="P113" s="19">
        <f t="shared" si="8"/>
        <v>44744</v>
      </c>
      <c r="Q113" s="137" t="s">
        <v>780</v>
      </c>
      <c r="R113" s="132" t="s">
        <v>659</v>
      </c>
      <c r="S113" s="145"/>
    </row>
    <row r="114" spans="1:19" x14ac:dyDescent="0.25">
      <c r="A114" t="s">
        <v>23</v>
      </c>
      <c r="B114" s="1">
        <v>44722</v>
      </c>
      <c r="C114" s="41" t="s">
        <v>18</v>
      </c>
      <c r="D114" s="75">
        <v>3</v>
      </c>
      <c r="E114">
        <v>60</v>
      </c>
      <c r="F114">
        <v>80</v>
      </c>
      <c r="G114" s="77">
        <v>80</v>
      </c>
      <c r="K114" s="79">
        <v>7</v>
      </c>
      <c r="L114" s="79">
        <v>9</v>
      </c>
      <c r="M114" s="77">
        <v>9</v>
      </c>
      <c r="N114" s="18">
        <f t="shared" si="11"/>
        <v>8</v>
      </c>
      <c r="O114" s="21">
        <f t="shared" si="10"/>
        <v>44715</v>
      </c>
      <c r="P114" s="19">
        <f t="shared" si="8"/>
        <v>44740</v>
      </c>
      <c r="Q114" s="137" t="s">
        <v>631</v>
      </c>
      <c r="S114" s="145"/>
    </row>
    <row r="115" spans="1:19" x14ac:dyDescent="0.25">
      <c r="A115" t="s">
        <v>78</v>
      </c>
      <c r="B115" s="1">
        <v>44723</v>
      </c>
      <c r="C115" s="44" t="s">
        <v>74</v>
      </c>
      <c r="D115" s="75">
        <v>3</v>
      </c>
      <c r="E115">
        <v>90</v>
      </c>
      <c r="F115">
        <v>75</v>
      </c>
      <c r="G115" s="77">
        <v>60</v>
      </c>
      <c r="K115" s="79">
        <v>10</v>
      </c>
      <c r="L115" s="79">
        <v>8</v>
      </c>
      <c r="M115" s="77">
        <v>7</v>
      </c>
      <c r="N115" s="18">
        <f t="shared" si="11"/>
        <v>8</v>
      </c>
      <c r="O115" s="21">
        <f t="shared" si="10"/>
        <v>44716</v>
      </c>
      <c r="P115" s="19">
        <f t="shared" si="8"/>
        <v>44741</v>
      </c>
      <c r="Q115" s="137" t="s">
        <v>636</v>
      </c>
      <c r="R115" s="132" t="s">
        <v>659</v>
      </c>
      <c r="S115" s="145"/>
    </row>
    <row r="116" spans="1:19" x14ac:dyDescent="0.25">
      <c r="A116" t="s">
        <v>81</v>
      </c>
      <c r="B116" s="1">
        <v>44723</v>
      </c>
      <c r="C116" s="44" t="s">
        <v>74</v>
      </c>
      <c r="D116" s="75">
        <v>4</v>
      </c>
      <c r="E116">
        <v>75</v>
      </c>
      <c r="F116">
        <v>75</v>
      </c>
      <c r="G116" s="77">
        <v>75</v>
      </c>
      <c r="K116" s="79">
        <v>8</v>
      </c>
      <c r="L116" s="79">
        <v>8</v>
      </c>
      <c r="M116" s="77">
        <v>8</v>
      </c>
      <c r="N116" s="18">
        <f t="shared" si="11"/>
        <v>8</v>
      </c>
      <c r="O116" s="21">
        <f t="shared" si="10"/>
        <v>44716</v>
      </c>
      <c r="P116" s="19">
        <f t="shared" si="8"/>
        <v>44741</v>
      </c>
      <c r="Q116" s="137" t="s">
        <v>679</v>
      </c>
      <c r="R116" s="132" t="s">
        <v>658</v>
      </c>
      <c r="S116" s="145"/>
    </row>
    <row r="117" spans="1:19" ht="30" x14ac:dyDescent="0.25">
      <c r="A117" t="s">
        <v>157</v>
      </c>
      <c r="B117" s="1">
        <v>44723</v>
      </c>
      <c r="C117" s="45" t="s">
        <v>117</v>
      </c>
      <c r="D117" s="75">
        <v>4</v>
      </c>
      <c r="E117">
        <v>60</v>
      </c>
      <c r="F117">
        <v>80</v>
      </c>
      <c r="G117" s="77">
        <v>80</v>
      </c>
      <c r="K117" s="79">
        <v>7</v>
      </c>
      <c r="L117" s="79">
        <v>9</v>
      </c>
      <c r="M117" s="77">
        <v>9</v>
      </c>
      <c r="N117" s="18">
        <f t="shared" si="11"/>
        <v>8</v>
      </c>
      <c r="O117" s="21">
        <f t="shared" si="10"/>
        <v>44716</v>
      </c>
      <c r="P117" s="19">
        <f t="shared" si="8"/>
        <v>44741</v>
      </c>
      <c r="Q117" s="137" t="s">
        <v>673</v>
      </c>
      <c r="R117" s="132" t="s">
        <v>659</v>
      </c>
      <c r="S117" s="145"/>
    </row>
    <row r="118" spans="1:19" x14ac:dyDescent="0.25">
      <c r="A118" t="s">
        <v>282</v>
      </c>
      <c r="B118" s="1">
        <v>44723</v>
      </c>
      <c r="C118" s="44" t="s">
        <v>322</v>
      </c>
      <c r="D118" s="75">
        <v>4</v>
      </c>
      <c r="E118">
        <v>75</v>
      </c>
      <c r="F118">
        <v>75</v>
      </c>
      <c r="G118" s="77">
        <v>60</v>
      </c>
      <c r="K118" s="79">
        <v>8</v>
      </c>
      <c r="L118" s="79">
        <v>8</v>
      </c>
      <c r="M118" s="77">
        <v>7</v>
      </c>
      <c r="N118" s="18">
        <f t="shared" si="11"/>
        <v>8</v>
      </c>
      <c r="O118" s="21">
        <f t="shared" si="10"/>
        <v>44716</v>
      </c>
      <c r="P118" s="19">
        <f t="shared" si="8"/>
        <v>44741</v>
      </c>
      <c r="Q118" s="137" t="s">
        <v>676</v>
      </c>
      <c r="R118" s="132" t="s">
        <v>659</v>
      </c>
      <c r="S118" s="147" t="s">
        <v>805</v>
      </c>
    </row>
    <row r="119" spans="1:19" x14ac:dyDescent="0.25">
      <c r="A119" t="s">
        <v>292</v>
      </c>
      <c r="B119" s="1">
        <v>44723</v>
      </c>
      <c r="C119" s="44" t="s">
        <v>322</v>
      </c>
      <c r="D119" s="75">
        <v>4</v>
      </c>
      <c r="E119">
        <v>75</v>
      </c>
      <c r="F119">
        <v>75</v>
      </c>
      <c r="G119" s="77">
        <v>75</v>
      </c>
      <c r="K119" s="79">
        <v>8</v>
      </c>
      <c r="L119" s="79">
        <v>8</v>
      </c>
      <c r="M119" s="77">
        <v>8</v>
      </c>
      <c r="N119" s="18">
        <f t="shared" si="11"/>
        <v>8</v>
      </c>
      <c r="O119" s="21">
        <f t="shared" si="10"/>
        <v>44716</v>
      </c>
      <c r="P119" s="19">
        <f t="shared" si="8"/>
        <v>44741</v>
      </c>
      <c r="Q119" s="137" t="s">
        <v>644</v>
      </c>
      <c r="R119" s="132" t="s">
        <v>659</v>
      </c>
      <c r="S119" s="145"/>
    </row>
    <row r="120" spans="1:19" x14ac:dyDescent="0.25">
      <c r="A120" t="s">
        <v>306</v>
      </c>
      <c r="B120" s="1">
        <v>44723</v>
      </c>
      <c r="C120" s="44" t="s">
        <v>322</v>
      </c>
      <c r="D120" s="75">
        <v>3</v>
      </c>
      <c r="E120">
        <v>75</v>
      </c>
      <c r="F120">
        <v>75</v>
      </c>
      <c r="G120" s="77">
        <v>75</v>
      </c>
      <c r="K120" s="79">
        <v>8</v>
      </c>
      <c r="L120" s="79">
        <v>8</v>
      </c>
      <c r="M120" s="77">
        <v>8</v>
      </c>
      <c r="N120" s="18">
        <f t="shared" si="11"/>
        <v>8</v>
      </c>
      <c r="O120" s="21">
        <f t="shared" si="10"/>
        <v>44716</v>
      </c>
      <c r="P120" s="19">
        <f t="shared" si="8"/>
        <v>44741</v>
      </c>
      <c r="Q120" s="137" t="s">
        <v>647</v>
      </c>
      <c r="R120" s="132" t="s">
        <v>658</v>
      </c>
      <c r="S120" s="145"/>
    </row>
    <row r="121" spans="1:19" x14ac:dyDescent="0.25">
      <c r="A121" t="s">
        <v>309</v>
      </c>
      <c r="B121" s="1">
        <v>44723</v>
      </c>
      <c r="C121" s="44" t="s">
        <v>322</v>
      </c>
      <c r="D121" s="75">
        <v>5</v>
      </c>
      <c r="E121">
        <v>60</v>
      </c>
      <c r="F121">
        <v>90</v>
      </c>
      <c r="G121" s="77">
        <v>60</v>
      </c>
      <c r="K121" s="79">
        <v>7</v>
      </c>
      <c r="L121" s="79">
        <v>10</v>
      </c>
      <c r="M121" s="77">
        <v>7</v>
      </c>
      <c r="N121" s="18">
        <f t="shared" si="11"/>
        <v>8</v>
      </c>
      <c r="O121" s="21">
        <f t="shared" si="10"/>
        <v>44716</v>
      </c>
      <c r="P121" s="19">
        <f t="shared" si="8"/>
        <v>44741</v>
      </c>
      <c r="Q121" s="137" t="s">
        <v>655</v>
      </c>
      <c r="R121" s="132" t="s">
        <v>658</v>
      </c>
      <c r="S121" s="145"/>
    </row>
    <row r="122" spans="1:19" ht="30" x14ac:dyDescent="0.25">
      <c r="A122" t="s">
        <v>693</v>
      </c>
      <c r="B122" s="1">
        <v>44725</v>
      </c>
      <c r="C122" s="45" t="s">
        <v>192</v>
      </c>
      <c r="D122" s="75">
        <v>4</v>
      </c>
      <c r="E122">
        <v>75</v>
      </c>
      <c r="F122">
        <v>75</v>
      </c>
      <c r="G122" s="77">
        <v>75</v>
      </c>
      <c r="K122" s="79">
        <v>8</v>
      </c>
      <c r="L122" s="79">
        <v>8</v>
      </c>
      <c r="M122" s="77">
        <v>8</v>
      </c>
      <c r="N122" s="18">
        <f t="shared" si="11"/>
        <v>8</v>
      </c>
      <c r="O122" s="21">
        <f t="shared" si="10"/>
        <v>44718</v>
      </c>
      <c r="P122" s="19">
        <f t="shared" si="8"/>
        <v>44743</v>
      </c>
      <c r="Q122" s="137" t="s">
        <v>634</v>
      </c>
      <c r="R122" s="132" t="s">
        <v>658</v>
      </c>
      <c r="S122" s="147" t="s">
        <v>805</v>
      </c>
    </row>
    <row r="123" spans="1:19" ht="30" x14ac:dyDescent="0.25">
      <c r="A123" t="s">
        <v>697</v>
      </c>
      <c r="B123" s="1">
        <v>44725</v>
      </c>
      <c r="C123" s="45" t="s">
        <v>192</v>
      </c>
      <c r="D123" s="75">
        <v>5</v>
      </c>
      <c r="E123">
        <v>60</v>
      </c>
      <c r="F123">
        <v>60</v>
      </c>
      <c r="G123" s="77">
        <v>80</v>
      </c>
      <c r="K123" s="79">
        <v>7</v>
      </c>
      <c r="L123" s="79">
        <v>7</v>
      </c>
      <c r="M123" s="77">
        <v>9</v>
      </c>
      <c r="N123" s="18">
        <f t="shared" si="11"/>
        <v>8</v>
      </c>
      <c r="O123" s="21">
        <f t="shared" si="10"/>
        <v>44718</v>
      </c>
      <c r="P123" s="19">
        <f t="shared" si="8"/>
        <v>44743</v>
      </c>
      <c r="Q123" s="137" t="s">
        <v>678</v>
      </c>
      <c r="R123" s="132" t="s">
        <v>659</v>
      </c>
      <c r="S123" s="145"/>
    </row>
    <row r="124" spans="1:19" ht="30" x14ac:dyDescent="0.25">
      <c r="A124" t="s">
        <v>195</v>
      </c>
      <c r="B124" s="1">
        <v>44725</v>
      </c>
      <c r="C124" s="44" t="s">
        <v>722</v>
      </c>
      <c r="D124" s="75">
        <v>5</v>
      </c>
      <c r="E124">
        <v>90</v>
      </c>
      <c r="F124">
        <v>60</v>
      </c>
      <c r="G124" s="77">
        <v>60</v>
      </c>
      <c r="K124" s="79">
        <v>10</v>
      </c>
      <c r="L124" s="79">
        <v>7</v>
      </c>
      <c r="M124" s="77">
        <v>7</v>
      </c>
      <c r="N124" s="18">
        <f t="shared" si="11"/>
        <v>8</v>
      </c>
      <c r="O124" s="21">
        <f t="shared" si="10"/>
        <v>44718</v>
      </c>
      <c r="P124" s="19">
        <f t="shared" si="8"/>
        <v>44743</v>
      </c>
      <c r="Q124" s="137" t="s">
        <v>642</v>
      </c>
      <c r="R124" s="132" t="s">
        <v>632</v>
      </c>
      <c r="S124" s="145"/>
    </row>
    <row r="125" spans="1:19" ht="30" x14ac:dyDescent="0.25">
      <c r="A125" t="s">
        <v>198</v>
      </c>
      <c r="B125" s="1">
        <v>44725</v>
      </c>
      <c r="C125" s="44" t="s">
        <v>722</v>
      </c>
      <c r="D125" s="75">
        <v>4</v>
      </c>
      <c r="E125">
        <v>75</v>
      </c>
      <c r="F125">
        <v>75</v>
      </c>
      <c r="G125" s="77">
        <v>75</v>
      </c>
      <c r="K125" s="79">
        <v>8</v>
      </c>
      <c r="L125" s="79">
        <v>8</v>
      </c>
      <c r="M125" s="77">
        <v>8</v>
      </c>
      <c r="N125" s="18">
        <f t="shared" si="11"/>
        <v>8</v>
      </c>
      <c r="O125" s="21">
        <f t="shared" si="10"/>
        <v>44718</v>
      </c>
      <c r="P125" s="19">
        <f t="shared" si="8"/>
        <v>44743</v>
      </c>
      <c r="Q125" s="137" t="s">
        <v>634</v>
      </c>
      <c r="R125" s="132" t="s">
        <v>632</v>
      </c>
      <c r="S125" s="145"/>
    </row>
    <row r="126" spans="1:19" ht="30" x14ac:dyDescent="0.25">
      <c r="A126" t="s">
        <v>201</v>
      </c>
      <c r="B126" s="1">
        <v>44725</v>
      </c>
      <c r="C126" s="44" t="s">
        <v>722</v>
      </c>
      <c r="D126" s="75">
        <v>5</v>
      </c>
      <c r="E126">
        <v>75</v>
      </c>
      <c r="F126">
        <v>75</v>
      </c>
      <c r="G126" s="77">
        <v>75</v>
      </c>
      <c r="K126" s="79">
        <v>8</v>
      </c>
      <c r="L126" s="79">
        <v>8</v>
      </c>
      <c r="M126" s="77">
        <v>8</v>
      </c>
      <c r="N126" s="18">
        <f t="shared" si="11"/>
        <v>8</v>
      </c>
      <c r="O126" s="21">
        <f t="shared" si="10"/>
        <v>44718</v>
      </c>
      <c r="P126" s="19">
        <f t="shared" si="8"/>
        <v>44743</v>
      </c>
      <c r="Q126" s="137" t="s">
        <v>634</v>
      </c>
      <c r="R126" s="132" t="s">
        <v>632</v>
      </c>
      <c r="S126" s="147" t="s">
        <v>805</v>
      </c>
    </row>
    <row r="127" spans="1:19" x14ac:dyDescent="0.25">
      <c r="A127" t="s">
        <v>221</v>
      </c>
      <c r="B127" s="1">
        <v>44725</v>
      </c>
      <c r="C127" s="44" t="s">
        <v>241</v>
      </c>
      <c r="D127" s="75">
        <v>2</v>
      </c>
      <c r="E127">
        <v>80</v>
      </c>
      <c r="F127">
        <v>60</v>
      </c>
      <c r="K127" s="79">
        <v>9</v>
      </c>
      <c r="L127" s="79">
        <v>7</v>
      </c>
      <c r="N127" s="18">
        <f>ROUND((K127+L127+M127)/2,0)</f>
        <v>8</v>
      </c>
      <c r="O127" s="21">
        <f t="shared" si="10"/>
        <v>44718</v>
      </c>
      <c r="P127" s="19">
        <f t="shared" si="8"/>
        <v>44743</v>
      </c>
      <c r="Q127" s="137" t="s">
        <v>662</v>
      </c>
      <c r="R127" s="132" t="s">
        <v>658</v>
      </c>
      <c r="S127" s="145"/>
    </row>
    <row r="128" spans="1:19" x14ac:dyDescent="0.25">
      <c r="A128" t="s">
        <v>232</v>
      </c>
      <c r="B128" s="1">
        <v>44725</v>
      </c>
      <c r="C128" s="44" t="s">
        <v>241</v>
      </c>
      <c r="D128" s="75">
        <v>4</v>
      </c>
      <c r="E128">
        <v>45</v>
      </c>
      <c r="F128">
        <v>90</v>
      </c>
      <c r="G128" s="77">
        <v>60</v>
      </c>
      <c r="K128" s="79">
        <v>6</v>
      </c>
      <c r="L128" s="79">
        <v>10</v>
      </c>
      <c r="M128" s="77">
        <v>7</v>
      </c>
      <c r="N128" s="18">
        <f t="shared" ref="N128:N134" si="12">ROUND((K128+L128+M128)/3,0)</f>
        <v>8</v>
      </c>
      <c r="O128" s="21">
        <f t="shared" si="10"/>
        <v>44718</v>
      </c>
      <c r="P128" s="19">
        <f t="shared" si="8"/>
        <v>44743</v>
      </c>
      <c r="Q128" s="137" t="s">
        <v>734</v>
      </c>
      <c r="R128" s="132" t="s">
        <v>658</v>
      </c>
      <c r="S128" s="145"/>
    </row>
    <row r="129" spans="1:19" ht="30" x14ac:dyDescent="0.25">
      <c r="A129" t="s">
        <v>742</v>
      </c>
      <c r="B129" s="1">
        <v>44725</v>
      </c>
      <c r="C129" s="45" t="s">
        <v>242</v>
      </c>
      <c r="D129" s="75">
        <v>4</v>
      </c>
      <c r="E129">
        <v>75</v>
      </c>
      <c r="F129">
        <v>75</v>
      </c>
      <c r="G129" s="77">
        <v>75</v>
      </c>
      <c r="K129" s="79">
        <v>8</v>
      </c>
      <c r="L129" s="79">
        <v>8</v>
      </c>
      <c r="M129" s="77">
        <v>8</v>
      </c>
      <c r="N129" s="18">
        <f t="shared" si="12"/>
        <v>8</v>
      </c>
      <c r="O129" s="21">
        <f t="shared" si="10"/>
        <v>44718</v>
      </c>
      <c r="P129" s="19">
        <f t="shared" si="8"/>
        <v>44743</v>
      </c>
      <c r="Q129" s="137" t="s">
        <v>638</v>
      </c>
      <c r="R129" s="132" t="s">
        <v>659</v>
      </c>
      <c r="S129" s="145"/>
    </row>
    <row r="130" spans="1:19" ht="30" x14ac:dyDescent="0.25">
      <c r="A130" t="s">
        <v>744</v>
      </c>
      <c r="B130" s="1">
        <v>44725</v>
      </c>
      <c r="C130" s="45" t="s">
        <v>242</v>
      </c>
      <c r="D130" s="75">
        <v>4</v>
      </c>
      <c r="E130">
        <v>75</v>
      </c>
      <c r="F130">
        <v>75</v>
      </c>
      <c r="G130" s="77">
        <v>75</v>
      </c>
      <c r="K130" s="79">
        <v>8</v>
      </c>
      <c r="L130" s="79">
        <v>8</v>
      </c>
      <c r="M130" s="77">
        <v>8</v>
      </c>
      <c r="N130" s="18">
        <f t="shared" si="12"/>
        <v>8</v>
      </c>
      <c r="O130" s="21">
        <f t="shared" ref="O130:O161" si="13">B130-N130+1</f>
        <v>44718</v>
      </c>
      <c r="P130" s="19">
        <f t="shared" ref="P130:P193" si="14">O130+25</f>
        <v>44743</v>
      </c>
      <c r="Q130" s="137" t="s">
        <v>673</v>
      </c>
      <c r="R130" s="132" t="s">
        <v>659</v>
      </c>
      <c r="S130" s="145"/>
    </row>
    <row r="131" spans="1:19" ht="30" x14ac:dyDescent="0.25">
      <c r="A131" t="s">
        <v>339</v>
      </c>
      <c r="B131" s="1">
        <v>44725</v>
      </c>
      <c r="C131" s="45" t="s">
        <v>338</v>
      </c>
      <c r="D131" s="75">
        <v>6</v>
      </c>
      <c r="E131">
        <v>80</v>
      </c>
      <c r="F131">
        <v>60</v>
      </c>
      <c r="G131" s="77">
        <v>80</v>
      </c>
      <c r="K131" s="79">
        <v>9</v>
      </c>
      <c r="L131" s="79">
        <v>7</v>
      </c>
      <c r="M131" s="77">
        <v>9</v>
      </c>
      <c r="N131" s="18">
        <f t="shared" si="12"/>
        <v>8</v>
      </c>
      <c r="O131" s="21">
        <f t="shared" si="13"/>
        <v>44718</v>
      </c>
      <c r="P131" s="19">
        <f t="shared" si="14"/>
        <v>44743</v>
      </c>
      <c r="Q131" s="137" t="s">
        <v>669</v>
      </c>
      <c r="R131" s="132" t="s">
        <v>632</v>
      </c>
      <c r="S131" s="145"/>
    </row>
    <row r="132" spans="1:19" ht="30" x14ac:dyDescent="0.25">
      <c r="A132" t="s">
        <v>342</v>
      </c>
      <c r="B132" s="1">
        <v>44725</v>
      </c>
      <c r="C132" s="45" t="s">
        <v>338</v>
      </c>
      <c r="D132" s="75">
        <v>4</v>
      </c>
      <c r="E132">
        <v>90</v>
      </c>
      <c r="F132">
        <v>45</v>
      </c>
      <c r="G132" s="77">
        <v>60</v>
      </c>
      <c r="K132" s="79">
        <v>10</v>
      </c>
      <c r="L132" s="79">
        <v>6</v>
      </c>
      <c r="M132" s="77">
        <v>7</v>
      </c>
      <c r="N132" s="18">
        <f t="shared" si="12"/>
        <v>8</v>
      </c>
      <c r="O132" s="21">
        <f t="shared" si="13"/>
        <v>44718</v>
      </c>
      <c r="P132" s="19">
        <f t="shared" si="14"/>
        <v>44743</v>
      </c>
      <c r="Q132" s="137" t="s">
        <v>634</v>
      </c>
      <c r="R132" s="132" t="s">
        <v>632</v>
      </c>
      <c r="S132" s="147" t="s">
        <v>805</v>
      </c>
    </row>
    <row r="133" spans="1:19" ht="30" x14ac:dyDescent="0.25">
      <c r="A133" t="s">
        <v>351</v>
      </c>
      <c r="B133" s="1">
        <v>44725</v>
      </c>
      <c r="C133" s="45" t="s">
        <v>338</v>
      </c>
      <c r="D133" s="75">
        <v>5</v>
      </c>
      <c r="E133">
        <v>75</v>
      </c>
      <c r="F133">
        <v>75</v>
      </c>
      <c r="G133" s="77">
        <v>75</v>
      </c>
      <c r="K133" s="79">
        <v>8</v>
      </c>
      <c r="L133">
        <v>8</v>
      </c>
      <c r="M133" s="77">
        <v>8</v>
      </c>
      <c r="N133" s="18">
        <f t="shared" si="12"/>
        <v>8</v>
      </c>
      <c r="O133" s="21">
        <f t="shared" si="13"/>
        <v>44718</v>
      </c>
      <c r="P133" s="19">
        <f t="shared" si="14"/>
        <v>44743</v>
      </c>
      <c r="Q133" s="137" t="s">
        <v>645</v>
      </c>
      <c r="R133" s="132" t="s">
        <v>658</v>
      </c>
      <c r="S133" s="147" t="s">
        <v>805</v>
      </c>
    </row>
    <row r="134" spans="1:19" ht="30" x14ac:dyDescent="0.25">
      <c r="A134" t="s">
        <v>354</v>
      </c>
      <c r="B134" s="1">
        <v>44725</v>
      </c>
      <c r="C134" s="45" t="s">
        <v>338</v>
      </c>
      <c r="D134" s="75">
        <v>5</v>
      </c>
      <c r="E134">
        <v>80</v>
      </c>
      <c r="F134">
        <v>60</v>
      </c>
      <c r="G134" s="77">
        <v>60</v>
      </c>
      <c r="K134" s="79">
        <v>9</v>
      </c>
      <c r="L134" s="79">
        <v>7</v>
      </c>
      <c r="M134" s="77">
        <v>7</v>
      </c>
      <c r="N134" s="18">
        <f t="shared" si="12"/>
        <v>8</v>
      </c>
      <c r="O134" s="21">
        <f t="shared" si="13"/>
        <v>44718</v>
      </c>
      <c r="P134" s="19">
        <f t="shared" si="14"/>
        <v>44743</v>
      </c>
      <c r="Q134" s="137" t="s">
        <v>639</v>
      </c>
      <c r="R134" s="132" t="s">
        <v>632</v>
      </c>
      <c r="S134" s="145"/>
    </row>
    <row r="135" spans="1:19" x14ac:dyDescent="0.25">
      <c r="A135" t="s">
        <v>774</v>
      </c>
      <c r="B135" s="1">
        <v>44725</v>
      </c>
      <c r="C135" s="44" t="s">
        <v>758</v>
      </c>
      <c r="D135" s="75">
        <v>2</v>
      </c>
      <c r="E135">
        <v>60</v>
      </c>
      <c r="F135">
        <v>80</v>
      </c>
      <c r="K135" s="79">
        <v>7</v>
      </c>
      <c r="L135" s="79">
        <v>9</v>
      </c>
      <c r="N135" s="18">
        <f>ROUND((K135+L135)/2,0)</f>
        <v>8</v>
      </c>
      <c r="O135" s="21">
        <f t="shared" si="13"/>
        <v>44718</v>
      </c>
      <c r="P135" s="19">
        <f t="shared" si="14"/>
        <v>44743</v>
      </c>
      <c r="Q135" s="137" t="s">
        <v>660</v>
      </c>
      <c r="R135" s="132" t="s">
        <v>659</v>
      </c>
      <c r="S135" s="145"/>
    </row>
    <row r="136" spans="1:19" ht="30" x14ac:dyDescent="0.25">
      <c r="A136" t="s">
        <v>362</v>
      </c>
      <c r="B136" s="1">
        <v>44726</v>
      </c>
      <c r="C136" s="44" t="s">
        <v>375</v>
      </c>
      <c r="D136" s="75">
        <v>4</v>
      </c>
      <c r="E136">
        <v>75</v>
      </c>
      <c r="F136">
        <v>75</v>
      </c>
      <c r="G136" s="77">
        <v>75</v>
      </c>
      <c r="K136" s="79">
        <v>8</v>
      </c>
      <c r="L136" s="79">
        <v>8</v>
      </c>
      <c r="M136" s="77">
        <v>8</v>
      </c>
      <c r="N136" s="18">
        <f t="shared" ref="N136:N166" si="15">ROUND((K136+L136+M136)/3,0)</f>
        <v>8</v>
      </c>
      <c r="O136" s="21">
        <f t="shared" si="13"/>
        <v>44719</v>
      </c>
      <c r="P136" s="19">
        <f t="shared" si="14"/>
        <v>44744</v>
      </c>
      <c r="Q136" s="137" t="s">
        <v>669</v>
      </c>
      <c r="R136" s="132" t="s">
        <v>658</v>
      </c>
      <c r="S136" s="145"/>
    </row>
    <row r="137" spans="1:19" x14ac:dyDescent="0.25">
      <c r="A137" t="s">
        <v>27</v>
      </c>
      <c r="B137" s="1">
        <v>44722</v>
      </c>
      <c r="C137" s="41" t="s">
        <v>18</v>
      </c>
      <c r="D137" s="75">
        <v>3</v>
      </c>
      <c r="E137">
        <v>90</v>
      </c>
      <c r="F137">
        <v>45</v>
      </c>
      <c r="G137" s="77">
        <v>90</v>
      </c>
      <c r="K137" s="79">
        <v>10</v>
      </c>
      <c r="L137" s="79">
        <v>6</v>
      </c>
      <c r="M137" s="77">
        <v>10</v>
      </c>
      <c r="N137" s="18">
        <f t="shared" si="15"/>
        <v>9</v>
      </c>
      <c r="O137" s="21">
        <f t="shared" si="13"/>
        <v>44714</v>
      </c>
      <c r="P137" s="19">
        <f t="shared" si="14"/>
        <v>44739</v>
      </c>
      <c r="Q137" s="137" t="s">
        <v>634</v>
      </c>
      <c r="S137" s="147" t="s">
        <v>805</v>
      </c>
    </row>
    <row r="138" spans="1:19" x14ac:dyDescent="0.25">
      <c r="A138" t="s">
        <v>58</v>
      </c>
      <c r="B138" s="1">
        <v>44722</v>
      </c>
      <c r="C138" s="43" t="s">
        <v>71</v>
      </c>
      <c r="D138" s="75">
        <v>4</v>
      </c>
      <c r="E138">
        <v>90</v>
      </c>
      <c r="F138">
        <v>80</v>
      </c>
      <c r="G138" s="77">
        <v>60</v>
      </c>
      <c r="K138" s="79">
        <v>10</v>
      </c>
      <c r="L138" s="79">
        <v>9</v>
      </c>
      <c r="M138" s="77">
        <v>7</v>
      </c>
      <c r="N138" s="18">
        <f t="shared" si="15"/>
        <v>9</v>
      </c>
      <c r="O138" s="21">
        <f t="shared" si="13"/>
        <v>44714</v>
      </c>
      <c r="P138" s="19">
        <f t="shared" si="14"/>
        <v>44739</v>
      </c>
      <c r="Q138" s="137" t="s">
        <v>637</v>
      </c>
      <c r="S138" s="145"/>
    </row>
    <row r="139" spans="1:19" x14ac:dyDescent="0.25">
      <c r="A139" t="s">
        <v>60</v>
      </c>
      <c r="B139" s="1">
        <v>44722</v>
      </c>
      <c r="C139" s="43" t="s">
        <v>71</v>
      </c>
      <c r="D139" s="75">
        <v>4</v>
      </c>
      <c r="E139">
        <v>80</v>
      </c>
      <c r="F139">
        <v>90</v>
      </c>
      <c r="G139" s="77">
        <v>80</v>
      </c>
      <c r="K139" s="79">
        <v>9</v>
      </c>
      <c r="L139" s="79">
        <v>10</v>
      </c>
      <c r="M139" s="77">
        <v>9</v>
      </c>
      <c r="N139" s="18">
        <f t="shared" si="15"/>
        <v>9</v>
      </c>
      <c r="O139" s="21">
        <f t="shared" si="13"/>
        <v>44714</v>
      </c>
      <c r="P139" s="19">
        <f t="shared" si="14"/>
        <v>44739</v>
      </c>
      <c r="Q139" s="137" t="s">
        <v>739</v>
      </c>
      <c r="S139" s="145"/>
    </row>
    <row r="140" spans="1:19" x14ac:dyDescent="0.25">
      <c r="A140" t="s">
        <v>67</v>
      </c>
      <c r="B140" s="1">
        <v>44722</v>
      </c>
      <c r="C140" s="43" t="s">
        <v>71</v>
      </c>
      <c r="D140" s="75">
        <v>4</v>
      </c>
      <c r="E140">
        <v>90</v>
      </c>
      <c r="F140">
        <v>80</v>
      </c>
      <c r="G140" s="77">
        <v>80</v>
      </c>
      <c r="K140" s="79">
        <v>10</v>
      </c>
      <c r="L140" s="79">
        <v>9</v>
      </c>
      <c r="M140" s="77">
        <v>9</v>
      </c>
      <c r="N140" s="18">
        <f t="shared" si="15"/>
        <v>9</v>
      </c>
      <c r="O140" s="21">
        <f t="shared" si="13"/>
        <v>44714</v>
      </c>
      <c r="P140" s="19">
        <f t="shared" si="14"/>
        <v>44739</v>
      </c>
      <c r="Q140" s="137" t="s">
        <v>660</v>
      </c>
      <c r="S140" s="145"/>
    </row>
    <row r="141" spans="1:19" x14ac:dyDescent="0.25">
      <c r="A141" t="s">
        <v>627</v>
      </c>
      <c r="B141" s="1">
        <v>44722</v>
      </c>
      <c r="C141" s="44" t="s">
        <v>165</v>
      </c>
      <c r="D141" s="75">
        <v>4</v>
      </c>
      <c r="E141">
        <v>90</v>
      </c>
      <c r="F141">
        <v>60</v>
      </c>
      <c r="G141" s="77">
        <v>80</v>
      </c>
      <c r="K141" s="79">
        <v>10</v>
      </c>
      <c r="L141" s="79">
        <v>7</v>
      </c>
      <c r="M141" s="77">
        <v>9</v>
      </c>
      <c r="N141" s="18">
        <f t="shared" si="15"/>
        <v>9</v>
      </c>
      <c r="O141" s="21">
        <f t="shared" si="13"/>
        <v>44714</v>
      </c>
      <c r="P141" s="19">
        <f t="shared" si="14"/>
        <v>44739</v>
      </c>
      <c r="S141" s="145"/>
    </row>
    <row r="142" spans="1:19" x14ac:dyDescent="0.25">
      <c r="A142" t="s">
        <v>628</v>
      </c>
      <c r="B142" s="1">
        <v>44722</v>
      </c>
      <c r="C142" s="44" t="s">
        <v>165</v>
      </c>
      <c r="D142" s="75">
        <v>5</v>
      </c>
      <c r="E142">
        <v>80</v>
      </c>
      <c r="F142">
        <v>80</v>
      </c>
      <c r="G142" s="77">
        <v>80</v>
      </c>
      <c r="K142" s="79">
        <v>9</v>
      </c>
      <c r="L142" s="79">
        <v>9</v>
      </c>
      <c r="M142" s="77">
        <v>9</v>
      </c>
      <c r="N142" s="18">
        <f t="shared" si="15"/>
        <v>9</v>
      </c>
      <c r="O142" s="21">
        <f t="shared" si="13"/>
        <v>44714</v>
      </c>
      <c r="P142" s="19">
        <f t="shared" si="14"/>
        <v>44739</v>
      </c>
      <c r="S142" s="145"/>
    </row>
    <row r="143" spans="1:19" x14ac:dyDescent="0.25">
      <c r="A143" t="s">
        <v>79</v>
      </c>
      <c r="B143" s="1">
        <v>44723</v>
      </c>
      <c r="C143" s="44" t="s">
        <v>74</v>
      </c>
      <c r="D143" s="75">
        <v>3</v>
      </c>
      <c r="E143">
        <v>80</v>
      </c>
      <c r="F143">
        <v>80</v>
      </c>
      <c r="G143" s="77">
        <v>90</v>
      </c>
      <c r="K143" s="79">
        <v>9</v>
      </c>
      <c r="L143" s="79">
        <v>9</v>
      </c>
      <c r="M143" s="77">
        <v>10</v>
      </c>
      <c r="N143" s="18">
        <f t="shared" si="15"/>
        <v>9</v>
      </c>
      <c r="O143" s="21">
        <f t="shared" si="13"/>
        <v>44715</v>
      </c>
      <c r="P143" s="19">
        <f t="shared" si="14"/>
        <v>44740</v>
      </c>
      <c r="Q143" s="137" t="s">
        <v>678</v>
      </c>
      <c r="R143" s="132" t="s">
        <v>659</v>
      </c>
      <c r="S143" s="145"/>
    </row>
    <row r="144" spans="1:19" x14ac:dyDescent="0.25">
      <c r="A144" t="s">
        <v>98</v>
      </c>
      <c r="B144" s="1">
        <v>44723</v>
      </c>
      <c r="C144" s="44" t="s">
        <v>74</v>
      </c>
      <c r="D144" s="75">
        <v>5</v>
      </c>
      <c r="E144">
        <v>90</v>
      </c>
      <c r="F144">
        <v>90</v>
      </c>
      <c r="G144" s="77">
        <v>75</v>
      </c>
      <c r="K144" s="79">
        <v>10</v>
      </c>
      <c r="L144" s="79">
        <v>10</v>
      </c>
      <c r="M144" s="77">
        <v>8</v>
      </c>
      <c r="N144" s="18">
        <f t="shared" si="15"/>
        <v>9</v>
      </c>
      <c r="O144" s="21">
        <f t="shared" si="13"/>
        <v>44715</v>
      </c>
      <c r="P144" s="19">
        <f t="shared" si="14"/>
        <v>44740</v>
      </c>
      <c r="Q144" s="137" t="s">
        <v>649</v>
      </c>
      <c r="R144" s="132" t="s">
        <v>659</v>
      </c>
      <c r="S144" s="145"/>
    </row>
    <row r="145" spans="1:19" ht="30" x14ac:dyDescent="0.25">
      <c r="A145" t="s">
        <v>137</v>
      </c>
      <c r="B145" s="1">
        <v>44723</v>
      </c>
      <c r="C145" s="45" t="s">
        <v>117</v>
      </c>
      <c r="D145" s="75">
        <v>4</v>
      </c>
      <c r="E145">
        <v>90</v>
      </c>
      <c r="F145">
        <v>75</v>
      </c>
      <c r="G145" s="77">
        <v>75</v>
      </c>
      <c r="K145" s="79">
        <v>10</v>
      </c>
      <c r="L145" s="79">
        <v>8</v>
      </c>
      <c r="M145" s="77">
        <v>8</v>
      </c>
      <c r="N145" s="18">
        <f t="shared" si="15"/>
        <v>9</v>
      </c>
      <c r="O145" s="21">
        <f t="shared" si="13"/>
        <v>44715</v>
      </c>
      <c r="P145" s="19">
        <f t="shared" si="14"/>
        <v>44740</v>
      </c>
      <c r="Q145" s="137" t="s">
        <v>672</v>
      </c>
      <c r="R145" s="132" t="s">
        <v>659</v>
      </c>
      <c r="S145" s="145"/>
    </row>
    <row r="146" spans="1:19" x14ac:dyDescent="0.25">
      <c r="A146" t="s">
        <v>278</v>
      </c>
      <c r="B146" s="1">
        <v>44723</v>
      </c>
      <c r="C146" s="44" t="s">
        <v>322</v>
      </c>
      <c r="D146" s="75">
        <v>3</v>
      </c>
      <c r="E146">
        <v>90</v>
      </c>
      <c r="F146">
        <v>90</v>
      </c>
      <c r="G146" s="77">
        <v>75</v>
      </c>
      <c r="K146" s="79">
        <v>10</v>
      </c>
      <c r="L146" s="79">
        <v>10</v>
      </c>
      <c r="M146" s="77">
        <v>8</v>
      </c>
      <c r="N146" s="18">
        <f t="shared" si="15"/>
        <v>9</v>
      </c>
      <c r="O146" s="21">
        <f t="shared" si="13"/>
        <v>44715</v>
      </c>
      <c r="P146" s="19">
        <f t="shared" si="14"/>
        <v>44740</v>
      </c>
      <c r="Q146" s="137" t="s">
        <v>636</v>
      </c>
      <c r="R146" s="132" t="s">
        <v>659</v>
      </c>
      <c r="S146" s="145"/>
    </row>
    <row r="147" spans="1:19" x14ac:dyDescent="0.25">
      <c r="A147" t="s">
        <v>285</v>
      </c>
      <c r="B147" s="1">
        <v>44723</v>
      </c>
      <c r="C147" s="44" t="s">
        <v>322</v>
      </c>
      <c r="D147" s="75">
        <v>3</v>
      </c>
      <c r="E147">
        <v>90</v>
      </c>
      <c r="F147">
        <v>90</v>
      </c>
      <c r="G147" s="77">
        <v>75</v>
      </c>
      <c r="K147" s="79">
        <v>10</v>
      </c>
      <c r="L147" s="79">
        <v>10</v>
      </c>
      <c r="M147" s="77">
        <v>8</v>
      </c>
      <c r="N147" s="18">
        <f t="shared" si="15"/>
        <v>9</v>
      </c>
      <c r="O147" s="21">
        <f t="shared" si="13"/>
        <v>44715</v>
      </c>
      <c r="P147" s="19">
        <f t="shared" si="14"/>
        <v>44740</v>
      </c>
      <c r="Q147" s="137" t="s">
        <v>639</v>
      </c>
      <c r="R147" s="132" t="s">
        <v>658</v>
      </c>
      <c r="S147" s="145"/>
    </row>
    <row r="148" spans="1:19" x14ac:dyDescent="0.25">
      <c r="A148" t="s">
        <v>305</v>
      </c>
      <c r="B148" s="1">
        <v>44723</v>
      </c>
      <c r="C148" s="44" t="s">
        <v>322</v>
      </c>
      <c r="D148" s="75">
        <v>5</v>
      </c>
      <c r="E148">
        <v>90</v>
      </c>
      <c r="F148">
        <v>90</v>
      </c>
      <c r="G148" s="77">
        <v>75</v>
      </c>
      <c r="K148" s="79">
        <v>10</v>
      </c>
      <c r="L148" s="79">
        <v>10</v>
      </c>
      <c r="M148" s="77">
        <v>8</v>
      </c>
      <c r="N148" s="18">
        <f t="shared" si="15"/>
        <v>9</v>
      </c>
      <c r="O148" s="21">
        <f t="shared" si="13"/>
        <v>44715</v>
      </c>
      <c r="P148" s="19">
        <f t="shared" si="14"/>
        <v>44740</v>
      </c>
      <c r="Q148" s="137" t="s">
        <v>677</v>
      </c>
      <c r="R148" s="132" t="s">
        <v>659</v>
      </c>
      <c r="S148" s="145"/>
    </row>
    <row r="149" spans="1:19" ht="30" x14ac:dyDescent="0.25">
      <c r="A149" t="s">
        <v>335</v>
      </c>
      <c r="B149" s="1">
        <v>44723</v>
      </c>
      <c r="C149" s="45" t="s">
        <v>323</v>
      </c>
      <c r="D149" s="75">
        <v>5</v>
      </c>
      <c r="E149">
        <v>90</v>
      </c>
      <c r="F149">
        <v>75</v>
      </c>
      <c r="G149" s="77">
        <v>75</v>
      </c>
      <c r="K149" s="79">
        <v>10</v>
      </c>
      <c r="L149" s="79">
        <v>8</v>
      </c>
      <c r="M149" s="77">
        <v>8</v>
      </c>
      <c r="N149" s="18">
        <f t="shared" si="15"/>
        <v>9</v>
      </c>
      <c r="O149" s="21">
        <f t="shared" si="13"/>
        <v>44715</v>
      </c>
      <c r="P149" s="19">
        <f t="shared" si="14"/>
        <v>44740</v>
      </c>
      <c r="Q149" s="137" t="s">
        <v>678</v>
      </c>
      <c r="R149" s="132" t="s">
        <v>659</v>
      </c>
      <c r="S149" s="145"/>
    </row>
    <row r="150" spans="1:19" ht="30" x14ac:dyDescent="0.25">
      <c r="A150" t="s">
        <v>705</v>
      </c>
      <c r="B150" s="1">
        <v>44725</v>
      </c>
      <c r="C150" s="45" t="s">
        <v>192</v>
      </c>
      <c r="D150" s="75">
        <v>4</v>
      </c>
      <c r="E150">
        <v>60</v>
      </c>
      <c r="F150">
        <v>90</v>
      </c>
      <c r="G150" s="77">
        <v>80</v>
      </c>
      <c r="K150" s="79">
        <v>7</v>
      </c>
      <c r="L150" s="79">
        <v>10</v>
      </c>
      <c r="M150" s="77">
        <v>9</v>
      </c>
      <c r="N150" s="18">
        <f t="shared" si="15"/>
        <v>9</v>
      </c>
      <c r="O150" s="21">
        <f t="shared" si="13"/>
        <v>44717</v>
      </c>
      <c r="P150" s="19">
        <f t="shared" si="14"/>
        <v>44742</v>
      </c>
      <c r="Q150" s="137" t="s">
        <v>719</v>
      </c>
      <c r="R150" s="132" t="s">
        <v>632</v>
      </c>
      <c r="S150" s="145"/>
    </row>
    <row r="151" spans="1:19" ht="30" x14ac:dyDescent="0.25">
      <c r="A151" t="s">
        <v>258</v>
      </c>
      <c r="B151" s="1">
        <v>44725</v>
      </c>
      <c r="C151" s="45" t="s">
        <v>242</v>
      </c>
      <c r="D151" s="75">
        <v>5</v>
      </c>
      <c r="E151">
        <v>90</v>
      </c>
      <c r="F151">
        <v>90</v>
      </c>
      <c r="G151" s="77">
        <v>75</v>
      </c>
      <c r="K151" s="79">
        <v>10</v>
      </c>
      <c r="L151" s="79">
        <v>10</v>
      </c>
      <c r="M151" s="77">
        <v>8</v>
      </c>
      <c r="N151" s="18">
        <f t="shared" si="15"/>
        <v>9</v>
      </c>
      <c r="O151" s="21">
        <f t="shared" si="13"/>
        <v>44717</v>
      </c>
      <c r="P151" s="19">
        <f t="shared" si="14"/>
        <v>44742</v>
      </c>
      <c r="Q151" s="137" t="s">
        <v>669</v>
      </c>
      <c r="R151" s="132" t="s">
        <v>658</v>
      </c>
      <c r="S151" s="145"/>
    </row>
    <row r="152" spans="1:19" ht="30" x14ac:dyDescent="0.25">
      <c r="A152" t="s">
        <v>267</v>
      </c>
      <c r="B152" s="1">
        <v>44725</v>
      </c>
      <c r="C152" s="45" t="s">
        <v>242</v>
      </c>
      <c r="D152" s="75">
        <v>4</v>
      </c>
      <c r="E152">
        <v>60</v>
      </c>
      <c r="F152">
        <v>90</v>
      </c>
      <c r="G152" s="77">
        <v>80</v>
      </c>
      <c r="K152" s="79">
        <v>7</v>
      </c>
      <c r="L152" s="79">
        <v>10</v>
      </c>
      <c r="M152" s="77">
        <v>9</v>
      </c>
      <c r="N152" s="18">
        <f t="shared" si="15"/>
        <v>9</v>
      </c>
      <c r="O152" s="21">
        <f t="shared" si="13"/>
        <v>44717</v>
      </c>
      <c r="P152" s="19">
        <f t="shared" si="14"/>
        <v>44742</v>
      </c>
      <c r="Q152" s="137" t="s">
        <v>666</v>
      </c>
      <c r="R152" s="132" t="s">
        <v>632</v>
      </c>
      <c r="S152" s="145"/>
    </row>
    <row r="153" spans="1:19" x14ac:dyDescent="0.25">
      <c r="A153" t="s">
        <v>35</v>
      </c>
      <c r="B153" s="1">
        <v>44722</v>
      </c>
      <c r="C153" s="42" t="s">
        <v>18</v>
      </c>
      <c r="D153" s="75">
        <v>4</v>
      </c>
      <c r="E153">
        <v>90</v>
      </c>
      <c r="F153">
        <v>90</v>
      </c>
      <c r="G153" s="77">
        <v>80</v>
      </c>
      <c r="K153" s="79">
        <v>10</v>
      </c>
      <c r="L153" s="79">
        <v>10</v>
      </c>
      <c r="M153" s="77">
        <v>9</v>
      </c>
      <c r="N153" s="18">
        <f t="shared" si="15"/>
        <v>10</v>
      </c>
      <c r="O153" s="21">
        <f t="shared" si="13"/>
        <v>44713</v>
      </c>
      <c r="P153" s="19">
        <f t="shared" si="14"/>
        <v>44738</v>
      </c>
      <c r="S153" s="147" t="s">
        <v>805</v>
      </c>
    </row>
    <row r="154" spans="1:19" x14ac:dyDescent="0.25">
      <c r="A154" t="s">
        <v>161</v>
      </c>
      <c r="B154" s="1">
        <v>44722</v>
      </c>
      <c r="C154" s="44" t="s">
        <v>165</v>
      </c>
      <c r="D154" s="75">
        <v>5</v>
      </c>
      <c r="E154">
        <v>90</v>
      </c>
      <c r="F154">
        <v>90</v>
      </c>
      <c r="G154" s="77">
        <v>90</v>
      </c>
      <c r="K154" s="79">
        <v>10</v>
      </c>
      <c r="L154" s="79">
        <v>10</v>
      </c>
      <c r="M154" s="77">
        <v>10</v>
      </c>
      <c r="N154" s="18">
        <f t="shared" si="15"/>
        <v>10</v>
      </c>
      <c r="O154" s="21">
        <f t="shared" si="13"/>
        <v>44713</v>
      </c>
      <c r="P154" s="19">
        <f t="shared" si="14"/>
        <v>44738</v>
      </c>
      <c r="S154" s="145"/>
    </row>
    <row r="155" spans="1:19" x14ac:dyDescent="0.25">
      <c r="A155" t="s">
        <v>85</v>
      </c>
      <c r="B155" s="1">
        <v>44723</v>
      </c>
      <c r="C155" s="44" t="s">
        <v>74</v>
      </c>
      <c r="D155" s="75">
        <v>4</v>
      </c>
      <c r="E155">
        <v>90</v>
      </c>
      <c r="F155">
        <v>90</v>
      </c>
      <c r="G155" s="77">
        <v>90</v>
      </c>
      <c r="K155" s="79">
        <v>10</v>
      </c>
      <c r="L155" s="79">
        <v>10</v>
      </c>
      <c r="M155" s="77">
        <v>10</v>
      </c>
      <c r="N155" s="18">
        <f t="shared" si="15"/>
        <v>10</v>
      </c>
      <c r="O155" s="21">
        <f t="shared" si="13"/>
        <v>44714</v>
      </c>
      <c r="P155" s="19">
        <f t="shared" si="14"/>
        <v>44739</v>
      </c>
      <c r="Q155" s="138" t="s">
        <v>681</v>
      </c>
      <c r="R155" s="134" t="s">
        <v>659</v>
      </c>
      <c r="S155" s="146"/>
    </row>
    <row r="156" spans="1:19" x14ac:dyDescent="0.25">
      <c r="A156" t="s">
        <v>89</v>
      </c>
      <c r="B156" s="1">
        <v>44723</v>
      </c>
      <c r="C156" s="44" t="s">
        <v>74</v>
      </c>
      <c r="D156" s="75">
        <v>4</v>
      </c>
      <c r="E156">
        <v>90</v>
      </c>
      <c r="F156">
        <v>90</v>
      </c>
      <c r="G156" s="77">
        <v>90</v>
      </c>
      <c r="K156" s="79">
        <v>10</v>
      </c>
      <c r="L156" s="79">
        <v>10</v>
      </c>
      <c r="M156" s="77">
        <v>10</v>
      </c>
      <c r="N156" s="18">
        <f t="shared" si="15"/>
        <v>10</v>
      </c>
      <c r="O156" s="21">
        <f t="shared" si="13"/>
        <v>44714</v>
      </c>
      <c r="P156" s="19">
        <f t="shared" si="14"/>
        <v>44739</v>
      </c>
      <c r="Q156" s="138" t="s">
        <v>645</v>
      </c>
      <c r="R156" s="134" t="s">
        <v>658</v>
      </c>
      <c r="S156" s="146"/>
    </row>
    <row r="157" spans="1:19" x14ac:dyDescent="0.25">
      <c r="A157" t="s">
        <v>91</v>
      </c>
      <c r="B157" s="1">
        <v>44723</v>
      </c>
      <c r="C157" s="44" t="s">
        <v>74</v>
      </c>
      <c r="D157" s="75">
        <v>4</v>
      </c>
      <c r="E157" t="s">
        <v>193</v>
      </c>
      <c r="F157">
        <v>90</v>
      </c>
      <c r="G157" s="77">
        <v>90</v>
      </c>
      <c r="K157" s="79">
        <v>11</v>
      </c>
      <c r="L157" s="79">
        <v>10</v>
      </c>
      <c r="M157" s="77">
        <v>10</v>
      </c>
      <c r="N157" s="18">
        <f t="shared" si="15"/>
        <v>10</v>
      </c>
      <c r="O157" s="21">
        <f t="shared" si="13"/>
        <v>44714</v>
      </c>
      <c r="P157" s="19">
        <f t="shared" si="14"/>
        <v>44739</v>
      </c>
      <c r="Q157" s="138" t="s">
        <v>631</v>
      </c>
      <c r="R157" s="134" t="s">
        <v>659</v>
      </c>
      <c r="S157" s="146"/>
    </row>
    <row r="158" spans="1:19" x14ac:dyDescent="0.25">
      <c r="A158" t="s">
        <v>93</v>
      </c>
      <c r="B158" s="1">
        <v>44723</v>
      </c>
      <c r="C158" s="44" t="s">
        <v>74</v>
      </c>
      <c r="D158" s="75">
        <v>5</v>
      </c>
      <c r="E158">
        <v>90</v>
      </c>
      <c r="F158">
        <v>90</v>
      </c>
      <c r="G158" s="77" t="s">
        <v>193</v>
      </c>
      <c r="K158" s="79">
        <v>10</v>
      </c>
      <c r="L158" s="79">
        <v>11</v>
      </c>
      <c r="M158" s="77">
        <v>10</v>
      </c>
      <c r="N158" s="18">
        <f t="shared" si="15"/>
        <v>10</v>
      </c>
      <c r="O158" s="21">
        <f t="shared" si="13"/>
        <v>44714</v>
      </c>
      <c r="P158" s="19">
        <f t="shared" si="14"/>
        <v>44739</v>
      </c>
      <c r="Q158" s="138" t="s">
        <v>682</v>
      </c>
      <c r="R158" s="134" t="s">
        <v>658</v>
      </c>
      <c r="S158" s="146"/>
    </row>
    <row r="159" spans="1:19" x14ac:dyDescent="0.25">
      <c r="A159" t="s">
        <v>99</v>
      </c>
      <c r="B159" s="1">
        <v>44723</v>
      </c>
      <c r="C159" s="44" t="s">
        <v>74</v>
      </c>
      <c r="D159" s="75">
        <v>4</v>
      </c>
      <c r="E159">
        <v>90</v>
      </c>
      <c r="F159">
        <v>90</v>
      </c>
      <c r="G159" s="77">
        <v>90</v>
      </c>
      <c r="K159" s="79">
        <v>10</v>
      </c>
      <c r="L159" s="79">
        <v>10</v>
      </c>
      <c r="M159" s="77">
        <v>10</v>
      </c>
      <c r="N159" s="18">
        <f t="shared" si="15"/>
        <v>10</v>
      </c>
      <c r="O159" s="21">
        <f t="shared" si="13"/>
        <v>44714</v>
      </c>
      <c r="P159" s="19">
        <f t="shared" si="14"/>
        <v>44739</v>
      </c>
      <c r="Q159" s="137" t="s">
        <v>649</v>
      </c>
      <c r="R159" s="132" t="s">
        <v>659</v>
      </c>
      <c r="S159" s="145"/>
    </row>
    <row r="160" spans="1:19" x14ac:dyDescent="0.25">
      <c r="A160" t="s">
        <v>112</v>
      </c>
      <c r="B160" s="1">
        <v>44723</v>
      </c>
      <c r="C160" s="44" t="s">
        <v>74</v>
      </c>
      <c r="D160" s="75">
        <v>3</v>
      </c>
      <c r="E160">
        <v>90</v>
      </c>
      <c r="F160">
        <v>90</v>
      </c>
      <c r="G160" s="77" t="s">
        <v>193</v>
      </c>
      <c r="K160" s="79">
        <v>10</v>
      </c>
      <c r="L160" s="79">
        <v>10</v>
      </c>
      <c r="M160" s="77">
        <v>11</v>
      </c>
      <c r="N160" s="18">
        <f t="shared" si="15"/>
        <v>10</v>
      </c>
      <c r="O160" s="21">
        <f t="shared" si="13"/>
        <v>44714</v>
      </c>
      <c r="P160" s="19">
        <f t="shared" si="14"/>
        <v>44739</v>
      </c>
      <c r="Q160" s="137" t="s">
        <v>673</v>
      </c>
      <c r="R160" s="132" t="s">
        <v>659</v>
      </c>
      <c r="S160" s="147" t="s">
        <v>805</v>
      </c>
    </row>
    <row r="161" spans="1:19" ht="30" x14ac:dyDescent="0.25">
      <c r="A161" t="s">
        <v>119</v>
      </c>
      <c r="B161" s="1">
        <v>44723</v>
      </c>
      <c r="C161" s="45" t="s">
        <v>117</v>
      </c>
      <c r="D161" s="75">
        <v>4</v>
      </c>
      <c r="E161">
        <v>90</v>
      </c>
      <c r="F161">
        <v>90</v>
      </c>
      <c r="H161" t="s">
        <v>193</v>
      </c>
      <c r="K161" s="79">
        <v>10</v>
      </c>
      <c r="L161" s="79">
        <v>10</v>
      </c>
      <c r="M161" s="77">
        <v>11</v>
      </c>
      <c r="N161" s="18">
        <f t="shared" si="15"/>
        <v>10</v>
      </c>
      <c r="O161" s="21">
        <f t="shared" si="13"/>
        <v>44714</v>
      </c>
      <c r="P161" s="19">
        <f t="shared" si="14"/>
        <v>44739</v>
      </c>
      <c r="Q161" s="137" t="s">
        <v>660</v>
      </c>
      <c r="R161" s="132" t="s">
        <v>658</v>
      </c>
      <c r="S161" s="145"/>
    </row>
    <row r="162" spans="1:19" ht="30" x14ac:dyDescent="0.25">
      <c r="A162" t="s">
        <v>125</v>
      </c>
      <c r="B162" s="1">
        <v>44723</v>
      </c>
      <c r="C162" s="45" t="s">
        <v>117</v>
      </c>
      <c r="D162" s="75">
        <v>5</v>
      </c>
      <c r="E162">
        <v>90</v>
      </c>
      <c r="F162">
        <v>90</v>
      </c>
      <c r="G162" s="77">
        <v>90</v>
      </c>
      <c r="K162" s="79">
        <v>10</v>
      </c>
      <c r="L162" s="79">
        <v>10</v>
      </c>
      <c r="M162" s="77">
        <v>10</v>
      </c>
      <c r="N162" s="18">
        <f t="shared" si="15"/>
        <v>10</v>
      </c>
      <c r="O162" s="21">
        <f t="shared" ref="O162:O173" si="16">B162-N162+1</f>
        <v>44714</v>
      </c>
      <c r="P162" s="19">
        <f t="shared" si="14"/>
        <v>44739</v>
      </c>
      <c r="Q162" s="137" t="s">
        <v>663</v>
      </c>
      <c r="R162" s="132" t="s">
        <v>658</v>
      </c>
      <c r="S162" s="145"/>
    </row>
    <row r="163" spans="1:19" ht="30" x14ac:dyDescent="0.25">
      <c r="A163" t="s">
        <v>127</v>
      </c>
      <c r="B163" s="1">
        <v>44723</v>
      </c>
      <c r="C163" s="45" t="s">
        <v>117</v>
      </c>
      <c r="D163" s="75">
        <v>3</v>
      </c>
      <c r="E163">
        <v>90</v>
      </c>
      <c r="F163">
        <v>90</v>
      </c>
      <c r="G163" s="77">
        <v>90</v>
      </c>
      <c r="K163" s="79">
        <v>10</v>
      </c>
      <c r="L163" s="79">
        <v>10</v>
      </c>
      <c r="M163" s="77">
        <v>10</v>
      </c>
      <c r="N163" s="18">
        <f t="shared" si="15"/>
        <v>10</v>
      </c>
      <c r="O163" s="21">
        <f t="shared" si="16"/>
        <v>44714</v>
      </c>
      <c r="P163" s="19">
        <f t="shared" si="14"/>
        <v>44739</v>
      </c>
      <c r="Q163" s="137" t="s">
        <v>664</v>
      </c>
      <c r="R163" s="132" t="s">
        <v>659</v>
      </c>
      <c r="S163" s="147" t="s">
        <v>828</v>
      </c>
    </row>
    <row r="164" spans="1:19" ht="30" x14ac:dyDescent="0.25">
      <c r="A164" t="s">
        <v>134</v>
      </c>
      <c r="B164" s="1">
        <v>44723</v>
      </c>
      <c r="C164" s="45" t="s">
        <v>117</v>
      </c>
      <c r="D164" s="75">
        <v>4</v>
      </c>
      <c r="E164">
        <v>90</v>
      </c>
      <c r="F164">
        <v>90</v>
      </c>
      <c r="G164" s="77" t="s">
        <v>193</v>
      </c>
      <c r="K164" s="79">
        <v>10</v>
      </c>
      <c r="L164" s="79">
        <v>10</v>
      </c>
      <c r="M164" s="77">
        <v>11</v>
      </c>
      <c r="N164" s="18">
        <f t="shared" si="15"/>
        <v>10</v>
      </c>
      <c r="O164" s="21">
        <f t="shared" si="16"/>
        <v>44714</v>
      </c>
      <c r="P164" s="19">
        <f t="shared" si="14"/>
        <v>44739</v>
      </c>
      <c r="Q164" s="137" t="s">
        <v>670</v>
      </c>
      <c r="R164" s="132" t="s">
        <v>659</v>
      </c>
      <c r="S164" s="145"/>
    </row>
    <row r="165" spans="1:19" ht="30" x14ac:dyDescent="0.25">
      <c r="A165" t="s">
        <v>143</v>
      </c>
      <c r="B165" s="1">
        <v>44723</v>
      </c>
      <c r="C165" s="45" t="s">
        <v>117</v>
      </c>
      <c r="D165" s="75">
        <v>4</v>
      </c>
      <c r="E165">
        <v>90</v>
      </c>
      <c r="F165">
        <v>90</v>
      </c>
      <c r="G165" s="77" t="s">
        <v>193</v>
      </c>
      <c r="K165" s="79">
        <v>10</v>
      </c>
      <c r="L165" s="79">
        <v>10</v>
      </c>
      <c r="M165" s="77">
        <v>11</v>
      </c>
      <c r="N165" s="18">
        <f t="shared" si="15"/>
        <v>10</v>
      </c>
      <c r="O165" s="21">
        <f t="shared" si="16"/>
        <v>44714</v>
      </c>
      <c r="P165" s="19">
        <f t="shared" si="14"/>
        <v>44739</v>
      </c>
      <c r="Q165" s="137" t="s">
        <v>639</v>
      </c>
      <c r="R165" s="132" t="s">
        <v>632</v>
      </c>
      <c r="S165" s="145" t="s">
        <v>393</v>
      </c>
    </row>
    <row r="166" spans="1:19" ht="30" x14ac:dyDescent="0.25">
      <c r="A166" t="s">
        <v>146</v>
      </c>
      <c r="B166" s="1">
        <v>44723</v>
      </c>
      <c r="C166" s="45" t="s">
        <v>117</v>
      </c>
      <c r="D166" s="75">
        <v>4</v>
      </c>
      <c r="E166">
        <v>90</v>
      </c>
      <c r="F166">
        <v>90</v>
      </c>
      <c r="G166" s="77">
        <v>90</v>
      </c>
      <c r="K166" s="79">
        <v>10</v>
      </c>
      <c r="L166" s="79">
        <v>10</v>
      </c>
      <c r="M166" s="77">
        <v>10</v>
      </c>
      <c r="N166" s="18">
        <f t="shared" si="15"/>
        <v>10</v>
      </c>
      <c r="O166" s="21">
        <f t="shared" si="16"/>
        <v>44714</v>
      </c>
      <c r="P166" s="19">
        <f t="shared" si="14"/>
        <v>44739</v>
      </c>
      <c r="Q166" s="137" t="s">
        <v>639</v>
      </c>
      <c r="R166" s="132" t="s">
        <v>658</v>
      </c>
      <c r="S166" s="145"/>
    </row>
    <row r="167" spans="1:19" ht="30" x14ac:dyDescent="0.25">
      <c r="A167" t="s">
        <v>154</v>
      </c>
      <c r="B167" s="1">
        <v>44723</v>
      </c>
      <c r="C167" s="45" t="s">
        <v>117</v>
      </c>
      <c r="D167" s="75">
        <v>3</v>
      </c>
      <c r="E167">
        <v>90</v>
      </c>
      <c r="F167">
        <v>90</v>
      </c>
      <c r="K167" s="79">
        <v>10</v>
      </c>
      <c r="L167" s="79">
        <v>10</v>
      </c>
      <c r="N167" s="18">
        <v>10</v>
      </c>
      <c r="O167" s="21">
        <f t="shared" si="16"/>
        <v>44714</v>
      </c>
      <c r="P167" s="19">
        <f t="shared" si="14"/>
        <v>44739</v>
      </c>
      <c r="Q167" s="137" t="s">
        <v>675</v>
      </c>
      <c r="R167" s="132" t="s">
        <v>658</v>
      </c>
      <c r="S167" s="145"/>
    </row>
    <row r="168" spans="1:19" x14ac:dyDescent="0.25">
      <c r="A168" t="s">
        <v>276</v>
      </c>
      <c r="B168" s="1">
        <v>44723</v>
      </c>
      <c r="C168" s="44" t="s">
        <v>322</v>
      </c>
      <c r="D168" s="75">
        <v>3</v>
      </c>
      <c r="E168">
        <v>90</v>
      </c>
      <c r="F168">
        <v>90</v>
      </c>
      <c r="H168" t="s">
        <v>193</v>
      </c>
      <c r="K168" s="79">
        <v>10</v>
      </c>
      <c r="L168" s="79">
        <v>10</v>
      </c>
      <c r="M168" s="77">
        <v>11</v>
      </c>
      <c r="N168" s="18">
        <f>ROUND((K168+L168+M168)/3,0)</f>
        <v>10</v>
      </c>
      <c r="O168" s="21">
        <f t="shared" si="16"/>
        <v>44714</v>
      </c>
      <c r="P168" s="19">
        <f t="shared" si="14"/>
        <v>44739</v>
      </c>
      <c r="Q168" s="137" t="s">
        <v>631</v>
      </c>
      <c r="R168" s="132" t="s">
        <v>632</v>
      </c>
      <c r="S168" s="145"/>
    </row>
    <row r="169" spans="1:19" x14ac:dyDescent="0.25">
      <c r="A169" t="s">
        <v>281</v>
      </c>
      <c r="B169" s="1">
        <v>44723</v>
      </c>
      <c r="C169" s="44" t="s">
        <v>322</v>
      </c>
      <c r="D169" s="75">
        <v>3</v>
      </c>
      <c r="E169">
        <v>90</v>
      </c>
      <c r="F169">
        <v>90</v>
      </c>
      <c r="G169" s="77">
        <v>90</v>
      </c>
      <c r="K169" s="79">
        <v>10</v>
      </c>
      <c r="L169" s="79">
        <v>10</v>
      </c>
      <c r="M169" s="77">
        <v>10</v>
      </c>
      <c r="N169" s="18">
        <f>ROUND((K169+L169+M169)/3,0)</f>
        <v>10</v>
      </c>
      <c r="O169" s="21">
        <f t="shared" si="16"/>
        <v>44714</v>
      </c>
      <c r="P169" s="19">
        <f t="shared" si="14"/>
        <v>44739</v>
      </c>
      <c r="Q169" s="137" t="s">
        <v>676</v>
      </c>
      <c r="R169" s="132" t="s">
        <v>659</v>
      </c>
      <c r="S169" s="147" t="s">
        <v>805</v>
      </c>
    </row>
    <row r="170" spans="1:19" x14ac:dyDescent="0.25">
      <c r="A170" t="s">
        <v>283</v>
      </c>
      <c r="B170" s="1">
        <v>44723</v>
      </c>
      <c r="C170" s="44" t="s">
        <v>322</v>
      </c>
      <c r="D170" s="75">
        <v>3</v>
      </c>
      <c r="E170">
        <v>90</v>
      </c>
      <c r="F170">
        <v>90</v>
      </c>
      <c r="G170" s="77">
        <v>90</v>
      </c>
      <c r="K170" s="79">
        <v>10</v>
      </c>
      <c r="L170" s="79">
        <v>10</v>
      </c>
      <c r="M170" s="77">
        <v>10</v>
      </c>
      <c r="N170" s="18">
        <f>ROUND((K170+L170+M170)/3,0)</f>
        <v>10</v>
      </c>
      <c r="O170" s="21">
        <f t="shared" si="16"/>
        <v>44714</v>
      </c>
      <c r="P170" s="19">
        <f t="shared" si="14"/>
        <v>44739</v>
      </c>
      <c r="Q170" s="137" t="s">
        <v>639</v>
      </c>
      <c r="R170" s="132" t="s">
        <v>659</v>
      </c>
      <c r="S170" s="145"/>
    </row>
    <row r="171" spans="1:19" x14ac:dyDescent="0.25">
      <c r="A171" t="s">
        <v>308</v>
      </c>
      <c r="B171" s="1">
        <v>44723</v>
      </c>
      <c r="C171" s="44" t="s">
        <v>322</v>
      </c>
      <c r="D171" s="75">
        <v>2</v>
      </c>
      <c r="E171">
        <v>90</v>
      </c>
      <c r="F171">
        <v>90</v>
      </c>
      <c r="K171" s="79">
        <v>10</v>
      </c>
      <c r="L171" s="79">
        <v>10</v>
      </c>
      <c r="N171" s="18">
        <v>10</v>
      </c>
      <c r="O171" s="21">
        <f t="shared" si="16"/>
        <v>44714</v>
      </c>
      <c r="P171" s="19">
        <f t="shared" si="14"/>
        <v>44739</v>
      </c>
      <c r="Q171" s="137" t="s">
        <v>649</v>
      </c>
      <c r="R171" s="132" t="s">
        <v>658</v>
      </c>
      <c r="S171" s="145"/>
    </row>
    <row r="172" spans="1:19" x14ac:dyDescent="0.25">
      <c r="A172" t="s">
        <v>313</v>
      </c>
      <c r="B172" s="1">
        <v>44723</v>
      </c>
      <c r="C172" s="44" t="s">
        <v>322</v>
      </c>
      <c r="D172" s="75">
        <v>4</v>
      </c>
      <c r="E172">
        <v>90</v>
      </c>
      <c r="F172">
        <v>90</v>
      </c>
      <c r="G172" s="77">
        <v>90</v>
      </c>
      <c r="K172" s="79">
        <v>10</v>
      </c>
      <c r="L172" s="79">
        <v>10</v>
      </c>
      <c r="M172" s="77">
        <v>10</v>
      </c>
      <c r="N172" s="18">
        <f t="shared" ref="N172:N178" si="17">ROUND((K172+L172+M172)/3,0)</f>
        <v>10</v>
      </c>
      <c r="O172" s="21">
        <f t="shared" si="16"/>
        <v>44714</v>
      </c>
      <c r="P172" s="19">
        <f t="shared" si="14"/>
        <v>44739</v>
      </c>
      <c r="Q172" s="137" t="s">
        <v>652</v>
      </c>
      <c r="R172" s="132" t="s">
        <v>632</v>
      </c>
      <c r="S172" s="145"/>
    </row>
    <row r="173" spans="1:19" ht="30" x14ac:dyDescent="0.25">
      <c r="A173" t="s">
        <v>336</v>
      </c>
      <c r="B173" s="1">
        <v>44723</v>
      </c>
      <c r="C173" s="45" t="s">
        <v>323</v>
      </c>
      <c r="D173" s="75">
        <v>7</v>
      </c>
      <c r="E173">
        <v>90</v>
      </c>
      <c r="F173">
        <v>90</v>
      </c>
      <c r="G173" s="77">
        <v>90</v>
      </c>
      <c r="K173" s="79">
        <v>10</v>
      </c>
      <c r="L173" s="79">
        <v>10</v>
      </c>
      <c r="M173" s="77">
        <v>10</v>
      </c>
      <c r="N173" s="18">
        <f t="shared" si="17"/>
        <v>10</v>
      </c>
      <c r="O173" s="21">
        <f t="shared" si="16"/>
        <v>44714</v>
      </c>
      <c r="P173" s="19">
        <f t="shared" si="14"/>
        <v>44739</v>
      </c>
      <c r="Q173" s="137" t="s">
        <v>631</v>
      </c>
      <c r="R173" s="132" t="s">
        <v>658</v>
      </c>
      <c r="S173" s="147" t="s">
        <v>805</v>
      </c>
    </row>
    <row r="174" spans="1:19" ht="30" x14ac:dyDescent="0.25">
      <c r="A174" t="s">
        <v>688</v>
      </c>
      <c r="B174" s="1">
        <v>44723</v>
      </c>
      <c r="C174" s="45" t="s">
        <v>323</v>
      </c>
      <c r="D174" s="75">
        <v>5</v>
      </c>
      <c r="E174">
        <v>90</v>
      </c>
      <c r="F174">
        <v>90</v>
      </c>
      <c r="G174" s="77">
        <v>90</v>
      </c>
      <c r="K174" s="79">
        <v>10</v>
      </c>
      <c r="L174" s="79">
        <v>10</v>
      </c>
      <c r="M174" s="77">
        <v>10</v>
      </c>
      <c r="N174" s="18">
        <f t="shared" si="17"/>
        <v>10</v>
      </c>
      <c r="O174" s="21">
        <f>B170-N174+1</f>
        <v>44714</v>
      </c>
      <c r="P174" s="19">
        <f t="shared" si="14"/>
        <v>44739</v>
      </c>
      <c r="Q174" s="137" t="s">
        <v>637</v>
      </c>
      <c r="R174" s="132" t="s">
        <v>658</v>
      </c>
      <c r="S174" s="145"/>
    </row>
    <row r="175" spans="1:19" ht="30" x14ac:dyDescent="0.25">
      <c r="A175" t="s">
        <v>174</v>
      </c>
      <c r="B175" s="1">
        <v>44725</v>
      </c>
      <c r="C175" s="45" t="s">
        <v>192</v>
      </c>
      <c r="D175" s="75">
        <v>5</v>
      </c>
      <c r="E175" t="s">
        <v>193</v>
      </c>
      <c r="F175">
        <v>90</v>
      </c>
      <c r="G175" s="77">
        <v>90</v>
      </c>
      <c r="K175" s="79">
        <v>11</v>
      </c>
      <c r="L175" s="79">
        <v>10</v>
      </c>
      <c r="M175" s="77">
        <v>10</v>
      </c>
      <c r="N175" s="18">
        <f t="shared" si="17"/>
        <v>10</v>
      </c>
      <c r="O175" s="21">
        <f t="shared" ref="O175:O238" si="18">B175-N175+1</f>
        <v>44716</v>
      </c>
      <c r="P175" s="19">
        <f t="shared" si="14"/>
        <v>44741</v>
      </c>
      <c r="Q175" s="137" t="s">
        <v>674</v>
      </c>
      <c r="R175" s="132" t="s">
        <v>659</v>
      </c>
      <c r="S175" s="145"/>
    </row>
    <row r="176" spans="1:19" ht="30" x14ac:dyDescent="0.25">
      <c r="A176" t="s">
        <v>175</v>
      </c>
      <c r="B176" s="1">
        <v>44725</v>
      </c>
      <c r="C176" s="45" t="s">
        <v>192</v>
      </c>
      <c r="D176" s="75">
        <v>4</v>
      </c>
      <c r="E176">
        <v>90</v>
      </c>
      <c r="F176">
        <v>90</v>
      </c>
      <c r="G176" s="77" t="s">
        <v>193</v>
      </c>
      <c r="K176" s="79">
        <v>10</v>
      </c>
      <c r="L176" s="79">
        <v>10</v>
      </c>
      <c r="M176" s="77">
        <v>11</v>
      </c>
      <c r="N176" s="18">
        <f t="shared" si="17"/>
        <v>10</v>
      </c>
      <c r="O176" s="21">
        <f t="shared" si="18"/>
        <v>44716</v>
      </c>
      <c r="P176" s="19">
        <f t="shared" si="14"/>
        <v>44741</v>
      </c>
      <c r="Q176" s="137" t="s">
        <v>673</v>
      </c>
      <c r="R176" s="132" t="s">
        <v>659</v>
      </c>
      <c r="S176" s="145"/>
    </row>
    <row r="177" spans="1:19" ht="30" x14ac:dyDescent="0.25">
      <c r="A177" t="s">
        <v>202</v>
      </c>
      <c r="B177" s="1">
        <v>44725</v>
      </c>
      <c r="C177" s="44" t="s">
        <v>722</v>
      </c>
      <c r="D177" s="75">
        <v>4</v>
      </c>
      <c r="E177">
        <v>90</v>
      </c>
      <c r="F177">
        <v>90</v>
      </c>
      <c r="G177" s="77">
        <v>80</v>
      </c>
      <c r="K177" s="79">
        <v>10</v>
      </c>
      <c r="L177" s="79">
        <v>10</v>
      </c>
      <c r="M177" s="77">
        <v>9</v>
      </c>
      <c r="N177" s="18">
        <f t="shared" si="17"/>
        <v>10</v>
      </c>
      <c r="O177" s="21">
        <f t="shared" si="18"/>
        <v>44716</v>
      </c>
      <c r="P177" s="19">
        <f t="shared" si="14"/>
        <v>44741</v>
      </c>
      <c r="Q177" s="137" t="s">
        <v>634</v>
      </c>
      <c r="R177" s="132" t="s">
        <v>632</v>
      </c>
      <c r="S177" s="145"/>
    </row>
    <row r="178" spans="1:19" x14ac:dyDescent="0.25">
      <c r="A178" t="s">
        <v>224</v>
      </c>
      <c r="B178" s="1">
        <v>44725</v>
      </c>
      <c r="C178" s="44" t="s">
        <v>241</v>
      </c>
      <c r="D178" s="75">
        <v>4</v>
      </c>
      <c r="E178">
        <v>80</v>
      </c>
      <c r="F178">
        <v>90</v>
      </c>
      <c r="G178" s="77">
        <v>90</v>
      </c>
      <c r="K178" s="79">
        <v>9</v>
      </c>
      <c r="L178" s="79">
        <v>10</v>
      </c>
      <c r="M178" s="77">
        <v>10</v>
      </c>
      <c r="N178" s="18">
        <f t="shared" si="17"/>
        <v>10</v>
      </c>
      <c r="O178" s="21">
        <f t="shared" si="18"/>
        <v>44716</v>
      </c>
      <c r="P178" s="19">
        <f t="shared" si="14"/>
        <v>44741</v>
      </c>
      <c r="Q178" s="137" t="s">
        <v>638</v>
      </c>
      <c r="R178" s="132" t="s">
        <v>659</v>
      </c>
      <c r="S178" s="145"/>
    </row>
    <row r="179" spans="1:19" x14ac:dyDescent="0.25">
      <c r="A179" t="s">
        <v>233</v>
      </c>
      <c r="B179" s="1">
        <v>44725</v>
      </c>
      <c r="C179" s="44" t="s">
        <v>241</v>
      </c>
      <c r="D179" s="75">
        <v>2</v>
      </c>
      <c r="E179">
        <v>90</v>
      </c>
      <c r="F179">
        <v>90</v>
      </c>
      <c r="K179" s="79">
        <v>10</v>
      </c>
      <c r="L179" s="79">
        <v>10</v>
      </c>
      <c r="N179" s="18">
        <f>ROUND((K179+L179+M179)/2,0)</f>
        <v>10</v>
      </c>
      <c r="O179" s="21">
        <f t="shared" si="18"/>
        <v>44716</v>
      </c>
      <c r="P179" s="19">
        <f t="shared" si="14"/>
        <v>44741</v>
      </c>
      <c r="Q179" s="137" t="s">
        <v>669</v>
      </c>
      <c r="R179" s="132" t="s">
        <v>659</v>
      </c>
      <c r="S179" s="145"/>
    </row>
    <row r="180" spans="1:19" x14ac:dyDescent="0.25">
      <c r="A180" t="s">
        <v>731</v>
      </c>
      <c r="B180" s="1">
        <v>44725</v>
      </c>
      <c r="C180" s="44" t="s">
        <v>241</v>
      </c>
      <c r="D180" s="75">
        <v>4</v>
      </c>
      <c r="E180">
        <v>90</v>
      </c>
      <c r="F180">
        <v>90</v>
      </c>
      <c r="G180" s="77">
        <v>90</v>
      </c>
      <c r="K180" s="79">
        <v>10</v>
      </c>
      <c r="L180" s="79">
        <v>10</v>
      </c>
      <c r="M180" s="77">
        <v>10</v>
      </c>
      <c r="N180" s="18">
        <f t="shared" ref="N180:N193" si="19">ROUND((K180+L180+M180)/3,0)</f>
        <v>10</v>
      </c>
      <c r="O180" s="21">
        <f t="shared" si="18"/>
        <v>44716</v>
      </c>
      <c r="P180" s="19">
        <f t="shared" si="14"/>
        <v>44741</v>
      </c>
      <c r="Q180" s="137" t="s">
        <v>738</v>
      </c>
      <c r="R180" s="132" t="s">
        <v>659</v>
      </c>
      <c r="S180" s="145"/>
    </row>
    <row r="181" spans="1:19" x14ac:dyDescent="0.25">
      <c r="A181" t="s">
        <v>732</v>
      </c>
      <c r="B181" s="1">
        <v>44725</v>
      </c>
      <c r="C181" s="44" t="s">
        <v>241</v>
      </c>
      <c r="D181" s="75">
        <v>5</v>
      </c>
      <c r="E181">
        <v>90</v>
      </c>
      <c r="F181">
        <v>90</v>
      </c>
      <c r="G181" s="77">
        <v>90</v>
      </c>
      <c r="K181" s="79">
        <v>10</v>
      </c>
      <c r="L181" s="79">
        <v>10</v>
      </c>
      <c r="M181" s="77">
        <v>10</v>
      </c>
      <c r="N181" s="18">
        <f t="shared" si="19"/>
        <v>10</v>
      </c>
      <c r="O181" s="21">
        <f t="shared" si="18"/>
        <v>44716</v>
      </c>
      <c r="P181" s="19">
        <f t="shared" si="14"/>
        <v>44741</v>
      </c>
      <c r="Q181" s="137" t="s">
        <v>739</v>
      </c>
      <c r="R181" s="132" t="s">
        <v>659</v>
      </c>
      <c r="S181" s="145"/>
    </row>
    <row r="182" spans="1:19" ht="30" x14ac:dyDescent="0.25">
      <c r="A182" t="s">
        <v>253</v>
      </c>
      <c r="B182" s="1">
        <v>44725</v>
      </c>
      <c r="C182" s="45" t="s">
        <v>242</v>
      </c>
      <c r="D182" s="75">
        <v>4</v>
      </c>
      <c r="E182">
        <v>90</v>
      </c>
      <c r="F182">
        <v>90</v>
      </c>
      <c r="G182" s="77">
        <v>90</v>
      </c>
      <c r="K182" s="79">
        <v>10</v>
      </c>
      <c r="L182" s="79">
        <v>10</v>
      </c>
      <c r="M182" s="77">
        <v>10</v>
      </c>
      <c r="N182" s="18">
        <f t="shared" si="19"/>
        <v>10</v>
      </c>
      <c r="O182" s="21">
        <f t="shared" si="18"/>
        <v>44716</v>
      </c>
      <c r="P182" s="19">
        <f t="shared" si="14"/>
        <v>44741</v>
      </c>
      <c r="Q182" s="137" t="s">
        <v>657</v>
      </c>
      <c r="R182" s="132" t="s">
        <v>659</v>
      </c>
      <c r="S182" s="145"/>
    </row>
    <row r="183" spans="1:19" ht="30" x14ac:dyDescent="0.25">
      <c r="A183" t="s">
        <v>256</v>
      </c>
      <c r="B183" s="1">
        <v>44725</v>
      </c>
      <c r="C183" s="45" t="s">
        <v>242</v>
      </c>
      <c r="D183" s="75">
        <v>5</v>
      </c>
      <c r="E183">
        <v>90</v>
      </c>
      <c r="F183">
        <v>90</v>
      </c>
      <c r="G183" s="77" t="s">
        <v>193</v>
      </c>
      <c r="K183" s="79">
        <v>10</v>
      </c>
      <c r="L183" s="79">
        <v>10</v>
      </c>
      <c r="M183" s="77">
        <v>11</v>
      </c>
      <c r="N183" s="18">
        <f t="shared" si="19"/>
        <v>10</v>
      </c>
      <c r="O183" s="21">
        <f t="shared" si="18"/>
        <v>44716</v>
      </c>
      <c r="P183" s="19">
        <f t="shared" si="14"/>
        <v>44741</v>
      </c>
      <c r="Q183" s="137" t="s">
        <v>739</v>
      </c>
      <c r="R183" s="132" t="s">
        <v>659</v>
      </c>
      <c r="S183" s="145"/>
    </row>
    <row r="184" spans="1:19" ht="30" x14ac:dyDescent="0.25">
      <c r="A184" t="s">
        <v>340</v>
      </c>
      <c r="B184" s="1">
        <v>44725</v>
      </c>
      <c r="C184" s="45" t="s">
        <v>338</v>
      </c>
      <c r="D184" s="75">
        <v>4</v>
      </c>
      <c r="E184">
        <v>90</v>
      </c>
      <c r="F184" t="s">
        <v>193</v>
      </c>
      <c r="G184" s="77">
        <v>90</v>
      </c>
      <c r="K184" s="79">
        <v>10</v>
      </c>
      <c r="L184" s="79">
        <v>11</v>
      </c>
      <c r="M184" s="77">
        <v>10</v>
      </c>
      <c r="N184" s="18">
        <f t="shared" si="19"/>
        <v>10</v>
      </c>
      <c r="O184" s="21">
        <f t="shared" si="18"/>
        <v>44716</v>
      </c>
      <c r="P184" s="19">
        <f t="shared" si="14"/>
        <v>44741</v>
      </c>
      <c r="Q184" s="137" t="s">
        <v>636</v>
      </c>
      <c r="R184" s="132" t="s">
        <v>632</v>
      </c>
      <c r="S184" s="145"/>
    </row>
    <row r="185" spans="1:19" ht="30" x14ac:dyDescent="0.25">
      <c r="A185" t="s">
        <v>341</v>
      </c>
      <c r="B185" s="1">
        <v>44725</v>
      </c>
      <c r="C185" s="45" t="s">
        <v>338</v>
      </c>
      <c r="D185" s="75">
        <v>4</v>
      </c>
      <c r="E185">
        <v>90</v>
      </c>
      <c r="F185">
        <v>90</v>
      </c>
      <c r="G185" s="77">
        <v>90</v>
      </c>
      <c r="K185" s="79">
        <v>10</v>
      </c>
      <c r="L185" s="79">
        <v>10</v>
      </c>
      <c r="M185" s="77">
        <v>10</v>
      </c>
      <c r="N185" s="18">
        <f t="shared" si="19"/>
        <v>10</v>
      </c>
      <c r="O185" s="21">
        <f t="shared" si="18"/>
        <v>44716</v>
      </c>
      <c r="P185" s="19">
        <f t="shared" si="14"/>
        <v>44741</v>
      </c>
      <c r="Q185" s="137" t="s">
        <v>649</v>
      </c>
      <c r="R185" s="132" t="s">
        <v>658</v>
      </c>
      <c r="S185" s="145"/>
    </row>
    <row r="186" spans="1:19" ht="30" x14ac:dyDescent="0.25">
      <c r="A186" t="s">
        <v>344</v>
      </c>
      <c r="B186" s="1">
        <v>44725</v>
      </c>
      <c r="C186" s="45" t="s">
        <v>338</v>
      </c>
      <c r="D186" s="75">
        <v>4</v>
      </c>
      <c r="E186">
        <v>90</v>
      </c>
      <c r="F186">
        <v>90</v>
      </c>
      <c r="G186" s="77">
        <v>90</v>
      </c>
      <c r="K186" s="79">
        <v>10</v>
      </c>
      <c r="L186" s="79">
        <v>10</v>
      </c>
      <c r="M186" s="77">
        <v>10</v>
      </c>
      <c r="N186" s="18">
        <f t="shared" si="19"/>
        <v>10</v>
      </c>
      <c r="O186" s="21">
        <f t="shared" si="18"/>
        <v>44716</v>
      </c>
      <c r="P186" s="19">
        <f t="shared" si="14"/>
        <v>44741</v>
      </c>
      <c r="Q186" s="137" t="s">
        <v>739</v>
      </c>
      <c r="R186" s="132" t="s">
        <v>659</v>
      </c>
      <c r="S186" s="145"/>
    </row>
    <row r="187" spans="1:19" ht="30" x14ac:dyDescent="0.25">
      <c r="A187" t="s">
        <v>348</v>
      </c>
      <c r="B187" s="1">
        <v>44725</v>
      </c>
      <c r="C187" s="45" t="s">
        <v>338</v>
      </c>
      <c r="D187" s="75">
        <v>3</v>
      </c>
      <c r="E187">
        <v>90</v>
      </c>
      <c r="F187">
        <v>90</v>
      </c>
      <c r="G187" s="77">
        <v>90</v>
      </c>
      <c r="K187" s="79">
        <v>10</v>
      </c>
      <c r="L187" s="79">
        <v>10</v>
      </c>
      <c r="M187" s="77">
        <v>10</v>
      </c>
      <c r="N187" s="18">
        <f t="shared" si="19"/>
        <v>10</v>
      </c>
      <c r="O187" s="21">
        <f t="shared" si="18"/>
        <v>44716</v>
      </c>
      <c r="P187" s="19">
        <f t="shared" si="14"/>
        <v>44741</v>
      </c>
      <c r="Q187" s="137" t="s">
        <v>679</v>
      </c>
      <c r="R187" s="132" t="s">
        <v>659</v>
      </c>
      <c r="S187" s="145"/>
    </row>
    <row r="188" spans="1:19" ht="30" x14ac:dyDescent="0.25">
      <c r="A188" t="s">
        <v>371</v>
      </c>
      <c r="B188" s="1">
        <v>44726</v>
      </c>
      <c r="C188" s="44" t="s">
        <v>375</v>
      </c>
      <c r="D188" s="75">
        <v>3</v>
      </c>
      <c r="E188">
        <v>90</v>
      </c>
      <c r="F188">
        <v>90</v>
      </c>
      <c r="G188" s="77">
        <v>90</v>
      </c>
      <c r="K188" s="79">
        <v>10</v>
      </c>
      <c r="L188" s="79">
        <v>10</v>
      </c>
      <c r="M188" s="77">
        <v>10</v>
      </c>
      <c r="N188" s="18">
        <f t="shared" si="19"/>
        <v>10</v>
      </c>
      <c r="O188" s="21">
        <f t="shared" si="18"/>
        <v>44717</v>
      </c>
      <c r="P188" s="19">
        <f t="shared" si="14"/>
        <v>44742</v>
      </c>
      <c r="Q188" s="137" t="s">
        <v>794</v>
      </c>
      <c r="R188" s="132" t="s">
        <v>659</v>
      </c>
      <c r="S188" s="145"/>
    </row>
    <row r="189" spans="1:19" ht="30" x14ac:dyDescent="0.25">
      <c r="A189" t="s">
        <v>380</v>
      </c>
      <c r="B189" s="1">
        <v>44726</v>
      </c>
      <c r="C189" s="45" t="s">
        <v>376</v>
      </c>
      <c r="D189" s="75">
        <v>4</v>
      </c>
      <c r="E189">
        <v>90</v>
      </c>
      <c r="F189">
        <v>90</v>
      </c>
      <c r="G189" s="77">
        <v>90</v>
      </c>
      <c r="K189" s="79">
        <v>10</v>
      </c>
      <c r="L189" s="79">
        <v>10</v>
      </c>
      <c r="M189" s="77">
        <v>10</v>
      </c>
      <c r="N189" s="18">
        <f t="shared" si="19"/>
        <v>10</v>
      </c>
      <c r="O189" s="21">
        <f t="shared" si="18"/>
        <v>44717</v>
      </c>
      <c r="P189" s="19">
        <f t="shared" si="14"/>
        <v>44742</v>
      </c>
      <c r="Q189" s="137" t="s">
        <v>645</v>
      </c>
      <c r="R189" s="132" t="s">
        <v>658</v>
      </c>
      <c r="S189" s="145"/>
    </row>
    <row r="190" spans="1:19" ht="30" x14ac:dyDescent="0.25">
      <c r="A190" t="s">
        <v>334</v>
      </c>
      <c r="B190" s="1">
        <v>44723</v>
      </c>
      <c r="C190" s="45" t="s">
        <v>323</v>
      </c>
      <c r="D190" s="75">
        <v>4</v>
      </c>
      <c r="E190">
        <v>90</v>
      </c>
      <c r="F190" t="s">
        <v>193</v>
      </c>
      <c r="G190" s="77" t="s">
        <v>193</v>
      </c>
      <c r="K190" s="79">
        <v>10</v>
      </c>
      <c r="L190" s="79">
        <v>11</v>
      </c>
      <c r="M190" s="77">
        <v>11</v>
      </c>
      <c r="N190" s="18">
        <f t="shared" si="19"/>
        <v>11</v>
      </c>
      <c r="O190" s="21">
        <f t="shared" si="18"/>
        <v>44713</v>
      </c>
      <c r="P190" s="19">
        <f t="shared" si="14"/>
        <v>44738</v>
      </c>
      <c r="Q190" s="137" t="s">
        <v>657</v>
      </c>
      <c r="R190" s="132" t="s">
        <v>659</v>
      </c>
      <c r="S190" s="145"/>
    </row>
    <row r="191" spans="1:19" ht="30" x14ac:dyDescent="0.25">
      <c r="A191" t="s">
        <v>686</v>
      </c>
      <c r="B191" s="1">
        <v>44723</v>
      </c>
      <c r="C191" s="45" t="s">
        <v>323</v>
      </c>
      <c r="D191" s="75">
        <v>3</v>
      </c>
      <c r="H191">
        <v>13</v>
      </c>
      <c r="I191" t="s">
        <v>193</v>
      </c>
      <c r="J191" s="77">
        <v>8</v>
      </c>
      <c r="K191" s="79">
        <v>12</v>
      </c>
      <c r="L191" s="79">
        <v>11</v>
      </c>
      <c r="M191" s="77">
        <v>11</v>
      </c>
      <c r="N191" s="18">
        <f t="shared" si="19"/>
        <v>11</v>
      </c>
      <c r="O191" s="21">
        <f t="shared" si="18"/>
        <v>44713</v>
      </c>
      <c r="P191" s="19">
        <f t="shared" si="14"/>
        <v>44738</v>
      </c>
      <c r="Q191" s="137" t="s">
        <v>634</v>
      </c>
      <c r="R191" s="132" t="s">
        <v>658</v>
      </c>
      <c r="S191" s="145"/>
    </row>
    <row r="192" spans="1:19" ht="30" x14ac:dyDescent="0.25">
      <c r="A192" t="s">
        <v>178</v>
      </c>
      <c r="B192" s="1">
        <v>44725</v>
      </c>
      <c r="C192" s="45" t="s">
        <v>192</v>
      </c>
      <c r="D192" s="75">
        <v>3</v>
      </c>
      <c r="E192" t="s">
        <v>193</v>
      </c>
      <c r="F192" t="s">
        <v>193</v>
      </c>
      <c r="G192" s="77" t="s">
        <v>193</v>
      </c>
      <c r="K192" s="79">
        <v>11</v>
      </c>
      <c r="L192" s="79">
        <v>11</v>
      </c>
      <c r="M192" s="77">
        <v>11</v>
      </c>
      <c r="N192" s="18">
        <f t="shared" si="19"/>
        <v>11</v>
      </c>
      <c r="O192" s="21">
        <f t="shared" si="18"/>
        <v>44715</v>
      </c>
      <c r="P192" s="19">
        <f t="shared" si="14"/>
        <v>44740</v>
      </c>
      <c r="Q192" s="137" t="s">
        <v>711</v>
      </c>
      <c r="R192" s="132" t="s">
        <v>659</v>
      </c>
      <c r="S192" s="145"/>
    </row>
    <row r="193" spans="1:19" x14ac:dyDescent="0.25">
      <c r="A193" t="s">
        <v>235</v>
      </c>
      <c r="B193" s="1">
        <v>44725</v>
      </c>
      <c r="C193" s="44" t="s">
        <v>241</v>
      </c>
      <c r="D193" s="75">
        <v>4</v>
      </c>
      <c r="E193" t="s">
        <v>193</v>
      </c>
      <c r="F193">
        <v>90</v>
      </c>
      <c r="G193" s="77" t="s">
        <v>193</v>
      </c>
      <c r="K193" s="79">
        <v>11</v>
      </c>
      <c r="L193" s="79">
        <v>10</v>
      </c>
      <c r="M193" s="77">
        <v>11</v>
      </c>
      <c r="N193" s="18">
        <f t="shared" si="19"/>
        <v>11</v>
      </c>
      <c r="O193" s="21">
        <f t="shared" si="18"/>
        <v>44715</v>
      </c>
      <c r="P193" s="19">
        <f t="shared" si="14"/>
        <v>44740</v>
      </c>
      <c r="Q193" s="137" t="s">
        <v>735</v>
      </c>
      <c r="R193" s="132" t="s">
        <v>659</v>
      </c>
      <c r="S193" s="145"/>
    </row>
    <row r="194" spans="1:19" x14ac:dyDescent="0.25">
      <c r="A194" t="s">
        <v>239</v>
      </c>
      <c r="B194" s="1">
        <v>44725</v>
      </c>
      <c r="C194" s="44" t="s">
        <v>241</v>
      </c>
      <c r="D194" s="75">
        <v>5</v>
      </c>
      <c r="E194">
        <v>75</v>
      </c>
      <c r="F194">
        <v>90</v>
      </c>
      <c r="G194" s="77" t="s">
        <v>193</v>
      </c>
      <c r="H194" s="79">
        <v>18</v>
      </c>
      <c r="I194" s="79">
        <v>20</v>
      </c>
      <c r="K194" s="79"/>
      <c r="L194" s="79"/>
      <c r="N194" s="18">
        <f>ROUND((8+10+11+14+14)/5,0)</f>
        <v>11</v>
      </c>
      <c r="O194" s="21">
        <f t="shared" si="18"/>
        <v>44715</v>
      </c>
      <c r="P194" s="19">
        <f t="shared" ref="P194:P215" si="20">O194+25</f>
        <v>44740</v>
      </c>
      <c r="Q194" s="137" t="s">
        <v>736</v>
      </c>
      <c r="R194" s="132" t="s">
        <v>658</v>
      </c>
      <c r="S194" s="147" t="s">
        <v>805</v>
      </c>
    </row>
    <row r="195" spans="1:19" x14ac:dyDescent="0.25">
      <c r="A195" t="s">
        <v>730</v>
      </c>
      <c r="B195" s="1">
        <v>44725</v>
      </c>
      <c r="C195" s="44" t="s">
        <v>241</v>
      </c>
      <c r="D195" s="75">
        <v>3</v>
      </c>
      <c r="E195" t="s">
        <v>193</v>
      </c>
      <c r="F195">
        <v>90</v>
      </c>
      <c r="G195" s="77" t="s">
        <v>193</v>
      </c>
      <c r="K195" s="79">
        <v>11</v>
      </c>
      <c r="L195" s="79">
        <v>10</v>
      </c>
      <c r="M195" s="77">
        <v>11</v>
      </c>
      <c r="N195" s="18">
        <f>ROUND((K195+L195+M195)/3,0)</f>
        <v>11</v>
      </c>
      <c r="O195" s="21">
        <f t="shared" si="18"/>
        <v>44715</v>
      </c>
      <c r="P195" s="19">
        <f t="shared" si="20"/>
        <v>44740</v>
      </c>
      <c r="Q195" s="137" t="s">
        <v>638</v>
      </c>
      <c r="R195" s="132" t="s">
        <v>658</v>
      </c>
      <c r="S195" s="145"/>
    </row>
    <row r="196" spans="1:19" x14ac:dyDescent="0.25">
      <c r="A196" t="s">
        <v>759</v>
      </c>
      <c r="B196" s="1">
        <v>44725</v>
      </c>
      <c r="C196" s="44" t="s">
        <v>758</v>
      </c>
      <c r="D196" s="75">
        <v>4</v>
      </c>
      <c r="E196">
        <v>90</v>
      </c>
      <c r="F196">
        <v>90</v>
      </c>
      <c r="H196" s="79">
        <v>20</v>
      </c>
      <c r="K196">
        <v>10</v>
      </c>
      <c r="L196">
        <v>10</v>
      </c>
      <c r="M196" s="77">
        <v>14</v>
      </c>
      <c r="N196" s="18">
        <f>ROUND((K196+L196+M196)/3,0)</f>
        <v>11</v>
      </c>
      <c r="O196" s="21">
        <f t="shared" si="18"/>
        <v>44715</v>
      </c>
      <c r="P196" s="19">
        <f t="shared" si="20"/>
        <v>44740</v>
      </c>
      <c r="Q196" s="137" t="s">
        <v>670</v>
      </c>
      <c r="R196" s="132" t="s">
        <v>659</v>
      </c>
      <c r="S196" s="147" t="s">
        <v>805</v>
      </c>
    </row>
    <row r="197" spans="1:19" x14ac:dyDescent="0.25">
      <c r="A197" t="s">
        <v>769</v>
      </c>
      <c r="B197" s="1">
        <v>44725</v>
      </c>
      <c r="C197" s="44" t="s">
        <v>758</v>
      </c>
      <c r="D197" s="75">
        <v>2</v>
      </c>
      <c r="E197">
        <v>90</v>
      </c>
      <c r="F197" t="s">
        <v>193</v>
      </c>
      <c r="K197" s="79">
        <v>10</v>
      </c>
      <c r="L197">
        <v>11</v>
      </c>
      <c r="N197" s="18">
        <f>ROUND((K197+L197)/2,0)</f>
        <v>11</v>
      </c>
      <c r="O197" s="21">
        <f t="shared" si="18"/>
        <v>44715</v>
      </c>
      <c r="P197" s="19">
        <f t="shared" si="20"/>
        <v>44740</v>
      </c>
      <c r="Q197" s="137" t="s">
        <v>736</v>
      </c>
      <c r="R197" s="132" t="s">
        <v>659</v>
      </c>
      <c r="S197" s="147" t="s">
        <v>805</v>
      </c>
    </row>
    <row r="198" spans="1:19" ht="30" x14ac:dyDescent="0.25">
      <c r="A198" t="s">
        <v>356</v>
      </c>
      <c r="B198" s="1">
        <v>44726</v>
      </c>
      <c r="C198" s="44" t="s">
        <v>375</v>
      </c>
      <c r="D198" s="75">
        <v>4</v>
      </c>
      <c r="E198" t="s">
        <v>193</v>
      </c>
      <c r="F198" t="s">
        <v>193</v>
      </c>
      <c r="G198" s="77" t="s">
        <v>193</v>
      </c>
      <c r="K198" s="79">
        <v>11</v>
      </c>
      <c r="L198" s="79">
        <v>11</v>
      </c>
      <c r="M198" s="77">
        <v>11</v>
      </c>
      <c r="N198" s="18">
        <f t="shared" ref="N198:N204" si="21">ROUND((K198+L198+M198)/3,0)</f>
        <v>11</v>
      </c>
      <c r="O198" s="21">
        <f t="shared" si="18"/>
        <v>44716</v>
      </c>
      <c r="P198" s="19">
        <f t="shared" si="20"/>
        <v>44741</v>
      </c>
      <c r="Q198" s="137" t="s">
        <v>792</v>
      </c>
      <c r="R198" s="132" t="s">
        <v>658</v>
      </c>
      <c r="S198" s="145"/>
    </row>
    <row r="199" spans="1:19" ht="30" x14ac:dyDescent="0.25">
      <c r="A199" t="s">
        <v>377</v>
      </c>
      <c r="B199" s="1">
        <v>44726</v>
      </c>
      <c r="C199" s="45" t="s">
        <v>376</v>
      </c>
      <c r="D199" s="75">
        <v>4</v>
      </c>
      <c r="E199">
        <v>90</v>
      </c>
      <c r="F199" t="s">
        <v>193</v>
      </c>
      <c r="G199" s="77" t="s">
        <v>193</v>
      </c>
      <c r="K199" s="79">
        <v>10</v>
      </c>
      <c r="L199" s="79">
        <v>11</v>
      </c>
      <c r="M199" s="77">
        <v>11</v>
      </c>
      <c r="N199" s="18">
        <f t="shared" si="21"/>
        <v>11</v>
      </c>
      <c r="O199" s="21">
        <f t="shared" si="18"/>
        <v>44716</v>
      </c>
      <c r="P199" s="19">
        <f t="shared" si="20"/>
        <v>44741</v>
      </c>
      <c r="Q199" s="137" t="s">
        <v>799</v>
      </c>
      <c r="R199" s="132" t="s">
        <v>658</v>
      </c>
      <c r="S199" s="145"/>
    </row>
    <row r="200" spans="1:19" x14ac:dyDescent="0.25">
      <c r="A200" t="s">
        <v>39</v>
      </c>
      <c r="B200" s="1">
        <v>44722</v>
      </c>
      <c r="C200" s="42" t="s">
        <v>18</v>
      </c>
      <c r="D200" s="75">
        <v>4</v>
      </c>
      <c r="H200" t="s">
        <v>193</v>
      </c>
      <c r="I200">
        <v>15</v>
      </c>
      <c r="J200" s="77" t="s">
        <v>193</v>
      </c>
      <c r="K200" s="79">
        <v>11</v>
      </c>
      <c r="L200" s="79">
        <v>13</v>
      </c>
      <c r="M200" s="77">
        <v>11</v>
      </c>
      <c r="N200" s="18">
        <f t="shared" si="21"/>
        <v>12</v>
      </c>
      <c r="O200" s="21">
        <f t="shared" si="18"/>
        <v>44711</v>
      </c>
      <c r="P200" s="19">
        <f t="shared" si="20"/>
        <v>44736</v>
      </c>
      <c r="S200" s="145"/>
    </row>
    <row r="201" spans="1:19" x14ac:dyDescent="0.25">
      <c r="A201" t="s">
        <v>626</v>
      </c>
      <c r="B201" s="1">
        <v>44722</v>
      </c>
      <c r="C201" s="44" t="s">
        <v>165</v>
      </c>
      <c r="D201" s="75">
        <v>3</v>
      </c>
      <c r="H201">
        <v>10</v>
      </c>
      <c r="I201" t="s">
        <v>193</v>
      </c>
      <c r="J201" s="77">
        <v>10</v>
      </c>
      <c r="K201" s="79">
        <v>12</v>
      </c>
      <c r="L201" s="79">
        <v>11</v>
      </c>
      <c r="M201" s="77">
        <v>12</v>
      </c>
      <c r="N201" s="18">
        <f t="shared" si="21"/>
        <v>12</v>
      </c>
      <c r="O201" s="21">
        <f t="shared" si="18"/>
        <v>44711</v>
      </c>
      <c r="P201" s="19">
        <f t="shared" si="20"/>
        <v>44736</v>
      </c>
      <c r="S201" s="145"/>
    </row>
    <row r="202" spans="1:19" x14ac:dyDescent="0.25">
      <c r="A202" t="s">
        <v>274</v>
      </c>
      <c r="B202" s="1">
        <v>44723</v>
      </c>
      <c r="C202" s="44" t="s">
        <v>322</v>
      </c>
      <c r="D202" s="75">
        <v>4</v>
      </c>
      <c r="G202" s="77">
        <v>90</v>
      </c>
      <c r="H202" t="s">
        <v>193</v>
      </c>
      <c r="I202">
        <v>18</v>
      </c>
      <c r="K202" s="79">
        <v>10</v>
      </c>
      <c r="L202" s="79">
        <v>11</v>
      </c>
      <c r="M202" s="77">
        <v>14</v>
      </c>
      <c r="N202" s="18">
        <f t="shared" si="21"/>
        <v>12</v>
      </c>
      <c r="O202" s="21">
        <f t="shared" si="18"/>
        <v>44712</v>
      </c>
      <c r="P202" s="19">
        <f t="shared" si="20"/>
        <v>44737</v>
      </c>
      <c r="Q202" s="137" t="s">
        <v>634</v>
      </c>
      <c r="R202" s="132" t="s">
        <v>658</v>
      </c>
      <c r="S202" s="145"/>
    </row>
    <row r="203" spans="1:19" ht="30" x14ac:dyDescent="0.25">
      <c r="A203" t="s">
        <v>167</v>
      </c>
      <c r="B203" s="1">
        <v>44725</v>
      </c>
      <c r="C203" s="45" t="s">
        <v>192</v>
      </c>
      <c r="D203" s="75">
        <v>5</v>
      </c>
      <c r="H203" t="s">
        <v>193</v>
      </c>
      <c r="I203" t="s">
        <v>193</v>
      </c>
      <c r="J203" s="77">
        <v>18</v>
      </c>
      <c r="K203" s="79">
        <v>11</v>
      </c>
      <c r="L203" s="79">
        <v>11</v>
      </c>
      <c r="M203" s="77">
        <v>14</v>
      </c>
      <c r="N203" s="18">
        <f t="shared" si="21"/>
        <v>12</v>
      </c>
      <c r="O203" s="21">
        <f t="shared" si="18"/>
        <v>44714</v>
      </c>
      <c r="P203" s="19">
        <f t="shared" si="20"/>
        <v>44739</v>
      </c>
      <c r="Q203" s="137" t="s">
        <v>689</v>
      </c>
      <c r="R203" s="132" t="s">
        <v>632</v>
      </c>
      <c r="S203" s="145"/>
    </row>
    <row r="204" spans="1:19" ht="30" x14ac:dyDescent="0.25">
      <c r="A204" t="s">
        <v>200</v>
      </c>
      <c r="B204" s="1">
        <v>44725</v>
      </c>
      <c r="C204" s="44" t="s">
        <v>722</v>
      </c>
      <c r="D204" s="75">
        <v>3</v>
      </c>
      <c r="E204" t="s">
        <v>193</v>
      </c>
      <c r="F204" t="s">
        <v>193</v>
      </c>
      <c r="H204">
        <v>20</v>
      </c>
      <c r="K204" s="79">
        <v>11</v>
      </c>
      <c r="L204" s="79">
        <v>11</v>
      </c>
      <c r="M204" s="77">
        <v>14</v>
      </c>
      <c r="N204" s="18">
        <f t="shared" si="21"/>
        <v>12</v>
      </c>
      <c r="O204" s="21">
        <f t="shared" si="18"/>
        <v>44714</v>
      </c>
      <c r="P204" s="19">
        <f t="shared" si="20"/>
        <v>44739</v>
      </c>
      <c r="Q204" s="137" t="s">
        <v>719</v>
      </c>
      <c r="S204" s="145"/>
    </row>
    <row r="205" spans="1:19" x14ac:dyDescent="0.25">
      <c r="A205" t="s">
        <v>220</v>
      </c>
      <c r="B205" s="1">
        <v>44725</v>
      </c>
      <c r="C205" s="44" t="s">
        <v>217</v>
      </c>
      <c r="D205" s="75">
        <v>2</v>
      </c>
      <c r="H205" t="s">
        <v>193</v>
      </c>
      <c r="I205">
        <v>16</v>
      </c>
      <c r="K205" s="79">
        <v>11</v>
      </c>
      <c r="L205" s="79">
        <v>13</v>
      </c>
      <c r="N205" s="18">
        <f>ROUND((K205+L205)/2,0)</f>
        <v>12</v>
      </c>
      <c r="O205" s="21">
        <f t="shared" si="18"/>
        <v>44714</v>
      </c>
      <c r="P205" s="19">
        <f t="shared" si="20"/>
        <v>44739</v>
      </c>
      <c r="Q205" s="137" t="s">
        <v>641</v>
      </c>
      <c r="R205" s="132" t="s">
        <v>658</v>
      </c>
      <c r="S205" s="145"/>
    </row>
    <row r="206" spans="1:19" x14ac:dyDescent="0.25">
      <c r="A206" t="s">
        <v>768</v>
      </c>
      <c r="B206" s="1">
        <v>44725</v>
      </c>
      <c r="C206" s="44" t="s">
        <v>758</v>
      </c>
      <c r="D206" s="75">
        <v>4</v>
      </c>
      <c r="E206">
        <v>90</v>
      </c>
      <c r="F206" t="s">
        <v>193</v>
      </c>
      <c r="H206">
        <v>18</v>
      </c>
      <c r="K206" s="79">
        <v>10</v>
      </c>
      <c r="L206">
        <v>11</v>
      </c>
      <c r="M206" s="77">
        <v>14</v>
      </c>
      <c r="N206" s="18">
        <f>ROUND((K206+L206+M206)/3,0)</f>
        <v>12</v>
      </c>
      <c r="O206" s="21">
        <f t="shared" si="18"/>
        <v>44714</v>
      </c>
      <c r="P206" s="19">
        <f t="shared" si="20"/>
        <v>44739</v>
      </c>
      <c r="Q206" s="137" t="s">
        <v>779</v>
      </c>
      <c r="R206" s="132" t="s">
        <v>658</v>
      </c>
      <c r="S206" s="145"/>
    </row>
    <row r="207" spans="1:19" ht="30" x14ac:dyDescent="0.25">
      <c r="A207" t="s">
        <v>381</v>
      </c>
      <c r="B207" s="1">
        <v>44726</v>
      </c>
      <c r="C207" s="45" t="s">
        <v>376</v>
      </c>
      <c r="D207" s="75">
        <v>2</v>
      </c>
      <c r="E207">
        <v>90</v>
      </c>
      <c r="H207">
        <v>20</v>
      </c>
      <c r="K207" s="79">
        <v>10</v>
      </c>
      <c r="L207" s="79">
        <v>14</v>
      </c>
      <c r="N207" s="18">
        <f>ROUND((K207+L207)/2,0)</f>
        <v>12</v>
      </c>
      <c r="O207" s="21">
        <f t="shared" si="18"/>
        <v>44715</v>
      </c>
      <c r="P207" s="19">
        <f t="shared" si="20"/>
        <v>44740</v>
      </c>
      <c r="Q207" s="137" t="s">
        <v>631</v>
      </c>
      <c r="R207" s="132" t="s">
        <v>658</v>
      </c>
      <c r="S207" s="145"/>
    </row>
    <row r="208" spans="1:19" x14ac:dyDescent="0.25">
      <c r="A208" t="s">
        <v>32</v>
      </c>
      <c r="B208" s="1">
        <v>44722</v>
      </c>
      <c r="C208" s="41" t="s">
        <v>18</v>
      </c>
      <c r="D208" s="75">
        <v>3</v>
      </c>
      <c r="H208">
        <v>18</v>
      </c>
      <c r="I208">
        <v>16</v>
      </c>
      <c r="J208" s="77">
        <v>16</v>
      </c>
      <c r="K208" s="79">
        <v>14</v>
      </c>
      <c r="L208" s="79">
        <v>13</v>
      </c>
      <c r="M208" s="77">
        <v>13</v>
      </c>
      <c r="N208" s="18">
        <f t="shared" ref="N208:N231" si="22">ROUND((K208+L208+M208)/3,0)</f>
        <v>13</v>
      </c>
      <c r="O208" s="21">
        <f t="shared" si="18"/>
        <v>44710</v>
      </c>
      <c r="P208" s="19">
        <f t="shared" si="20"/>
        <v>44735</v>
      </c>
      <c r="Q208" s="137" t="s">
        <v>813</v>
      </c>
      <c r="S208" s="145"/>
    </row>
    <row r="209" spans="1:19" x14ac:dyDescent="0.25">
      <c r="A209" t="s">
        <v>86</v>
      </c>
      <c r="B209" s="1">
        <v>44723</v>
      </c>
      <c r="C209" s="44" t="s">
        <v>74</v>
      </c>
      <c r="D209" s="75">
        <v>5</v>
      </c>
      <c r="H209">
        <v>15</v>
      </c>
      <c r="I209" t="s">
        <v>193</v>
      </c>
      <c r="J209" s="77">
        <v>20</v>
      </c>
      <c r="K209" s="79">
        <v>13</v>
      </c>
      <c r="L209" s="79">
        <v>11</v>
      </c>
      <c r="M209" s="77">
        <v>14</v>
      </c>
      <c r="N209" s="18">
        <f t="shared" si="22"/>
        <v>13</v>
      </c>
      <c r="O209" s="21">
        <f t="shared" si="18"/>
        <v>44711</v>
      </c>
      <c r="P209" s="19">
        <f t="shared" si="20"/>
        <v>44736</v>
      </c>
      <c r="Q209" s="138" t="s">
        <v>680</v>
      </c>
      <c r="R209" s="134" t="s">
        <v>659</v>
      </c>
      <c r="S209" s="146" t="s">
        <v>402</v>
      </c>
    </row>
    <row r="210" spans="1:19" x14ac:dyDescent="0.25">
      <c r="A210" t="s">
        <v>286</v>
      </c>
      <c r="B210" s="1">
        <v>44723</v>
      </c>
      <c r="C210" s="44" t="s">
        <v>322</v>
      </c>
      <c r="D210" s="75">
        <v>3</v>
      </c>
      <c r="H210">
        <v>20</v>
      </c>
      <c r="I210" t="s">
        <v>193</v>
      </c>
      <c r="J210" s="77">
        <v>20</v>
      </c>
      <c r="K210" s="79">
        <v>14</v>
      </c>
      <c r="L210" s="79">
        <v>14</v>
      </c>
      <c r="M210" s="77">
        <v>11</v>
      </c>
      <c r="N210" s="18">
        <f t="shared" si="22"/>
        <v>13</v>
      </c>
      <c r="O210" s="21">
        <f t="shared" si="18"/>
        <v>44711</v>
      </c>
      <c r="P210" s="19">
        <f t="shared" si="20"/>
        <v>44736</v>
      </c>
      <c r="Q210" s="137" t="s">
        <v>640</v>
      </c>
      <c r="R210" s="132" t="s">
        <v>659</v>
      </c>
      <c r="S210" s="145"/>
    </row>
    <row r="211" spans="1:19" x14ac:dyDescent="0.25">
      <c r="A211" t="s">
        <v>728</v>
      </c>
      <c r="B211" s="1">
        <v>44725</v>
      </c>
      <c r="C211" s="44" t="s">
        <v>217</v>
      </c>
      <c r="D211" s="75">
        <v>4</v>
      </c>
      <c r="H211">
        <v>15</v>
      </c>
      <c r="I211" t="s">
        <v>193</v>
      </c>
      <c r="J211" s="77">
        <v>21</v>
      </c>
      <c r="K211" s="79">
        <v>13</v>
      </c>
      <c r="L211" s="79">
        <v>11</v>
      </c>
      <c r="M211" s="77">
        <v>15</v>
      </c>
      <c r="N211" s="18">
        <f t="shared" si="22"/>
        <v>13</v>
      </c>
      <c r="O211" s="21">
        <f t="shared" si="18"/>
        <v>44713</v>
      </c>
      <c r="P211" s="19">
        <f t="shared" si="20"/>
        <v>44738</v>
      </c>
      <c r="Q211" s="137" t="s">
        <v>638</v>
      </c>
      <c r="R211" s="132" t="s">
        <v>659</v>
      </c>
      <c r="S211" s="147" t="s">
        <v>805</v>
      </c>
    </row>
    <row r="212" spans="1:19" ht="30" x14ac:dyDescent="0.25">
      <c r="A212" t="s">
        <v>260</v>
      </c>
      <c r="B212" s="1">
        <v>44725</v>
      </c>
      <c r="C212" s="45" t="s">
        <v>242</v>
      </c>
      <c r="D212" s="75">
        <v>5</v>
      </c>
      <c r="H212">
        <v>15</v>
      </c>
      <c r="I212">
        <v>20</v>
      </c>
      <c r="J212" s="77" t="s">
        <v>193</v>
      </c>
      <c r="K212" s="79">
        <v>13</v>
      </c>
      <c r="L212" s="79">
        <v>14</v>
      </c>
      <c r="M212" s="77">
        <v>11</v>
      </c>
      <c r="N212" s="18">
        <f t="shared" si="22"/>
        <v>13</v>
      </c>
      <c r="O212" s="21">
        <f t="shared" si="18"/>
        <v>44713</v>
      </c>
      <c r="P212" s="19">
        <f t="shared" si="20"/>
        <v>44738</v>
      </c>
      <c r="Q212" s="137" t="s">
        <v>634</v>
      </c>
      <c r="R212" s="132" t="s">
        <v>632</v>
      </c>
      <c r="S212" s="145"/>
    </row>
    <row r="213" spans="1:19" ht="30" x14ac:dyDescent="0.25">
      <c r="A213" t="s">
        <v>345</v>
      </c>
      <c r="B213" s="1">
        <v>44725</v>
      </c>
      <c r="C213" s="45" t="s">
        <v>338</v>
      </c>
      <c r="D213" s="75">
        <v>4</v>
      </c>
      <c r="H213">
        <v>20</v>
      </c>
      <c r="I213">
        <v>17</v>
      </c>
      <c r="J213" s="77" t="s">
        <v>193</v>
      </c>
      <c r="K213" s="79">
        <v>14</v>
      </c>
      <c r="L213" s="79">
        <v>13</v>
      </c>
      <c r="M213" s="77">
        <v>11</v>
      </c>
      <c r="N213" s="18">
        <f t="shared" si="22"/>
        <v>13</v>
      </c>
      <c r="O213" s="21">
        <f t="shared" si="18"/>
        <v>44713</v>
      </c>
      <c r="P213" s="19">
        <f t="shared" si="20"/>
        <v>44738</v>
      </c>
      <c r="Q213" s="137" t="s">
        <v>739</v>
      </c>
      <c r="R213" s="132" t="s">
        <v>659</v>
      </c>
      <c r="S213" s="145"/>
    </row>
    <row r="214" spans="1:19" ht="30" x14ac:dyDescent="0.25">
      <c r="A214" t="s">
        <v>361</v>
      </c>
      <c r="B214" s="1">
        <v>44726</v>
      </c>
      <c r="C214" s="44" t="s">
        <v>375</v>
      </c>
      <c r="D214" s="75">
        <v>4</v>
      </c>
      <c r="E214" t="s">
        <v>193</v>
      </c>
      <c r="H214">
        <v>20</v>
      </c>
      <c r="I214">
        <v>20</v>
      </c>
      <c r="K214" s="79">
        <v>11</v>
      </c>
      <c r="L214" s="79">
        <v>14</v>
      </c>
      <c r="M214" s="77">
        <v>14</v>
      </c>
      <c r="N214" s="18">
        <f t="shared" si="22"/>
        <v>13</v>
      </c>
      <c r="O214" s="21">
        <f t="shared" si="18"/>
        <v>44714</v>
      </c>
      <c r="P214" s="19">
        <f t="shared" si="20"/>
        <v>44739</v>
      </c>
      <c r="Q214" s="137" t="s">
        <v>736</v>
      </c>
      <c r="R214" s="132" t="s">
        <v>659</v>
      </c>
      <c r="S214" s="145"/>
    </row>
    <row r="215" spans="1:19" x14ac:dyDescent="0.25">
      <c r="A215" t="s">
        <v>30</v>
      </c>
      <c r="B215" s="1">
        <v>44722</v>
      </c>
      <c r="C215" s="41" t="s">
        <v>18</v>
      </c>
      <c r="D215" s="75">
        <v>4</v>
      </c>
      <c r="H215">
        <v>18</v>
      </c>
      <c r="I215">
        <v>22</v>
      </c>
      <c r="J215" s="77">
        <v>20</v>
      </c>
      <c r="K215" s="79">
        <v>14</v>
      </c>
      <c r="L215" s="79">
        <v>15</v>
      </c>
      <c r="M215" s="77">
        <v>14</v>
      </c>
      <c r="N215" s="18">
        <f t="shared" si="22"/>
        <v>14</v>
      </c>
      <c r="O215" s="21">
        <f t="shared" si="18"/>
        <v>44709</v>
      </c>
      <c r="P215" s="19">
        <f t="shared" si="20"/>
        <v>44734</v>
      </c>
      <c r="Q215" s="137" t="s">
        <v>634</v>
      </c>
      <c r="S215" s="145" t="s">
        <v>393</v>
      </c>
    </row>
    <row r="216" spans="1:19" ht="30" x14ac:dyDescent="0.25">
      <c r="A216" t="s">
        <v>169</v>
      </c>
      <c r="B216" s="1">
        <v>44725</v>
      </c>
      <c r="C216" s="45" t="s">
        <v>192</v>
      </c>
      <c r="D216" s="75">
        <v>8</v>
      </c>
      <c r="E216" t="s">
        <v>193</v>
      </c>
      <c r="I216">
        <v>20</v>
      </c>
      <c r="J216" s="77">
        <v>27</v>
      </c>
      <c r="K216" s="79">
        <v>11</v>
      </c>
      <c r="L216" s="79">
        <v>14</v>
      </c>
      <c r="M216" s="77">
        <v>17</v>
      </c>
      <c r="N216" s="18">
        <f t="shared" si="22"/>
        <v>14</v>
      </c>
      <c r="O216" s="21">
        <f t="shared" si="18"/>
        <v>44712</v>
      </c>
      <c r="P216" s="19">
        <v>44363</v>
      </c>
      <c r="Q216" s="137" t="s">
        <v>634</v>
      </c>
      <c r="R216" s="132" t="s">
        <v>632</v>
      </c>
      <c r="S216" s="145"/>
    </row>
    <row r="217" spans="1:19" ht="30" x14ac:dyDescent="0.25">
      <c r="A217" t="s">
        <v>185</v>
      </c>
      <c r="B217" s="1">
        <v>44725</v>
      </c>
      <c r="C217" s="45" t="s">
        <v>192</v>
      </c>
      <c r="D217" s="75">
        <v>5</v>
      </c>
      <c r="H217">
        <v>21</v>
      </c>
      <c r="I217">
        <v>15</v>
      </c>
      <c r="J217" s="77">
        <v>19</v>
      </c>
      <c r="K217" s="79">
        <v>15</v>
      </c>
      <c r="L217" s="79">
        <v>13</v>
      </c>
      <c r="M217" s="77">
        <v>14</v>
      </c>
      <c r="N217" s="18">
        <f t="shared" si="22"/>
        <v>14</v>
      </c>
      <c r="O217" s="21">
        <f t="shared" si="18"/>
        <v>44712</v>
      </c>
      <c r="P217" s="19">
        <f t="shared" ref="P217:P248" si="23">O217+25</f>
        <v>44737</v>
      </c>
      <c r="Q217" s="137" t="s">
        <v>645</v>
      </c>
      <c r="R217" s="132" t="s">
        <v>659</v>
      </c>
      <c r="S217" s="145"/>
    </row>
    <row r="218" spans="1:19" x14ac:dyDescent="0.25">
      <c r="A218" t="s">
        <v>230</v>
      </c>
      <c r="B218" s="1">
        <v>44725</v>
      </c>
      <c r="C218" s="44" t="s">
        <v>241</v>
      </c>
      <c r="D218" s="75">
        <v>4</v>
      </c>
      <c r="H218">
        <v>23</v>
      </c>
      <c r="I218" t="s">
        <v>193</v>
      </c>
      <c r="J218" s="77">
        <v>24</v>
      </c>
      <c r="K218" s="79">
        <v>16</v>
      </c>
      <c r="L218" s="79">
        <v>11</v>
      </c>
      <c r="M218" s="77">
        <v>16</v>
      </c>
      <c r="N218" s="18">
        <f t="shared" si="22"/>
        <v>14</v>
      </c>
      <c r="O218" s="21">
        <f t="shared" si="18"/>
        <v>44712</v>
      </c>
      <c r="P218" s="19">
        <f t="shared" si="23"/>
        <v>44737</v>
      </c>
      <c r="Q218" s="137" t="s">
        <v>634</v>
      </c>
      <c r="R218" s="132" t="s">
        <v>658</v>
      </c>
      <c r="S218" s="145"/>
    </row>
    <row r="219" spans="1:19" x14ac:dyDescent="0.25">
      <c r="A219" t="s">
        <v>231</v>
      </c>
      <c r="B219" s="1">
        <v>44725</v>
      </c>
      <c r="C219" s="44" t="s">
        <v>241</v>
      </c>
      <c r="D219" s="75">
        <v>3</v>
      </c>
      <c r="H219">
        <v>16</v>
      </c>
      <c r="I219">
        <v>20</v>
      </c>
      <c r="J219" s="77">
        <v>22</v>
      </c>
      <c r="K219" s="79">
        <v>13</v>
      </c>
      <c r="L219" s="79">
        <v>14</v>
      </c>
      <c r="M219" s="77">
        <v>15</v>
      </c>
      <c r="N219" s="18">
        <f t="shared" si="22"/>
        <v>14</v>
      </c>
      <c r="O219" s="21">
        <f t="shared" si="18"/>
        <v>44712</v>
      </c>
      <c r="P219" s="19">
        <f t="shared" si="23"/>
        <v>44737</v>
      </c>
      <c r="Q219" s="137" t="s">
        <v>634</v>
      </c>
      <c r="R219" s="132" t="s">
        <v>658</v>
      </c>
      <c r="S219" s="145"/>
    </row>
    <row r="220" spans="1:19" x14ac:dyDescent="0.25">
      <c r="A220" t="s">
        <v>762</v>
      </c>
      <c r="B220" s="1">
        <v>44725</v>
      </c>
      <c r="C220" s="44" t="s">
        <v>758</v>
      </c>
      <c r="D220" s="75">
        <v>5</v>
      </c>
      <c r="H220">
        <v>13</v>
      </c>
      <c r="I220">
        <v>22</v>
      </c>
      <c r="J220" s="77">
        <v>25</v>
      </c>
      <c r="K220" s="79">
        <v>12</v>
      </c>
      <c r="L220" s="79">
        <v>15</v>
      </c>
      <c r="M220" s="77">
        <v>16</v>
      </c>
      <c r="N220" s="18">
        <f t="shared" si="22"/>
        <v>14</v>
      </c>
      <c r="O220" s="21">
        <f t="shared" si="18"/>
        <v>44712</v>
      </c>
      <c r="P220" s="19">
        <f t="shared" si="23"/>
        <v>44737</v>
      </c>
      <c r="Q220" s="137" t="s">
        <v>739</v>
      </c>
      <c r="R220" s="132" t="s">
        <v>659</v>
      </c>
      <c r="S220" s="147" t="s">
        <v>805</v>
      </c>
    </row>
    <row r="221" spans="1:19" ht="30" x14ac:dyDescent="0.25">
      <c r="A221" t="s">
        <v>364</v>
      </c>
      <c r="B221" s="1">
        <v>44726</v>
      </c>
      <c r="C221" s="44" t="s">
        <v>375</v>
      </c>
      <c r="D221" s="75">
        <v>5</v>
      </c>
      <c r="H221">
        <v>20</v>
      </c>
      <c r="I221">
        <v>18</v>
      </c>
      <c r="J221" s="77">
        <v>18</v>
      </c>
      <c r="K221" s="79">
        <v>14</v>
      </c>
      <c r="L221" s="79">
        <v>14</v>
      </c>
      <c r="M221" s="77">
        <v>14</v>
      </c>
      <c r="N221" s="18">
        <f t="shared" si="22"/>
        <v>14</v>
      </c>
      <c r="O221" s="21">
        <f t="shared" si="18"/>
        <v>44713</v>
      </c>
      <c r="P221" s="19">
        <f t="shared" si="23"/>
        <v>44738</v>
      </c>
      <c r="Q221" s="137" t="s">
        <v>637</v>
      </c>
      <c r="R221" s="132" t="s">
        <v>658</v>
      </c>
      <c r="S221" s="145"/>
    </row>
    <row r="222" spans="1:19" x14ac:dyDescent="0.25">
      <c r="A222" t="s">
        <v>102</v>
      </c>
      <c r="B222" s="1">
        <v>44723</v>
      </c>
      <c r="C222" s="44" t="s">
        <v>74</v>
      </c>
      <c r="D222" s="75">
        <v>5</v>
      </c>
      <c r="H222">
        <v>22</v>
      </c>
      <c r="I222">
        <v>23</v>
      </c>
      <c r="J222" s="77">
        <v>17</v>
      </c>
      <c r="K222" s="79">
        <v>15</v>
      </c>
      <c r="L222" s="79">
        <v>16</v>
      </c>
      <c r="M222" s="77">
        <v>13</v>
      </c>
      <c r="N222" s="18">
        <f t="shared" si="22"/>
        <v>15</v>
      </c>
      <c r="O222" s="21">
        <f t="shared" si="18"/>
        <v>44709</v>
      </c>
      <c r="P222" s="19">
        <f t="shared" si="23"/>
        <v>44734</v>
      </c>
      <c r="Q222" s="137" t="s">
        <v>684</v>
      </c>
      <c r="R222" s="132" t="s">
        <v>658</v>
      </c>
      <c r="S222" s="145"/>
    </row>
    <row r="223" spans="1:19" ht="30" x14ac:dyDescent="0.25">
      <c r="A223" t="s">
        <v>332</v>
      </c>
      <c r="B223" s="1">
        <v>44723</v>
      </c>
      <c r="C223" s="45" t="s">
        <v>323</v>
      </c>
      <c r="D223" s="75">
        <v>6</v>
      </c>
      <c r="H223">
        <v>26</v>
      </c>
      <c r="I223">
        <v>22</v>
      </c>
      <c r="J223" s="77">
        <v>20</v>
      </c>
      <c r="K223" s="79">
        <v>17</v>
      </c>
      <c r="L223" s="79">
        <v>15</v>
      </c>
      <c r="M223" s="77">
        <v>14</v>
      </c>
      <c r="N223" s="18">
        <f t="shared" si="22"/>
        <v>15</v>
      </c>
      <c r="O223" s="21">
        <f t="shared" si="18"/>
        <v>44709</v>
      </c>
      <c r="P223" s="19">
        <f t="shared" si="23"/>
        <v>44734</v>
      </c>
      <c r="Q223" s="137" t="s">
        <v>639</v>
      </c>
      <c r="R223" s="132" t="s">
        <v>632</v>
      </c>
      <c r="S223" s="145" t="s">
        <v>402</v>
      </c>
    </row>
    <row r="224" spans="1:19" ht="30" x14ac:dyDescent="0.25">
      <c r="A224" t="s">
        <v>691</v>
      </c>
      <c r="B224" s="1">
        <v>44725</v>
      </c>
      <c r="C224" s="45" t="s">
        <v>192</v>
      </c>
      <c r="D224" s="75">
        <v>5</v>
      </c>
      <c r="H224">
        <v>25</v>
      </c>
      <c r="I224">
        <v>22</v>
      </c>
      <c r="J224" s="77">
        <v>20</v>
      </c>
      <c r="K224" s="79">
        <v>16</v>
      </c>
      <c r="L224" s="79">
        <v>15</v>
      </c>
      <c r="M224" s="77">
        <v>14</v>
      </c>
      <c r="N224" s="18">
        <f t="shared" si="22"/>
        <v>15</v>
      </c>
      <c r="O224" s="21">
        <f t="shared" si="18"/>
        <v>44711</v>
      </c>
      <c r="P224" s="19">
        <f t="shared" si="23"/>
        <v>44736</v>
      </c>
      <c r="Q224" s="137" t="s">
        <v>631</v>
      </c>
      <c r="R224" s="132" t="s">
        <v>658</v>
      </c>
      <c r="S224" s="145"/>
    </row>
    <row r="225" spans="1:19" ht="30" x14ac:dyDescent="0.25">
      <c r="A225" t="s">
        <v>244</v>
      </c>
      <c r="B225" s="1">
        <v>44725</v>
      </c>
      <c r="C225" s="45" t="s">
        <v>242</v>
      </c>
      <c r="D225" s="75">
        <v>5</v>
      </c>
      <c r="H225">
        <v>22</v>
      </c>
      <c r="I225">
        <v>20</v>
      </c>
      <c r="J225" s="77">
        <v>23</v>
      </c>
      <c r="K225" s="79">
        <v>15</v>
      </c>
      <c r="L225" s="79">
        <v>14</v>
      </c>
      <c r="M225" s="77">
        <v>16</v>
      </c>
      <c r="N225" s="18">
        <f t="shared" si="22"/>
        <v>15</v>
      </c>
      <c r="O225" s="21">
        <f t="shared" si="18"/>
        <v>44711</v>
      </c>
      <c r="P225" s="19">
        <f t="shared" si="23"/>
        <v>44736</v>
      </c>
      <c r="Q225" s="137" t="s">
        <v>752</v>
      </c>
      <c r="R225" s="132" t="s">
        <v>659</v>
      </c>
      <c r="S225" s="145" t="s">
        <v>394</v>
      </c>
    </row>
    <row r="226" spans="1:19" ht="30" x14ac:dyDescent="0.25">
      <c r="A226" t="s">
        <v>266</v>
      </c>
      <c r="B226" s="1">
        <v>44725</v>
      </c>
      <c r="C226" s="45" t="s">
        <v>242</v>
      </c>
      <c r="D226" s="75">
        <v>4</v>
      </c>
      <c r="H226">
        <v>17</v>
      </c>
      <c r="I226">
        <v>19</v>
      </c>
      <c r="J226" s="77">
        <v>27</v>
      </c>
      <c r="K226" s="79">
        <v>13</v>
      </c>
      <c r="L226" s="79">
        <v>14</v>
      </c>
      <c r="M226" s="77">
        <v>17</v>
      </c>
      <c r="N226" s="18">
        <f t="shared" si="22"/>
        <v>15</v>
      </c>
      <c r="O226" s="21">
        <f t="shared" si="18"/>
        <v>44711</v>
      </c>
      <c r="P226" s="19">
        <f t="shared" si="23"/>
        <v>44736</v>
      </c>
      <c r="Q226" s="137" t="s">
        <v>638</v>
      </c>
      <c r="R226" s="132" t="s">
        <v>659</v>
      </c>
      <c r="S226" s="145" t="s">
        <v>393</v>
      </c>
    </row>
    <row r="227" spans="1:19" x14ac:dyDescent="0.25">
      <c r="A227" t="s">
        <v>164</v>
      </c>
      <c r="B227" s="1">
        <v>44722</v>
      </c>
      <c r="C227" s="44" t="s">
        <v>165</v>
      </c>
      <c r="D227" s="75">
        <v>6</v>
      </c>
      <c r="H227">
        <v>24</v>
      </c>
      <c r="I227">
        <v>22</v>
      </c>
      <c r="J227" s="77">
        <v>23</v>
      </c>
      <c r="K227" s="79">
        <v>16</v>
      </c>
      <c r="L227" s="79">
        <v>15</v>
      </c>
      <c r="M227" s="77">
        <v>16</v>
      </c>
      <c r="N227" s="18">
        <f t="shared" si="22"/>
        <v>16</v>
      </c>
      <c r="O227" s="21">
        <f t="shared" si="18"/>
        <v>44707</v>
      </c>
      <c r="P227" s="19">
        <f t="shared" si="23"/>
        <v>44732</v>
      </c>
      <c r="S227" s="145" t="s">
        <v>808</v>
      </c>
    </row>
    <row r="228" spans="1:19" x14ac:dyDescent="0.25">
      <c r="A228" t="s">
        <v>104</v>
      </c>
      <c r="B228" s="1">
        <v>44723</v>
      </c>
      <c r="C228" s="44" t="s">
        <v>74</v>
      </c>
      <c r="D228" s="75">
        <v>4</v>
      </c>
      <c r="H228">
        <v>31</v>
      </c>
      <c r="I228">
        <v>16</v>
      </c>
      <c r="J228" s="77">
        <v>25</v>
      </c>
      <c r="K228" s="79">
        <v>19</v>
      </c>
      <c r="L228" s="79">
        <v>13</v>
      </c>
      <c r="M228" s="77">
        <v>16</v>
      </c>
      <c r="N228" s="18">
        <f t="shared" si="22"/>
        <v>16</v>
      </c>
      <c r="O228" s="21">
        <f t="shared" si="18"/>
        <v>44708</v>
      </c>
      <c r="P228" s="19">
        <f t="shared" si="23"/>
        <v>44733</v>
      </c>
      <c r="Q228" s="137" t="s">
        <v>649</v>
      </c>
      <c r="R228" s="132" t="s">
        <v>658</v>
      </c>
      <c r="S228" s="145" t="s">
        <v>393</v>
      </c>
    </row>
    <row r="229" spans="1:19" ht="30" x14ac:dyDescent="0.25">
      <c r="A229" t="s">
        <v>187</v>
      </c>
      <c r="B229" s="1">
        <v>44725</v>
      </c>
      <c r="C229" s="45" t="s">
        <v>192</v>
      </c>
      <c r="D229" s="75">
        <v>7</v>
      </c>
      <c r="H229">
        <v>18</v>
      </c>
      <c r="I229">
        <v>23</v>
      </c>
      <c r="J229" s="77">
        <v>26</v>
      </c>
      <c r="K229" s="79">
        <v>14</v>
      </c>
      <c r="L229" s="79">
        <v>16</v>
      </c>
      <c r="M229" s="77">
        <v>17</v>
      </c>
      <c r="N229" s="18">
        <f t="shared" si="22"/>
        <v>16</v>
      </c>
      <c r="O229" s="21">
        <f t="shared" si="18"/>
        <v>44710</v>
      </c>
      <c r="P229" s="19">
        <f t="shared" si="23"/>
        <v>44735</v>
      </c>
      <c r="Q229" s="137" t="s">
        <v>714</v>
      </c>
      <c r="R229" s="132" t="s">
        <v>659</v>
      </c>
      <c r="S229" s="145"/>
    </row>
    <row r="230" spans="1:19" ht="30" x14ac:dyDescent="0.25">
      <c r="A230" t="s">
        <v>191</v>
      </c>
      <c r="B230" s="1">
        <v>44725</v>
      </c>
      <c r="C230" s="45" t="s">
        <v>192</v>
      </c>
      <c r="D230" s="75">
        <v>5</v>
      </c>
      <c r="H230">
        <v>21</v>
      </c>
      <c r="I230">
        <v>22</v>
      </c>
      <c r="J230" s="77">
        <v>32</v>
      </c>
      <c r="K230" s="79">
        <v>15</v>
      </c>
      <c r="L230" s="79">
        <v>15</v>
      </c>
      <c r="M230" s="77">
        <v>19</v>
      </c>
      <c r="N230" s="18">
        <f t="shared" si="22"/>
        <v>16</v>
      </c>
      <c r="O230" s="21">
        <f t="shared" si="18"/>
        <v>44710</v>
      </c>
      <c r="P230" s="19">
        <f t="shared" si="23"/>
        <v>44735</v>
      </c>
      <c r="Q230" s="137" t="s">
        <v>678</v>
      </c>
      <c r="R230" s="132" t="s">
        <v>659</v>
      </c>
      <c r="S230" s="145" t="s">
        <v>393</v>
      </c>
    </row>
    <row r="231" spans="1:19" ht="30" x14ac:dyDescent="0.25">
      <c r="A231" t="s">
        <v>701</v>
      </c>
      <c r="B231" s="1">
        <v>44725</v>
      </c>
      <c r="C231" s="45" t="s">
        <v>192</v>
      </c>
      <c r="D231" s="75">
        <v>4</v>
      </c>
      <c r="H231">
        <v>26</v>
      </c>
      <c r="I231">
        <v>20</v>
      </c>
      <c r="J231" s="77">
        <v>26</v>
      </c>
      <c r="K231" s="79">
        <v>17</v>
      </c>
      <c r="L231" s="79">
        <v>14</v>
      </c>
      <c r="M231" s="77">
        <v>17</v>
      </c>
      <c r="N231" s="18">
        <f t="shared" si="22"/>
        <v>16</v>
      </c>
      <c r="O231" s="21">
        <f t="shared" si="18"/>
        <v>44710</v>
      </c>
      <c r="P231" s="19">
        <f t="shared" si="23"/>
        <v>44735</v>
      </c>
      <c r="Q231" s="137" t="s">
        <v>655</v>
      </c>
      <c r="R231" s="132" t="s">
        <v>632</v>
      </c>
      <c r="S231" s="147" t="s">
        <v>805</v>
      </c>
    </row>
    <row r="232" spans="1:19" ht="30" x14ac:dyDescent="0.25">
      <c r="A232" t="s">
        <v>703</v>
      </c>
      <c r="B232" s="1">
        <v>44725</v>
      </c>
      <c r="C232" s="45" t="s">
        <v>192</v>
      </c>
      <c r="D232" s="75">
        <v>2</v>
      </c>
      <c r="H232">
        <v>19</v>
      </c>
      <c r="I232">
        <v>26</v>
      </c>
      <c r="K232" s="79">
        <v>14</v>
      </c>
      <c r="L232" s="79">
        <v>17</v>
      </c>
      <c r="N232" s="18">
        <f>ROUND((K232+L232)/2,0)</f>
        <v>16</v>
      </c>
      <c r="O232" s="21">
        <f t="shared" si="18"/>
        <v>44710</v>
      </c>
      <c r="P232" s="19">
        <f t="shared" si="23"/>
        <v>44735</v>
      </c>
      <c r="Q232" s="137" t="s">
        <v>689</v>
      </c>
      <c r="R232" s="132" t="s">
        <v>632</v>
      </c>
      <c r="S232" s="145"/>
    </row>
    <row r="233" spans="1:19" x14ac:dyDescent="0.25">
      <c r="A233" t="s">
        <v>726</v>
      </c>
      <c r="B233" s="1">
        <v>44725</v>
      </c>
      <c r="C233" s="44" t="s">
        <v>217</v>
      </c>
      <c r="D233" s="75">
        <v>5</v>
      </c>
      <c r="H233">
        <v>24</v>
      </c>
      <c r="I233">
        <v>25</v>
      </c>
      <c r="J233" s="77">
        <v>24</v>
      </c>
      <c r="K233" s="79">
        <v>16</v>
      </c>
      <c r="L233" s="79">
        <v>16</v>
      </c>
      <c r="M233" s="77">
        <v>16</v>
      </c>
      <c r="N233" s="18">
        <f>ROUND((K233+L233+M233)/3,0)</f>
        <v>16</v>
      </c>
      <c r="O233" s="21">
        <f t="shared" si="18"/>
        <v>44710</v>
      </c>
      <c r="P233" s="19">
        <f t="shared" si="23"/>
        <v>44735</v>
      </c>
      <c r="Q233" s="137" t="s">
        <v>641</v>
      </c>
      <c r="R233" s="132" t="s">
        <v>658</v>
      </c>
      <c r="S233" s="145" t="s">
        <v>402</v>
      </c>
    </row>
    <row r="234" spans="1:19" x14ac:dyDescent="0.25">
      <c r="A234" t="s">
        <v>113</v>
      </c>
      <c r="B234" s="1">
        <v>44723</v>
      </c>
      <c r="C234" s="44" t="s">
        <v>74</v>
      </c>
      <c r="D234" s="75">
        <v>3</v>
      </c>
      <c r="H234">
        <v>23</v>
      </c>
      <c r="I234">
        <v>26</v>
      </c>
      <c r="J234" s="77">
        <v>29</v>
      </c>
      <c r="K234" s="79">
        <v>16</v>
      </c>
      <c r="L234" s="79">
        <v>17</v>
      </c>
      <c r="M234" s="77">
        <v>18</v>
      </c>
      <c r="N234" s="18">
        <f>ROUND((K234+L234+M234)/3,0)</f>
        <v>17</v>
      </c>
      <c r="O234" s="21">
        <f t="shared" si="18"/>
        <v>44707</v>
      </c>
      <c r="P234" s="19">
        <f t="shared" si="23"/>
        <v>44732</v>
      </c>
      <c r="Q234" s="137" t="s">
        <v>634</v>
      </c>
      <c r="R234" s="132" t="s">
        <v>658</v>
      </c>
      <c r="S234" s="145" t="s">
        <v>440</v>
      </c>
    </row>
    <row r="235" spans="1:19" ht="30" x14ac:dyDescent="0.25">
      <c r="A235" t="s">
        <v>122</v>
      </c>
      <c r="B235" s="1">
        <v>44723</v>
      </c>
      <c r="C235" s="45" t="s">
        <v>117</v>
      </c>
      <c r="D235" s="75">
        <v>3</v>
      </c>
      <c r="H235">
        <v>29</v>
      </c>
      <c r="I235">
        <v>25</v>
      </c>
      <c r="J235" s="77">
        <v>28</v>
      </c>
      <c r="K235" s="79">
        <v>18</v>
      </c>
      <c r="L235" s="79">
        <v>16</v>
      </c>
      <c r="M235" s="77">
        <v>18</v>
      </c>
      <c r="N235" s="18">
        <f>ROUND((K235+L235+M235)/3,0)</f>
        <v>17</v>
      </c>
      <c r="O235" s="21">
        <f t="shared" si="18"/>
        <v>44707</v>
      </c>
      <c r="P235" s="19">
        <f t="shared" si="23"/>
        <v>44732</v>
      </c>
      <c r="Q235" s="137" t="s">
        <v>662</v>
      </c>
      <c r="R235" s="132" t="s">
        <v>658</v>
      </c>
      <c r="S235" s="147" t="s">
        <v>805</v>
      </c>
    </row>
    <row r="236" spans="1:19" ht="30" x14ac:dyDescent="0.25">
      <c r="A236" t="s">
        <v>140</v>
      </c>
      <c r="B236" s="1">
        <v>44723</v>
      </c>
      <c r="C236" s="45" t="s">
        <v>117</v>
      </c>
      <c r="D236" s="75">
        <v>4</v>
      </c>
      <c r="H236">
        <v>26</v>
      </c>
      <c r="I236">
        <v>35</v>
      </c>
      <c r="J236" s="77">
        <v>20</v>
      </c>
      <c r="K236" s="79">
        <v>17</v>
      </c>
      <c r="L236" s="79">
        <v>21</v>
      </c>
      <c r="M236" s="77">
        <v>14</v>
      </c>
      <c r="N236" s="18">
        <f>ROUND((K236+L236+M236)/3,0)</f>
        <v>17</v>
      </c>
      <c r="O236" s="21">
        <f t="shared" si="18"/>
        <v>44707</v>
      </c>
      <c r="P236" s="19">
        <f t="shared" si="23"/>
        <v>44732</v>
      </c>
      <c r="Q236" s="137" t="s">
        <v>634</v>
      </c>
      <c r="R236" s="132" t="s">
        <v>632</v>
      </c>
      <c r="S236" s="145"/>
    </row>
    <row r="237" spans="1:19" ht="30" x14ac:dyDescent="0.25">
      <c r="A237" t="s">
        <v>147</v>
      </c>
      <c r="B237" s="1">
        <v>44723</v>
      </c>
      <c r="C237" s="45" t="s">
        <v>117</v>
      </c>
      <c r="D237" s="75">
        <v>4</v>
      </c>
      <c r="H237">
        <v>24</v>
      </c>
      <c r="I237">
        <v>25</v>
      </c>
      <c r="J237" s="77">
        <v>30</v>
      </c>
      <c r="K237" s="79">
        <v>16</v>
      </c>
      <c r="L237" s="79">
        <v>16</v>
      </c>
      <c r="M237" s="77">
        <v>19</v>
      </c>
      <c r="N237" s="18">
        <f>ROUND((K237+L237+M237)/3,0)</f>
        <v>17</v>
      </c>
      <c r="O237" s="21">
        <f t="shared" si="18"/>
        <v>44707</v>
      </c>
      <c r="P237" s="19">
        <f t="shared" si="23"/>
        <v>44732</v>
      </c>
      <c r="Q237" s="137" t="s">
        <v>639</v>
      </c>
      <c r="R237" s="132" t="s">
        <v>632</v>
      </c>
      <c r="S237" s="145" t="s">
        <v>440</v>
      </c>
    </row>
    <row r="238" spans="1:19" ht="30" x14ac:dyDescent="0.25">
      <c r="A238" t="s">
        <v>150</v>
      </c>
      <c r="B238" s="1">
        <v>44723</v>
      </c>
      <c r="C238" s="45" t="s">
        <v>117</v>
      </c>
      <c r="D238" s="75">
        <v>2</v>
      </c>
      <c r="H238">
        <v>25</v>
      </c>
      <c r="I238">
        <v>26</v>
      </c>
      <c r="K238" s="79">
        <v>16</v>
      </c>
      <c r="L238" s="79">
        <v>17</v>
      </c>
      <c r="N238" s="18">
        <f>ROUND((K238+L238)/2,0)</f>
        <v>17</v>
      </c>
      <c r="O238" s="21">
        <f t="shared" si="18"/>
        <v>44707</v>
      </c>
      <c r="P238" s="19">
        <f t="shared" si="23"/>
        <v>44732</v>
      </c>
      <c r="Q238" s="137" t="s">
        <v>634</v>
      </c>
      <c r="R238" s="132" t="s">
        <v>632</v>
      </c>
      <c r="S238" s="145" t="s">
        <v>440</v>
      </c>
    </row>
    <row r="239" spans="1:19" ht="30" x14ac:dyDescent="0.25">
      <c r="A239" t="s">
        <v>173</v>
      </c>
      <c r="B239" s="1">
        <v>44725</v>
      </c>
      <c r="C239" s="45" t="s">
        <v>192</v>
      </c>
      <c r="D239" s="75">
        <v>5</v>
      </c>
      <c r="H239">
        <v>23</v>
      </c>
      <c r="I239">
        <v>26</v>
      </c>
      <c r="J239" s="77">
        <v>30</v>
      </c>
      <c r="K239" s="79">
        <v>16</v>
      </c>
      <c r="L239" s="79">
        <v>17</v>
      </c>
      <c r="M239" s="77">
        <v>19</v>
      </c>
      <c r="N239" s="18">
        <f>ROUND((K239+L239+M239)/3,0)</f>
        <v>17</v>
      </c>
      <c r="O239" s="21">
        <f t="shared" ref="O239:O302" si="24">B239-N239+1</f>
        <v>44709</v>
      </c>
      <c r="P239" s="19">
        <f t="shared" si="23"/>
        <v>44734</v>
      </c>
      <c r="Q239" s="137" t="s">
        <v>642</v>
      </c>
      <c r="R239" s="132" t="s">
        <v>658</v>
      </c>
      <c r="S239" s="145" t="s">
        <v>394</v>
      </c>
    </row>
    <row r="240" spans="1:19" ht="30" x14ac:dyDescent="0.25">
      <c r="A240" t="s">
        <v>708</v>
      </c>
      <c r="B240" s="1">
        <v>44725</v>
      </c>
      <c r="C240" s="45" t="s">
        <v>192</v>
      </c>
      <c r="D240" s="75">
        <v>4</v>
      </c>
      <c r="H240">
        <v>29</v>
      </c>
      <c r="I240">
        <v>30</v>
      </c>
      <c r="J240" s="77">
        <v>17</v>
      </c>
      <c r="K240" s="79">
        <v>18</v>
      </c>
      <c r="L240" s="79">
        <v>19</v>
      </c>
      <c r="M240" s="77">
        <v>13</v>
      </c>
      <c r="N240" s="18">
        <f>ROUND((K240+L240+M240)/3,0)</f>
        <v>17</v>
      </c>
      <c r="O240" s="21">
        <f t="shared" si="24"/>
        <v>44709</v>
      </c>
      <c r="P240" s="19">
        <f t="shared" si="23"/>
        <v>44734</v>
      </c>
      <c r="Q240" s="137" t="s">
        <v>666</v>
      </c>
      <c r="R240" s="132" t="s">
        <v>658</v>
      </c>
      <c r="S240" s="145"/>
    </row>
    <row r="241" spans="1:19" ht="30" x14ac:dyDescent="0.25">
      <c r="A241" t="s">
        <v>255</v>
      </c>
      <c r="B241" s="1">
        <v>44725</v>
      </c>
      <c r="C241" s="45" t="s">
        <v>242</v>
      </c>
      <c r="D241" s="75">
        <v>4</v>
      </c>
      <c r="H241">
        <v>19</v>
      </c>
      <c r="I241">
        <v>34</v>
      </c>
      <c r="J241" s="77">
        <v>25</v>
      </c>
      <c r="K241" s="79">
        <v>14</v>
      </c>
      <c r="L241" s="79">
        <v>20</v>
      </c>
      <c r="M241" s="77">
        <v>16</v>
      </c>
      <c r="N241" s="18">
        <f>ROUND((K241+L241+M241)/3,0)</f>
        <v>17</v>
      </c>
      <c r="O241" s="21">
        <f t="shared" si="24"/>
        <v>44709</v>
      </c>
      <c r="P241" s="19">
        <f t="shared" si="23"/>
        <v>44734</v>
      </c>
      <c r="Q241" s="137" t="s">
        <v>673</v>
      </c>
      <c r="R241" s="132" t="s">
        <v>659</v>
      </c>
      <c r="S241" s="145" t="s">
        <v>393</v>
      </c>
    </row>
    <row r="242" spans="1:19" ht="30" x14ac:dyDescent="0.25">
      <c r="A242" t="s">
        <v>746</v>
      </c>
      <c r="B242" s="1">
        <v>44725</v>
      </c>
      <c r="C242" s="45" t="s">
        <v>242</v>
      </c>
      <c r="D242" s="75">
        <v>5</v>
      </c>
      <c r="E242" t="s">
        <v>751</v>
      </c>
      <c r="H242">
        <v>24</v>
      </c>
      <c r="I242">
        <v>26</v>
      </c>
      <c r="J242" s="77">
        <v>28</v>
      </c>
      <c r="K242" s="79">
        <v>16</v>
      </c>
      <c r="L242" s="79">
        <v>17</v>
      </c>
      <c r="M242" s="77">
        <v>18</v>
      </c>
      <c r="N242" s="18">
        <f>ROUND((K242+L242+M242)/3,0)</f>
        <v>17</v>
      </c>
      <c r="O242" s="21">
        <f t="shared" si="24"/>
        <v>44709</v>
      </c>
      <c r="P242" s="19">
        <f t="shared" si="23"/>
        <v>44734</v>
      </c>
      <c r="Q242" s="137" t="s">
        <v>669</v>
      </c>
      <c r="R242" s="132" t="s">
        <v>659</v>
      </c>
      <c r="S242" s="145"/>
    </row>
    <row r="243" spans="1:19" x14ac:dyDescent="0.25">
      <c r="A243" t="s">
        <v>764</v>
      </c>
      <c r="B243" s="1">
        <v>44725</v>
      </c>
      <c r="C243" s="44" t="s">
        <v>758</v>
      </c>
      <c r="D243" s="75">
        <v>3</v>
      </c>
      <c r="H243">
        <v>30</v>
      </c>
      <c r="I243">
        <v>24</v>
      </c>
      <c r="J243" s="77">
        <v>23</v>
      </c>
      <c r="K243" s="79">
        <v>19</v>
      </c>
      <c r="L243" s="79">
        <v>16</v>
      </c>
      <c r="M243" s="77">
        <v>16</v>
      </c>
      <c r="N243" s="18">
        <f>ROUND((K243+L243+M243)/3,0)</f>
        <v>17</v>
      </c>
      <c r="O243" s="21">
        <f t="shared" si="24"/>
        <v>44709</v>
      </c>
      <c r="P243" s="19">
        <f t="shared" si="23"/>
        <v>44734</v>
      </c>
      <c r="Q243" s="137" t="s">
        <v>736</v>
      </c>
      <c r="R243" s="132" t="s">
        <v>659</v>
      </c>
      <c r="S243" s="145"/>
    </row>
    <row r="244" spans="1:19" x14ac:dyDescent="0.25">
      <c r="A244" t="s">
        <v>766</v>
      </c>
      <c r="B244" s="1">
        <v>44725</v>
      </c>
      <c r="C244" s="44" t="s">
        <v>758</v>
      </c>
      <c r="D244" s="75">
        <v>2</v>
      </c>
      <c r="H244">
        <v>26</v>
      </c>
      <c r="I244">
        <v>24</v>
      </c>
      <c r="K244" s="79">
        <v>17</v>
      </c>
      <c r="L244" s="79">
        <v>16</v>
      </c>
      <c r="N244" s="18">
        <f>ROUND((K244+L244)/2,0)</f>
        <v>17</v>
      </c>
      <c r="O244" s="21">
        <f t="shared" si="24"/>
        <v>44709</v>
      </c>
      <c r="P244" s="19">
        <f t="shared" si="23"/>
        <v>44734</v>
      </c>
      <c r="Q244" s="137" t="s">
        <v>637</v>
      </c>
      <c r="R244" s="132" t="s">
        <v>659</v>
      </c>
      <c r="S244" s="145" t="s">
        <v>824</v>
      </c>
    </row>
    <row r="245" spans="1:19" x14ac:dyDescent="0.25">
      <c r="A245" t="s">
        <v>77</v>
      </c>
      <c r="B245" s="1">
        <v>44723</v>
      </c>
      <c r="C245" s="44" t="s">
        <v>74</v>
      </c>
      <c r="D245" s="75">
        <v>2</v>
      </c>
      <c r="H245">
        <v>25</v>
      </c>
      <c r="I245">
        <v>32</v>
      </c>
      <c r="K245" s="79">
        <v>16</v>
      </c>
      <c r="L245" s="79">
        <v>19</v>
      </c>
      <c r="N245" s="18">
        <f>ROUND((K245+L245)/2,0)</f>
        <v>18</v>
      </c>
      <c r="O245" s="21">
        <f t="shared" si="24"/>
        <v>44706</v>
      </c>
      <c r="P245" s="19">
        <f t="shared" si="23"/>
        <v>44731</v>
      </c>
      <c r="Q245" s="137" t="s">
        <v>636</v>
      </c>
      <c r="R245" s="132" t="s">
        <v>659</v>
      </c>
      <c r="S245" s="145" t="s">
        <v>440</v>
      </c>
    </row>
    <row r="246" spans="1:19" x14ac:dyDescent="0.25">
      <c r="A246" t="s">
        <v>80</v>
      </c>
      <c r="B246" s="1">
        <v>44723</v>
      </c>
      <c r="C246" s="44" t="s">
        <v>74</v>
      </c>
      <c r="D246" s="75">
        <v>4</v>
      </c>
      <c r="H246">
        <v>30</v>
      </c>
      <c r="I246">
        <v>24</v>
      </c>
      <c r="J246" s="77">
        <v>28</v>
      </c>
      <c r="K246" s="79">
        <v>19</v>
      </c>
      <c r="L246" s="79">
        <v>16</v>
      </c>
      <c r="M246" s="77">
        <v>18</v>
      </c>
      <c r="N246" s="18">
        <f>ROUND((K246+L246+M246)/3,0)</f>
        <v>18</v>
      </c>
      <c r="O246" s="21">
        <f t="shared" si="24"/>
        <v>44706</v>
      </c>
      <c r="P246" s="19">
        <f t="shared" si="23"/>
        <v>44731</v>
      </c>
      <c r="Q246" s="137" t="s">
        <v>679</v>
      </c>
      <c r="R246" s="132" t="s">
        <v>658</v>
      </c>
      <c r="S246" s="145" t="s">
        <v>393</v>
      </c>
    </row>
    <row r="247" spans="1:19" x14ac:dyDescent="0.25">
      <c r="A247" t="s">
        <v>95</v>
      </c>
      <c r="B247" s="1">
        <v>44723</v>
      </c>
      <c r="C247" s="44" t="s">
        <v>74</v>
      </c>
      <c r="D247" s="75">
        <v>5</v>
      </c>
      <c r="H247">
        <v>26</v>
      </c>
      <c r="I247">
        <v>27</v>
      </c>
      <c r="J247" s="77">
        <v>36</v>
      </c>
      <c r="K247" s="79">
        <v>17</v>
      </c>
      <c r="L247" s="79">
        <v>17</v>
      </c>
      <c r="M247" s="77">
        <v>21</v>
      </c>
      <c r="N247" s="18">
        <f>ROUND((K247+L247+M247)/3,0)</f>
        <v>18</v>
      </c>
      <c r="O247" s="21">
        <f t="shared" si="24"/>
        <v>44706</v>
      </c>
      <c r="P247" s="19">
        <f t="shared" si="23"/>
        <v>44731</v>
      </c>
      <c r="Q247" s="138" t="s">
        <v>679</v>
      </c>
      <c r="R247" s="134" t="s">
        <v>658</v>
      </c>
      <c r="S247" s="146" t="s">
        <v>402</v>
      </c>
    </row>
    <row r="248" spans="1:19" x14ac:dyDescent="0.25">
      <c r="A248" t="s">
        <v>273</v>
      </c>
      <c r="B248" s="1">
        <v>44723</v>
      </c>
      <c r="C248" s="44" t="s">
        <v>322</v>
      </c>
      <c r="D248" s="75">
        <v>3</v>
      </c>
      <c r="H248">
        <v>29</v>
      </c>
      <c r="I248">
        <v>29</v>
      </c>
      <c r="J248" s="77">
        <v>31</v>
      </c>
      <c r="K248" s="79">
        <v>18</v>
      </c>
      <c r="L248" s="79">
        <v>18</v>
      </c>
      <c r="M248" s="77">
        <v>19</v>
      </c>
      <c r="N248" s="18">
        <f>ROUND((K248+L248+M248)/3,0)</f>
        <v>18</v>
      </c>
      <c r="O248" s="21">
        <f t="shared" si="24"/>
        <v>44706</v>
      </c>
      <c r="P248" s="19">
        <f t="shared" si="23"/>
        <v>44731</v>
      </c>
      <c r="Q248" s="137" t="s">
        <v>631</v>
      </c>
      <c r="R248" s="132" t="s">
        <v>632</v>
      </c>
      <c r="S248" s="145" t="s">
        <v>440</v>
      </c>
    </row>
    <row r="249" spans="1:19" x14ac:dyDescent="0.25">
      <c r="A249" t="s">
        <v>296</v>
      </c>
      <c r="B249" s="1">
        <v>44723</v>
      </c>
      <c r="C249" s="44" t="s">
        <v>322</v>
      </c>
      <c r="D249" s="75">
        <v>4</v>
      </c>
      <c r="H249">
        <v>32</v>
      </c>
      <c r="I249">
        <v>28</v>
      </c>
      <c r="J249" s="77">
        <v>26</v>
      </c>
      <c r="K249" s="79">
        <v>19</v>
      </c>
      <c r="L249" s="79">
        <v>18</v>
      </c>
      <c r="M249" s="77">
        <v>17</v>
      </c>
      <c r="N249" s="18">
        <f>ROUND((K249+L249+M249)/3,0)</f>
        <v>18</v>
      </c>
      <c r="O249" s="21">
        <f t="shared" si="24"/>
        <v>44706</v>
      </c>
      <c r="P249" s="19">
        <f t="shared" ref="P249:P280" si="25">O249+25</f>
        <v>44731</v>
      </c>
      <c r="Q249" s="137" t="s">
        <v>647</v>
      </c>
      <c r="R249" s="132" t="s">
        <v>658</v>
      </c>
      <c r="S249" s="145"/>
    </row>
    <row r="250" spans="1:19" x14ac:dyDescent="0.25">
      <c r="A250" t="s">
        <v>307</v>
      </c>
      <c r="B250" s="1">
        <v>44723</v>
      </c>
      <c r="C250" s="44" t="s">
        <v>322</v>
      </c>
      <c r="D250" s="75">
        <v>3</v>
      </c>
      <c r="H250">
        <v>21</v>
      </c>
      <c r="I250">
        <v>30</v>
      </c>
      <c r="J250" s="77">
        <v>30</v>
      </c>
      <c r="K250" s="79">
        <v>15</v>
      </c>
      <c r="L250" s="79">
        <v>19</v>
      </c>
      <c r="M250" s="77">
        <v>19</v>
      </c>
      <c r="N250" s="18">
        <f>ROUND((K250+L250+M250)/3,0)</f>
        <v>18</v>
      </c>
      <c r="O250" s="21">
        <f t="shared" si="24"/>
        <v>44706</v>
      </c>
      <c r="P250" s="19">
        <f t="shared" si="25"/>
        <v>44731</v>
      </c>
      <c r="Q250" s="137" t="s">
        <v>654</v>
      </c>
      <c r="R250" s="132" t="s">
        <v>658</v>
      </c>
      <c r="S250" s="147" t="s">
        <v>805</v>
      </c>
    </row>
    <row r="251" spans="1:19" x14ac:dyDescent="0.25">
      <c r="A251" t="s">
        <v>314</v>
      </c>
      <c r="B251" s="1">
        <v>44723</v>
      </c>
      <c r="C251" s="44" t="s">
        <v>322</v>
      </c>
      <c r="D251" s="75">
        <v>2</v>
      </c>
      <c r="H251">
        <v>25</v>
      </c>
      <c r="I251">
        <v>32</v>
      </c>
      <c r="K251" s="79">
        <v>16</v>
      </c>
      <c r="L251" s="79">
        <v>19</v>
      </c>
      <c r="N251" s="18">
        <f>ROUND((K251+L251)/2,0)</f>
        <v>18</v>
      </c>
      <c r="O251" s="21">
        <f t="shared" si="24"/>
        <v>44706</v>
      </c>
      <c r="P251" s="19">
        <f t="shared" si="25"/>
        <v>44731</v>
      </c>
      <c r="Q251" s="137" t="s">
        <v>634</v>
      </c>
      <c r="R251" s="132" t="s">
        <v>632</v>
      </c>
      <c r="S251" s="147" t="s">
        <v>805</v>
      </c>
    </row>
    <row r="252" spans="1:19" x14ac:dyDescent="0.25">
      <c r="A252" t="s">
        <v>317</v>
      </c>
      <c r="B252" s="1">
        <v>44723</v>
      </c>
      <c r="C252" s="44" t="s">
        <v>322</v>
      </c>
      <c r="D252" s="75">
        <v>3</v>
      </c>
      <c r="H252">
        <v>26</v>
      </c>
      <c r="I252">
        <v>32</v>
      </c>
      <c r="J252" s="77">
        <v>32</v>
      </c>
      <c r="K252" s="79">
        <v>17</v>
      </c>
      <c r="L252" s="79">
        <v>19</v>
      </c>
      <c r="M252" s="77">
        <v>19</v>
      </c>
      <c r="N252" s="18">
        <f t="shared" ref="N252:N265" si="26">ROUND((K252+L252+M252)/3,0)</f>
        <v>18</v>
      </c>
      <c r="O252" s="21">
        <f t="shared" si="24"/>
        <v>44706</v>
      </c>
      <c r="P252" s="19">
        <f t="shared" si="25"/>
        <v>44731</v>
      </c>
      <c r="Q252" s="137" t="s">
        <v>657</v>
      </c>
      <c r="R252" s="132" t="s">
        <v>658</v>
      </c>
      <c r="S252" s="145" t="s">
        <v>394</v>
      </c>
    </row>
    <row r="253" spans="1:19" x14ac:dyDescent="0.25">
      <c r="A253" t="s">
        <v>226</v>
      </c>
      <c r="B253" s="1">
        <v>44725</v>
      </c>
      <c r="C253" s="44" t="s">
        <v>241</v>
      </c>
      <c r="D253" s="75">
        <v>5</v>
      </c>
      <c r="H253">
        <v>28</v>
      </c>
      <c r="I253">
        <v>26</v>
      </c>
      <c r="J253" s="77">
        <v>29</v>
      </c>
      <c r="K253" s="79">
        <v>18</v>
      </c>
      <c r="L253" s="79">
        <v>17</v>
      </c>
      <c r="M253" s="77">
        <v>18</v>
      </c>
      <c r="N253" s="18">
        <f t="shared" si="26"/>
        <v>18</v>
      </c>
      <c r="O253" s="21">
        <f t="shared" si="24"/>
        <v>44708</v>
      </c>
      <c r="P253" s="19">
        <f t="shared" si="25"/>
        <v>44733</v>
      </c>
      <c r="Q253" s="137" t="s">
        <v>670</v>
      </c>
      <c r="R253" s="132" t="s">
        <v>659</v>
      </c>
      <c r="S253" s="145" t="s">
        <v>393</v>
      </c>
    </row>
    <row r="254" spans="1:19" x14ac:dyDescent="0.25">
      <c r="A254" t="s">
        <v>236</v>
      </c>
      <c r="B254" s="1">
        <v>44725</v>
      </c>
      <c r="C254" s="44" t="s">
        <v>241</v>
      </c>
      <c r="D254" s="75">
        <v>8</v>
      </c>
      <c r="H254">
        <v>23</v>
      </c>
      <c r="I254">
        <v>34</v>
      </c>
      <c r="J254" s="77">
        <v>32</v>
      </c>
      <c r="K254" s="79">
        <v>16</v>
      </c>
      <c r="L254" s="79">
        <v>20</v>
      </c>
      <c r="M254" s="77">
        <v>19</v>
      </c>
      <c r="N254" s="18">
        <f t="shared" si="26"/>
        <v>18</v>
      </c>
      <c r="O254" s="21">
        <f t="shared" si="24"/>
        <v>44708</v>
      </c>
      <c r="P254" s="19">
        <f t="shared" si="25"/>
        <v>44733</v>
      </c>
      <c r="Q254" s="137" t="s">
        <v>669</v>
      </c>
      <c r="R254" s="132" t="s">
        <v>632</v>
      </c>
      <c r="S254" s="145" t="s">
        <v>806</v>
      </c>
    </row>
    <row r="255" spans="1:19" ht="30" x14ac:dyDescent="0.25">
      <c r="A255" t="s">
        <v>249</v>
      </c>
      <c r="B255" s="1">
        <v>44725</v>
      </c>
      <c r="C255" s="45" t="s">
        <v>242</v>
      </c>
      <c r="D255" s="75">
        <v>6</v>
      </c>
      <c r="H255">
        <v>26</v>
      </c>
      <c r="I255">
        <v>27</v>
      </c>
      <c r="J255" s="77">
        <v>30</v>
      </c>
      <c r="K255" s="79">
        <v>17</v>
      </c>
      <c r="L255" s="79">
        <v>17</v>
      </c>
      <c r="M255" s="77">
        <v>19</v>
      </c>
      <c r="N255" s="18">
        <f t="shared" si="26"/>
        <v>18</v>
      </c>
      <c r="O255" s="21">
        <f t="shared" si="24"/>
        <v>44708</v>
      </c>
      <c r="P255" s="19">
        <f t="shared" si="25"/>
        <v>44733</v>
      </c>
      <c r="Q255" s="137" t="s">
        <v>754</v>
      </c>
      <c r="R255" s="132" t="s">
        <v>658</v>
      </c>
      <c r="S255" s="145" t="s">
        <v>402</v>
      </c>
    </row>
    <row r="256" spans="1:19" ht="30" x14ac:dyDescent="0.25">
      <c r="A256" t="s">
        <v>349</v>
      </c>
      <c r="B256" s="1">
        <v>44725</v>
      </c>
      <c r="C256" s="45" t="s">
        <v>338</v>
      </c>
      <c r="D256" s="75">
        <v>4</v>
      </c>
      <c r="H256">
        <v>30</v>
      </c>
      <c r="I256">
        <v>27</v>
      </c>
      <c r="J256" s="77">
        <v>29</v>
      </c>
      <c r="K256" s="79">
        <v>19</v>
      </c>
      <c r="L256" s="79">
        <v>17</v>
      </c>
      <c r="M256" s="77">
        <v>18</v>
      </c>
      <c r="N256" s="18">
        <f t="shared" si="26"/>
        <v>18</v>
      </c>
      <c r="O256" s="21">
        <f t="shared" si="24"/>
        <v>44708</v>
      </c>
      <c r="P256" s="19">
        <f t="shared" si="25"/>
        <v>44733</v>
      </c>
      <c r="Q256" s="137" t="s">
        <v>787</v>
      </c>
      <c r="R256" s="132" t="s">
        <v>659</v>
      </c>
      <c r="S256" s="145"/>
    </row>
    <row r="257" spans="1:19" x14ac:dyDescent="0.25">
      <c r="A257" t="s">
        <v>765</v>
      </c>
      <c r="B257" s="1">
        <v>44725</v>
      </c>
      <c r="C257" s="44" t="s">
        <v>758</v>
      </c>
      <c r="D257" s="75">
        <v>3</v>
      </c>
      <c r="H257">
        <v>27</v>
      </c>
      <c r="I257">
        <v>28</v>
      </c>
      <c r="J257" s="77">
        <v>28</v>
      </c>
      <c r="K257" s="79">
        <v>17</v>
      </c>
      <c r="L257" s="79">
        <v>18</v>
      </c>
      <c r="M257" s="77">
        <v>18</v>
      </c>
      <c r="N257" s="18">
        <f t="shared" si="26"/>
        <v>18</v>
      </c>
      <c r="O257" s="21">
        <f t="shared" si="24"/>
        <v>44708</v>
      </c>
      <c r="P257" s="19">
        <f t="shared" si="25"/>
        <v>44733</v>
      </c>
      <c r="Q257" s="137" t="s">
        <v>736</v>
      </c>
      <c r="R257" s="132" t="s">
        <v>658</v>
      </c>
      <c r="S257" s="145" t="s">
        <v>440</v>
      </c>
    </row>
    <row r="258" spans="1:19" x14ac:dyDescent="0.25">
      <c r="A258" t="s">
        <v>781</v>
      </c>
      <c r="B258" s="1">
        <v>44725</v>
      </c>
      <c r="C258" s="44" t="s">
        <v>783</v>
      </c>
      <c r="D258" s="75">
        <v>8</v>
      </c>
      <c r="H258">
        <v>30</v>
      </c>
      <c r="I258">
        <v>28</v>
      </c>
      <c r="J258" s="77">
        <v>29</v>
      </c>
      <c r="K258" s="79">
        <v>19</v>
      </c>
      <c r="L258" s="79">
        <v>18</v>
      </c>
      <c r="M258" s="77">
        <v>18</v>
      </c>
      <c r="N258" s="18">
        <f t="shared" si="26"/>
        <v>18</v>
      </c>
      <c r="O258" s="21">
        <f t="shared" si="24"/>
        <v>44708</v>
      </c>
      <c r="P258" s="19">
        <f t="shared" si="25"/>
        <v>44733</v>
      </c>
      <c r="Q258" s="137" t="s">
        <v>637</v>
      </c>
      <c r="R258" s="132" t="s">
        <v>659</v>
      </c>
      <c r="S258" s="145" t="s">
        <v>393</v>
      </c>
    </row>
    <row r="259" spans="1:19" ht="30" x14ac:dyDescent="0.25">
      <c r="A259" t="s">
        <v>363</v>
      </c>
      <c r="B259" s="1">
        <v>44726</v>
      </c>
      <c r="C259" s="44" t="s">
        <v>375</v>
      </c>
      <c r="D259" s="75">
        <v>4</v>
      </c>
      <c r="H259">
        <v>28</v>
      </c>
      <c r="I259">
        <v>30</v>
      </c>
      <c r="J259" s="77">
        <v>27</v>
      </c>
      <c r="K259" s="79">
        <v>18</v>
      </c>
      <c r="L259" s="79">
        <v>19</v>
      </c>
      <c r="M259" s="77">
        <v>17</v>
      </c>
      <c r="N259" s="18">
        <f t="shared" si="26"/>
        <v>18</v>
      </c>
      <c r="O259" s="21">
        <f t="shared" si="24"/>
        <v>44709</v>
      </c>
      <c r="P259" s="19">
        <f t="shared" si="25"/>
        <v>44734</v>
      </c>
      <c r="Q259" s="137" t="s">
        <v>736</v>
      </c>
      <c r="R259" s="132" t="s">
        <v>658</v>
      </c>
      <c r="S259" s="145"/>
    </row>
    <row r="260" spans="1:19" ht="30" x14ac:dyDescent="0.25">
      <c r="A260" t="s">
        <v>368</v>
      </c>
      <c r="B260" s="1">
        <v>44726</v>
      </c>
      <c r="C260" s="44" t="s">
        <v>375</v>
      </c>
      <c r="D260" s="75">
        <v>4</v>
      </c>
      <c r="H260">
        <v>27</v>
      </c>
      <c r="I260">
        <v>28</v>
      </c>
      <c r="J260" s="77">
        <v>32</v>
      </c>
      <c r="K260" s="79">
        <v>17</v>
      </c>
      <c r="L260" s="79">
        <v>18</v>
      </c>
      <c r="M260" s="77">
        <v>19</v>
      </c>
      <c r="N260" s="18">
        <f t="shared" si="26"/>
        <v>18</v>
      </c>
      <c r="O260" s="21">
        <f t="shared" si="24"/>
        <v>44709</v>
      </c>
      <c r="P260" s="19">
        <f t="shared" si="25"/>
        <v>44734</v>
      </c>
      <c r="Q260" s="137" t="s">
        <v>736</v>
      </c>
      <c r="R260" s="132" t="s">
        <v>658</v>
      </c>
      <c r="S260" s="145"/>
    </row>
    <row r="261" spans="1:19" x14ac:dyDescent="0.25">
      <c r="A261" t="s">
        <v>33</v>
      </c>
      <c r="B261" s="1">
        <v>44722</v>
      </c>
      <c r="C261" s="42" t="s">
        <v>18</v>
      </c>
      <c r="D261" s="75">
        <v>4</v>
      </c>
      <c r="H261">
        <v>29</v>
      </c>
      <c r="I261">
        <v>34</v>
      </c>
      <c r="J261" s="77">
        <v>31</v>
      </c>
      <c r="K261" s="79">
        <v>18</v>
      </c>
      <c r="L261" s="79">
        <v>20</v>
      </c>
      <c r="M261" s="77">
        <v>19</v>
      </c>
      <c r="N261" s="18">
        <f t="shared" si="26"/>
        <v>19</v>
      </c>
      <c r="O261" s="21">
        <f t="shared" si="24"/>
        <v>44704</v>
      </c>
      <c r="P261" s="19">
        <f t="shared" si="25"/>
        <v>44729</v>
      </c>
      <c r="Q261" s="137" t="s">
        <v>813</v>
      </c>
      <c r="S261" s="145" t="s">
        <v>393</v>
      </c>
    </row>
    <row r="262" spans="1:19" x14ac:dyDescent="0.25">
      <c r="A262" t="s">
        <v>36</v>
      </c>
      <c r="B262" s="1">
        <v>44722</v>
      </c>
      <c r="C262" s="41" t="s">
        <v>18</v>
      </c>
      <c r="D262" s="75">
        <v>4</v>
      </c>
      <c r="H262">
        <v>31</v>
      </c>
      <c r="I262">
        <v>28</v>
      </c>
      <c r="J262" s="77">
        <v>35</v>
      </c>
      <c r="K262" s="79">
        <v>19</v>
      </c>
      <c r="L262" s="79">
        <v>18</v>
      </c>
      <c r="M262" s="77">
        <v>21</v>
      </c>
      <c r="N262" s="18">
        <f t="shared" si="26"/>
        <v>19</v>
      </c>
      <c r="O262" s="21">
        <f t="shared" si="24"/>
        <v>44704</v>
      </c>
      <c r="P262" s="19">
        <f t="shared" si="25"/>
        <v>44729</v>
      </c>
      <c r="S262" s="147" t="s">
        <v>805</v>
      </c>
    </row>
    <row r="263" spans="1:19" x14ac:dyDescent="0.25">
      <c r="A263" t="s">
        <v>56</v>
      </c>
      <c r="B263" s="1">
        <v>44722</v>
      </c>
      <c r="C263" s="43" t="s">
        <v>71</v>
      </c>
      <c r="D263" s="75">
        <v>4</v>
      </c>
      <c r="H263">
        <v>27</v>
      </c>
      <c r="I263">
        <v>32</v>
      </c>
      <c r="J263" s="77">
        <v>36</v>
      </c>
      <c r="K263" s="79">
        <v>17</v>
      </c>
      <c r="L263" s="79">
        <v>19</v>
      </c>
      <c r="M263" s="77">
        <v>21</v>
      </c>
      <c r="N263" s="18">
        <f t="shared" si="26"/>
        <v>19</v>
      </c>
      <c r="O263" s="21">
        <f t="shared" si="24"/>
        <v>44704</v>
      </c>
      <c r="P263" s="19">
        <f t="shared" si="25"/>
        <v>44729</v>
      </c>
      <c r="Q263" s="137" t="s">
        <v>818</v>
      </c>
      <c r="S263" s="147" t="s">
        <v>805</v>
      </c>
    </row>
    <row r="264" spans="1:19" x14ac:dyDescent="0.25">
      <c r="A264" t="s">
        <v>70</v>
      </c>
      <c r="B264" s="1">
        <v>44722</v>
      </c>
      <c r="C264" s="43" t="s">
        <v>71</v>
      </c>
      <c r="D264" s="75">
        <v>4</v>
      </c>
      <c r="H264">
        <v>34</v>
      </c>
      <c r="I264">
        <v>32</v>
      </c>
      <c r="J264" s="77">
        <v>32</v>
      </c>
      <c r="K264" s="79">
        <v>20</v>
      </c>
      <c r="L264" s="79">
        <v>19</v>
      </c>
      <c r="M264" s="77">
        <v>19</v>
      </c>
      <c r="N264" s="18">
        <f t="shared" si="26"/>
        <v>19</v>
      </c>
      <c r="O264" s="21">
        <f t="shared" si="24"/>
        <v>44704</v>
      </c>
      <c r="P264" s="19">
        <f t="shared" si="25"/>
        <v>44729</v>
      </c>
      <c r="Q264" s="137" t="s">
        <v>818</v>
      </c>
      <c r="S264" s="145" t="s">
        <v>393</v>
      </c>
    </row>
    <row r="265" spans="1:19" x14ac:dyDescent="0.25">
      <c r="A265" t="s">
        <v>624</v>
      </c>
      <c r="B265" s="1">
        <v>44722</v>
      </c>
      <c r="C265" s="44" t="s">
        <v>165</v>
      </c>
      <c r="D265" s="75">
        <v>4</v>
      </c>
      <c r="H265">
        <v>40</v>
      </c>
      <c r="I265">
        <v>32</v>
      </c>
      <c r="J265" s="77">
        <v>27</v>
      </c>
      <c r="K265" s="79">
        <v>22</v>
      </c>
      <c r="L265" s="79">
        <v>19</v>
      </c>
      <c r="M265" s="77">
        <v>17</v>
      </c>
      <c r="N265" s="18">
        <f t="shared" si="26"/>
        <v>19</v>
      </c>
      <c r="O265" s="21">
        <f t="shared" si="24"/>
        <v>44704</v>
      </c>
      <c r="P265" s="19">
        <f t="shared" si="25"/>
        <v>44729</v>
      </c>
      <c r="S265" s="145" t="s">
        <v>393</v>
      </c>
    </row>
    <row r="266" spans="1:19" x14ac:dyDescent="0.25">
      <c r="A266" t="s">
        <v>84</v>
      </c>
      <c r="B266" s="1">
        <v>44723</v>
      </c>
      <c r="C266" s="44" t="s">
        <v>74</v>
      </c>
      <c r="D266" s="75">
        <v>2</v>
      </c>
      <c r="H266">
        <v>30</v>
      </c>
      <c r="I266">
        <v>31</v>
      </c>
      <c r="K266" s="79">
        <v>19</v>
      </c>
      <c r="L266" s="79">
        <v>19</v>
      </c>
      <c r="N266" s="18">
        <f>ROUND((K266+L266)/2,0)</f>
        <v>19</v>
      </c>
      <c r="O266" s="21">
        <f t="shared" si="24"/>
        <v>44705</v>
      </c>
      <c r="P266" s="19">
        <f t="shared" si="25"/>
        <v>44730</v>
      </c>
      <c r="Q266" s="137" t="s">
        <v>680</v>
      </c>
      <c r="R266" s="132" t="s">
        <v>659</v>
      </c>
      <c r="S266" s="145" t="s">
        <v>394</v>
      </c>
    </row>
    <row r="267" spans="1:19" x14ac:dyDescent="0.25">
      <c r="A267" t="s">
        <v>96</v>
      </c>
      <c r="B267" s="1">
        <v>44723</v>
      </c>
      <c r="C267" s="44" t="s">
        <v>74</v>
      </c>
      <c r="D267" s="75">
        <v>5</v>
      </c>
      <c r="H267">
        <v>30</v>
      </c>
      <c r="I267">
        <v>32</v>
      </c>
      <c r="J267" s="77">
        <v>30</v>
      </c>
      <c r="K267" s="79">
        <v>19</v>
      </c>
      <c r="L267" s="79">
        <v>19</v>
      </c>
      <c r="M267" s="77">
        <v>19</v>
      </c>
      <c r="N267" s="18">
        <f t="shared" ref="N267:N273" si="27">ROUND((K267+L267+M267)/3,0)</f>
        <v>19</v>
      </c>
      <c r="O267" s="21">
        <f t="shared" si="24"/>
        <v>44705</v>
      </c>
      <c r="P267" s="19">
        <f t="shared" si="25"/>
        <v>44730</v>
      </c>
      <c r="Q267" s="138" t="s">
        <v>649</v>
      </c>
      <c r="R267" s="134" t="s">
        <v>658</v>
      </c>
      <c r="S267" s="146" t="s">
        <v>821</v>
      </c>
    </row>
    <row r="268" spans="1:19" x14ac:dyDescent="0.25">
      <c r="A268" t="s">
        <v>100</v>
      </c>
      <c r="B268" s="1">
        <v>44723</v>
      </c>
      <c r="C268" s="44" t="s">
        <v>74</v>
      </c>
      <c r="D268" s="75">
        <v>4</v>
      </c>
      <c r="H268">
        <v>25</v>
      </c>
      <c r="I268">
        <v>32</v>
      </c>
      <c r="J268" s="77">
        <v>35</v>
      </c>
      <c r="K268" s="79">
        <v>21</v>
      </c>
      <c r="L268" s="79">
        <v>16</v>
      </c>
      <c r="M268" s="77">
        <v>19</v>
      </c>
      <c r="N268" s="18">
        <f t="shared" si="27"/>
        <v>19</v>
      </c>
      <c r="O268" s="21">
        <f t="shared" si="24"/>
        <v>44705</v>
      </c>
      <c r="P268" s="19">
        <f t="shared" si="25"/>
        <v>44730</v>
      </c>
      <c r="Q268" s="137" t="s">
        <v>683</v>
      </c>
      <c r="R268" s="132" t="s">
        <v>658</v>
      </c>
      <c r="S268" s="145" t="s">
        <v>394</v>
      </c>
    </row>
    <row r="269" spans="1:19" x14ac:dyDescent="0.25">
      <c r="A269" t="s">
        <v>103</v>
      </c>
      <c r="B269" s="1">
        <v>44723</v>
      </c>
      <c r="C269" s="44" t="s">
        <v>74</v>
      </c>
      <c r="D269" s="75">
        <v>4</v>
      </c>
      <c r="H269">
        <v>36</v>
      </c>
      <c r="I269">
        <v>30</v>
      </c>
      <c r="J269" s="77">
        <v>26</v>
      </c>
      <c r="K269" s="79">
        <v>21</v>
      </c>
      <c r="L269" s="79">
        <v>19</v>
      </c>
      <c r="M269" s="77">
        <v>17</v>
      </c>
      <c r="N269" s="18">
        <f t="shared" si="27"/>
        <v>19</v>
      </c>
      <c r="O269" s="21">
        <f t="shared" si="24"/>
        <v>44705</v>
      </c>
      <c r="P269" s="19">
        <f t="shared" si="25"/>
        <v>44730</v>
      </c>
      <c r="Q269" s="137" t="s">
        <v>684</v>
      </c>
      <c r="R269" s="132" t="s">
        <v>658</v>
      </c>
      <c r="S269" s="145" t="s">
        <v>393</v>
      </c>
    </row>
    <row r="270" spans="1:19" x14ac:dyDescent="0.25">
      <c r="A270" t="s">
        <v>105</v>
      </c>
      <c r="B270" s="1">
        <v>44723</v>
      </c>
      <c r="C270" s="44" t="s">
        <v>74</v>
      </c>
      <c r="D270" s="75">
        <v>3</v>
      </c>
      <c r="H270">
        <v>31</v>
      </c>
      <c r="I270">
        <v>32</v>
      </c>
      <c r="J270" s="77">
        <v>34</v>
      </c>
      <c r="K270" s="79">
        <v>19</v>
      </c>
      <c r="L270" s="79">
        <v>19</v>
      </c>
      <c r="M270" s="77">
        <v>20</v>
      </c>
      <c r="N270" s="18">
        <f t="shared" si="27"/>
        <v>19</v>
      </c>
      <c r="O270" s="21">
        <f t="shared" si="24"/>
        <v>44705</v>
      </c>
      <c r="P270" s="19">
        <f t="shared" si="25"/>
        <v>44730</v>
      </c>
      <c r="Q270" s="137" t="s">
        <v>683</v>
      </c>
      <c r="R270" s="132" t="s">
        <v>658</v>
      </c>
      <c r="S270" s="145" t="s">
        <v>500</v>
      </c>
    </row>
    <row r="271" spans="1:19" x14ac:dyDescent="0.25">
      <c r="A271" t="s">
        <v>115</v>
      </c>
      <c r="B271" s="1">
        <v>44723</v>
      </c>
      <c r="C271" s="44" t="s">
        <v>74</v>
      </c>
      <c r="D271" s="75">
        <v>5</v>
      </c>
      <c r="H271">
        <v>26</v>
      </c>
      <c r="I271">
        <v>33</v>
      </c>
      <c r="J271" s="77">
        <v>34</v>
      </c>
      <c r="K271" s="79">
        <v>17</v>
      </c>
      <c r="L271" s="79">
        <v>20</v>
      </c>
      <c r="M271" s="77">
        <v>20</v>
      </c>
      <c r="N271" s="18">
        <f t="shared" si="27"/>
        <v>19</v>
      </c>
      <c r="O271" s="21">
        <f t="shared" si="24"/>
        <v>44705</v>
      </c>
      <c r="P271" s="19">
        <f t="shared" si="25"/>
        <v>44730</v>
      </c>
      <c r="Q271" s="137" t="s">
        <v>649</v>
      </c>
      <c r="R271" s="132" t="s">
        <v>658</v>
      </c>
      <c r="S271" s="145" t="s">
        <v>393</v>
      </c>
    </row>
    <row r="272" spans="1:19" x14ac:dyDescent="0.25">
      <c r="A272" t="s">
        <v>116</v>
      </c>
      <c r="B272" s="1">
        <v>44723</v>
      </c>
      <c r="C272" s="44" t="s">
        <v>74</v>
      </c>
      <c r="D272" s="75">
        <v>5</v>
      </c>
      <c r="H272">
        <v>28</v>
      </c>
      <c r="I272">
        <v>32</v>
      </c>
      <c r="J272" s="77">
        <v>36</v>
      </c>
      <c r="K272" s="79">
        <v>18</v>
      </c>
      <c r="L272" s="79">
        <v>19</v>
      </c>
      <c r="M272" s="77">
        <v>21</v>
      </c>
      <c r="N272" s="18">
        <f t="shared" si="27"/>
        <v>19</v>
      </c>
      <c r="O272" s="21">
        <f t="shared" si="24"/>
        <v>44705</v>
      </c>
      <c r="P272" s="19">
        <f t="shared" si="25"/>
        <v>44730</v>
      </c>
      <c r="Q272" s="137" t="s">
        <v>674</v>
      </c>
      <c r="R272" s="132" t="s">
        <v>659</v>
      </c>
      <c r="S272" s="145" t="s">
        <v>402</v>
      </c>
    </row>
    <row r="273" spans="1:19" ht="30" x14ac:dyDescent="0.25">
      <c r="A273" t="s">
        <v>124</v>
      </c>
      <c r="B273" s="1">
        <v>44723</v>
      </c>
      <c r="C273" s="45" t="s">
        <v>117</v>
      </c>
      <c r="D273" s="75">
        <v>4</v>
      </c>
      <c r="H273">
        <v>30</v>
      </c>
      <c r="I273">
        <v>34</v>
      </c>
      <c r="J273" s="77">
        <v>31</v>
      </c>
      <c r="K273" s="79">
        <v>19</v>
      </c>
      <c r="L273" s="79">
        <v>20</v>
      </c>
      <c r="M273" s="77">
        <v>19</v>
      </c>
      <c r="N273" s="18">
        <f t="shared" si="27"/>
        <v>19</v>
      </c>
      <c r="O273" s="21">
        <f t="shared" si="24"/>
        <v>44705</v>
      </c>
      <c r="P273" s="19">
        <f t="shared" si="25"/>
        <v>44730</v>
      </c>
      <c r="Q273" s="137" t="s">
        <v>634</v>
      </c>
      <c r="R273" s="132" t="s">
        <v>658</v>
      </c>
      <c r="S273" s="145" t="s">
        <v>394</v>
      </c>
    </row>
    <row r="274" spans="1:19" ht="30" x14ac:dyDescent="0.25">
      <c r="A274" t="s">
        <v>151</v>
      </c>
      <c r="B274" s="1">
        <v>44723</v>
      </c>
      <c r="C274" s="45" t="s">
        <v>117</v>
      </c>
      <c r="D274" s="75">
        <v>2</v>
      </c>
      <c r="H274">
        <v>30</v>
      </c>
      <c r="I274">
        <v>31</v>
      </c>
      <c r="K274" s="79">
        <v>19</v>
      </c>
      <c r="L274" s="79">
        <v>19</v>
      </c>
      <c r="N274" s="18">
        <f>ROUND((K274+L274)/2,0)</f>
        <v>19</v>
      </c>
      <c r="O274" s="21">
        <f t="shared" si="24"/>
        <v>44705</v>
      </c>
      <c r="P274" s="19">
        <f t="shared" si="25"/>
        <v>44730</v>
      </c>
      <c r="Q274" s="137" t="s">
        <v>641</v>
      </c>
      <c r="R274" s="132" t="s">
        <v>658</v>
      </c>
      <c r="S274" s="145" t="s">
        <v>440</v>
      </c>
    </row>
    <row r="275" spans="1:19" x14ac:dyDescent="0.25">
      <c r="A275" t="s">
        <v>289</v>
      </c>
      <c r="B275" s="1">
        <v>44723</v>
      </c>
      <c r="C275" s="44" t="s">
        <v>322</v>
      </c>
      <c r="D275" s="75">
        <v>3</v>
      </c>
      <c r="H275">
        <v>31</v>
      </c>
      <c r="I275">
        <v>31</v>
      </c>
      <c r="J275" s="77">
        <v>31</v>
      </c>
      <c r="K275" s="79">
        <v>19</v>
      </c>
      <c r="L275" s="79">
        <v>19</v>
      </c>
      <c r="M275" s="77">
        <v>19</v>
      </c>
      <c r="N275" s="18">
        <f>ROUND((K275+L275+M275)/3,0)</f>
        <v>19</v>
      </c>
      <c r="O275" s="21">
        <f t="shared" si="24"/>
        <v>44705</v>
      </c>
      <c r="P275" s="19">
        <f t="shared" si="25"/>
        <v>44730</v>
      </c>
      <c r="Q275" s="137" t="s">
        <v>642</v>
      </c>
      <c r="R275" s="132" t="s">
        <v>632</v>
      </c>
      <c r="S275" s="147" t="s">
        <v>805</v>
      </c>
    </row>
    <row r="276" spans="1:19" x14ac:dyDescent="0.25">
      <c r="A276" t="s">
        <v>300</v>
      </c>
      <c r="B276" s="1">
        <v>44723</v>
      </c>
      <c r="C276" s="44" t="s">
        <v>322</v>
      </c>
      <c r="D276" s="75">
        <v>4</v>
      </c>
      <c r="H276">
        <v>28</v>
      </c>
      <c r="I276">
        <v>30</v>
      </c>
      <c r="J276" s="77">
        <v>30</v>
      </c>
      <c r="K276" s="79">
        <v>18</v>
      </c>
      <c r="L276" s="79">
        <v>19</v>
      </c>
      <c r="M276" s="77">
        <v>19</v>
      </c>
      <c r="N276" s="18">
        <f>ROUND((K276+L276+M276)/3,0)</f>
        <v>19</v>
      </c>
      <c r="O276" s="21">
        <f t="shared" si="24"/>
        <v>44705</v>
      </c>
      <c r="P276" s="19">
        <f t="shared" si="25"/>
        <v>44730</v>
      </c>
      <c r="Q276" s="137" t="s">
        <v>651</v>
      </c>
      <c r="R276" s="132" t="s">
        <v>659</v>
      </c>
      <c r="S276" s="145" t="s">
        <v>394</v>
      </c>
    </row>
    <row r="277" spans="1:19" x14ac:dyDescent="0.25">
      <c r="A277" t="s">
        <v>302</v>
      </c>
      <c r="B277" s="1">
        <v>44723</v>
      </c>
      <c r="C277" s="44" t="s">
        <v>322</v>
      </c>
      <c r="D277" s="75">
        <v>2</v>
      </c>
      <c r="H277">
        <v>27</v>
      </c>
      <c r="I277">
        <v>36</v>
      </c>
      <c r="K277" s="79">
        <v>17</v>
      </c>
      <c r="L277" s="79">
        <v>21</v>
      </c>
      <c r="N277" s="18">
        <f>ROUND((K277+L277)/2,0)</f>
        <v>19</v>
      </c>
      <c r="O277" s="21">
        <f t="shared" si="24"/>
        <v>44705</v>
      </c>
      <c r="P277" s="19">
        <f t="shared" si="25"/>
        <v>44730</v>
      </c>
      <c r="Q277" s="137" t="s">
        <v>634</v>
      </c>
      <c r="R277" s="132" t="s">
        <v>632</v>
      </c>
      <c r="S277" s="145" t="s">
        <v>500</v>
      </c>
    </row>
    <row r="278" spans="1:19" ht="14.25" customHeight="1" x14ac:dyDescent="0.25">
      <c r="A278" t="s">
        <v>179</v>
      </c>
      <c r="B278" s="1">
        <v>44725</v>
      </c>
      <c r="C278" s="45" t="s">
        <v>192</v>
      </c>
      <c r="D278" s="75">
        <v>4</v>
      </c>
      <c r="H278">
        <v>30</v>
      </c>
      <c r="I278">
        <v>32</v>
      </c>
      <c r="J278" s="77">
        <v>30</v>
      </c>
      <c r="K278" s="79">
        <v>19</v>
      </c>
      <c r="L278" s="79">
        <v>19</v>
      </c>
      <c r="M278" s="77">
        <v>19</v>
      </c>
      <c r="N278" s="18">
        <f>ROUND((K278+L278+M278)/3,0)</f>
        <v>19</v>
      </c>
      <c r="O278" s="21">
        <f t="shared" si="24"/>
        <v>44707</v>
      </c>
      <c r="P278" s="19">
        <f t="shared" si="25"/>
        <v>44732</v>
      </c>
      <c r="Q278" s="137" t="s">
        <v>678</v>
      </c>
      <c r="R278" s="132" t="s">
        <v>659</v>
      </c>
      <c r="S278" s="145" t="s">
        <v>394</v>
      </c>
    </row>
    <row r="279" spans="1:19" ht="30" x14ac:dyDescent="0.25">
      <c r="A279" t="s">
        <v>704</v>
      </c>
      <c r="B279" s="1">
        <v>44725</v>
      </c>
      <c r="C279" s="45" t="s">
        <v>192</v>
      </c>
      <c r="D279" s="75">
        <v>5</v>
      </c>
      <c r="H279">
        <v>34</v>
      </c>
      <c r="I279">
        <v>32</v>
      </c>
      <c r="J279" s="77">
        <v>32</v>
      </c>
      <c r="K279" s="79">
        <v>20</v>
      </c>
      <c r="L279" s="79">
        <v>19</v>
      </c>
      <c r="M279" s="77">
        <v>19</v>
      </c>
      <c r="N279" s="18">
        <f>ROUND((K279+L279+M279)/3,0)</f>
        <v>19</v>
      </c>
      <c r="O279" s="21">
        <f t="shared" si="24"/>
        <v>44707</v>
      </c>
      <c r="P279" s="19">
        <f t="shared" si="25"/>
        <v>44732</v>
      </c>
      <c r="Q279" s="137" t="s">
        <v>719</v>
      </c>
      <c r="R279" s="132" t="s">
        <v>632</v>
      </c>
      <c r="S279" s="145"/>
    </row>
    <row r="280" spans="1:19" x14ac:dyDescent="0.25">
      <c r="A280" t="s">
        <v>229</v>
      </c>
      <c r="B280" s="1">
        <v>44725</v>
      </c>
      <c r="C280" s="44" t="s">
        <v>241</v>
      </c>
      <c r="D280" s="75">
        <v>2</v>
      </c>
      <c r="H280">
        <v>30</v>
      </c>
      <c r="I280">
        <v>32</v>
      </c>
      <c r="K280" s="79">
        <v>19</v>
      </c>
      <c r="L280" s="79">
        <v>19</v>
      </c>
      <c r="N280" s="18">
        <f>ROUND((K280+L280+M280)/2,0)</f>
        <v>19</v>
      </c>
      <c r="O280" s="21">
        <f t="shared" si="24"/>
        <v>44707</v>
      </c>
      <c r="P280" s="19">
        <f t="shared" si="25"/>
        <v>44732</v>
      </c>
      <c r="Q280" s="137" t="s">
        <v>660</v>
      </c>
      <c r="R280" s="132" t="s">
        <v>659</v>
      </c>
      <c r="S280" s="145" t="s">
        <v>440</v>
      </c>
    </row>
    <row r="281" spans="1:19" x14ac:dyDescent="0.25">
      <c r="A281" t="s">
        <v>237</v>
      </c>
      <c r="B281" s="1">
        <v>44725</v>
      </c>
      <c r="C281" s="44" t="s">
        <v>241</v>
      </c>
      <c r="D281" s="75">
        <v>5</v>
      </c>
      <c r="H281">
        <v>32</v>
      </c>
      <c r="I281">
        <v>30</v>
      </c>
      <c r="J281" s="77">
        <v>33</v>
      </c>
      <c r="K281" s="79">
        <v>19</v>
      </c>
      <c r="L281" s="79">
        <v>19</v>
      </c>
      <c r="M281" s="77">
        <v>20</v>
      </c>
      <c r="N281" s="18">
        <f t="shared" ref="N281:N290" si="28">ROUND((K281+L281+M281)/3,0)</f>
        <v>19</v>
      </c>
      <c r="O281" s="21">
        <f t="shared" si="24"/>
        <v>44707</v>
      </c>
      <c r="P281" s="19">
        <f t="shared" ref="P281:P312" si="29">O281+25</f>
        <v>44732</v>
      </c>
      <c r="Q281" s="137" t="s">
        <v>669</v>
      </c>
      <c r="R281" s="132" t="s">
        <v>632</v>
      </c>
      <c r="S281" s="145" t="s">
        <v>394</v>
      </c>
    </row>
    <row r="282" spans="1:19" ht="30" x14ac:dyDescent="0.25">
      <c r="A282" t="s">
        <v>245</v>
      </c>
      <c r="B282" s="1">
        <v>44725</v>
      </c>
      <c r="C282" s="45" t="s">
        <v>242</v>
      </c>
      <c r="D282" s="75">
        <v>5</v>
      </c>
      <c r="H282">
        <v>32</v>
      </c>
      <c r="I282">
        <v>29</v>
      </c>
      <c r="J282" s="77">
        <v>34</v>
      </c>
      <c r="K282" s="79">
        <v>19</v>
      </c>
      <c r="L282" s="79">
        <v>18</v>
      </c>
      <c r="M282" s="77">
        <v>20</v>
      </c>
      <c r="N282" s="18">
        <f t="shared" si="28"/>
        <v>19</v>
      </c>
      <c r="O282" s="21">
        <f t="shared" si="24"/>
        <v>44707</v>
      </c>
      <c r="P282" s="19">
        <f t="shared" si="29"/>
        <v>44732</v>
      </c>
      <c r="Q282" s="137" t="s">
        <v>753</v>
      </c>
      <c r="R282" s="132" t="s">
        <v>659</v>
      </c>
      <c r="S282" s="145" t="s">
        <v>440</v>
      </c>
    </row>
    <row r="283" spans="1:19" ht="30" x14ac:dyDescent="0.25">
      <c r="A283" t="s">
        <v>248</v>
      </c>
      <c r="B283" s="1">
        <v>44725</v>
      </c>
      <c r="C283" s="45" t="s">
        <v>242</v>
      </c>
      <c r="D283" s="75">
        <v>4</v>
      </c>
      <c r="H283">
        <v>30</v>
      </c>
      <c r="I283">
        <v>28</v>
      </c>
      <c r="J283" s="77">
        <v>30</v>
      </c>
      <c r="K283" s="79">
        <v>19</v>
      </c>
      <c r="L283" s="79">
        <v>18</v>
      </c>
      <c r="M283" s="77">
        <v>19</v>
      </c>
      <c r="N283" s="18">
        <f t="shared" si="28"/>
        <v>19</v>
      </c>
      <c r="O283" s="21">
        <f t="shared" si="24"/>
        <v>44707</v>
      </c>
      <c r="P283" s="19">
        <f t="shared" si="29"/>
        <v>44732</v>
      </c>
      <c r="Q283" s="137" t="s">
        <v>663</v>
      </c>
      <c r="R283" s="132" t="s">
        <v>658</v>
      </c>
      <c r="S283" s="145" t="s">
        <v>402</v>
      </c>
    </row>
    <row r="284" spans="1:19" ht="30" x14ac:dyDescent="0.25">
      <c r="A284" t="s">
        <v>254</v>
      </c>
      <c r="B284" s="1">
        <v>44725</v>
      </c>
      <c r="C284" s="45" t="s">
        <v>242</v>
      </c>
      <c r="D284" s="75">
        <v>4</v>
      </c>
      <c r="H284">
        <v>32</v>
      </c>
      <c r="I284">
        <v>30</v>
      </c>
      <c r="J284" s="77">
        <v>32</v>
      </c>
      <c r="K284" s="79">
        <v>19</v>
      </c>
      <c r="L284" s="79">
        <v>19</v>
      </c>
      <c r="M284" s="77">
        <v>19</v>
      </c>
      <c r="N284" s="18">
        <f t="shared" si="28"/>
        <v>19</v>
      </c>
      <c r="O284" s="21">
        <f t="shared" si="24"/>
        <v>44707</v>
      </c>
      <c r="P284" s="19">
        <f t="shared" si="29"/>
        <v>44732</v>
      </c>
      <c r="Q284" s="137" t="s">
        <v>641</v>
      </c>
      <c r="R284" s="132" t="s">
        <v>658</v>
      </c>
      <c r="S284" s="145" t="s">
        <v>393</v>
      </c>
    </row>
    <row r="285" spans="1:19" ht="30" x14ac:dyDescent="0.25">
      <c r="A285" t="s">
        <v>259</v>
      </c>
      <c r="B285" s="1">
        <v>44725</v>
      </c>
      <c r="C285" s="45" t="s">
        <v>242</v>
      </c>
      <c r="D285" s="75">
        <v>5</v>
      </c>
      <c r="H285">
        <v>28</v>
      </c>
      <c r="I285">
        <v>30</v>
      </c>
      <c r="J285" s="77">
        <v>31</v>
      </c>
      <c r="K285" s="79">
        <v>18</v>
      </c>
      <c r="L285" s="79">
        <v>19</v>
      </c>
      <c r="M285" s="77">
        <v>19</v>
      </c>
      <c r="N285" s="18">
        <f t="shared" si="28"/>
        <v>19</v>
      </c>
      <c r="O285" s="21">
        <f t="shared" si="24"/>
        <v>44707</v>
      </c>
      <c r="P285" s="19">
        <f t="shared" si="29"/>
        <v>44732</v>
      </c>
      <c r="Q285" s="137" t="s">
        <v>671</v>
      </c>
      <c r="R285" s="132" t="s">
        <v>658</v>
      </c>
      <c r="S285" s="145" t="s">
        <v>393</v>
      </c>
    </row>
    <row r="286" spans="1:19" ht="30" x14ac:dyDescent="0.25">
      <c r="A286" t="s">
        <v>347</v>
      </c>
      <c r="B286" s="1">
        <v>44725</v>
      </c>
      <c r="C286" s="45" t="s">
        <v>338</v>
      </c>
      <c r="D286" s="75">
        <v>5</v>
      </c>
      <c r="H286">
        <v>30</v>
      </c>
      <c r="I286">
        <v>33</v>
      </c>
      <c r="J286" s="77">
        <v>32</v>
      </c>
      <c r="K286" s="79">
        <v>19</v>
      </c>
      <c r="L286" s="79">
        <v>20</v>
      </c>
      <c r="M286" s="77">
        <v>19</v>
      </c>
      <c r="N286" s="18">
        <f t="shared" si="28"/>
        <v>19</v>
      </c>
      <c r="O286" s="21">
        <f t="shared" si="24"/>
        <v>44707</v>
      </c>
      <c r="P286" s="19">
        <f t="shared" si="29"/>
        <v>44732</v>
      </c>
      <c r="Q286" s="137" t="s">
        <v>636</v>
      </c>
      <c r="R286" s="132" t="s">
        <v>659</v>
      </c>
      <c r="S286" s="145"/>
    </row>
    <row r="287" spans="1:19" x14ac:dyDescent="0.25">
      <c r="A287" t="s">
        <v>761</v>
      </c>
      <c r="B287" s="1">
        <v>44725</v>
      </c>
      <c r="C287" s="44" t="s">
        <v>758</v>
      </c>
      <c r="D287" s="75">
        <v>7</v>
      </c>
      <c r="H287">
        <v>30</v>
      </c>
      <c r="I287">
        <v>34</v>
      </c>
      <c r="J287" s="77">
        <v>29</v>
      </c>
      <c r="K287" s="79">
        <v>19</v>
      </c>
      <c r="L287" s="79">
        <v>20</v>
      </c>
      <c r="M287" s="77">
        <v>18</v>
      </c>
      <c r="N287" s="18">
        <f t="shared" si="28"/>
        <v>19</v>
      </c>
      <c r="O287" s="21">
        <f t="shared" si="24"/>
        <v>44707</v>
      </c>
      <c r="P287" s="19">
        <f t="shared" si="29"/>
        <v>44732</v>
      </c>
      <c r="Q287" s="137" t="s">
        <v>739</v>
      </c>
      <c r="R287" s="132" t="s">
        <v>659</v>
      </c>
      <c r="S287" s="147" t="s">
        <v>805</v>
      </c>
    </row>
    <row r="288" spans="1:19" ht="21" customHeight="1" x14ac:dyDescent="0.25">
      <c r="A288" t="s">
        <v>763</v>
      </c>
      <c r="B288" s="1">
        <v>44725</v>
      </c>
      <c r="C288" s="44" t="s">
        <v>758</v>
      </c>
      <c r="D288" s="75">
        <v>3</v>
      </c>
      <c r="H288">
        <v>30</v>
      </c>
      <c r="I288">
        <v>30</v>
      </c>
      <c r="J288" s="77">
        <v>32</v>
      </c>
      <c r="K288" s="79">
        <v>19</v>
      </c>
      <c r="L288" s="79">
        <v>19</v>
      </c>
      <c r="M288" s="77">
        <v>19</v>
      </c>
      <c r="N288" s="18">
        <f t="shared" si="28"/>
        <v>19</v>
      </c>
      <c r="O288" s="21">
        <f t="shared" si="24"/>
        <v>44707</v>
      </c>
      <c r="P288" s="19">
        <f t="shared" si="29"/>
        <v>44732</v>
      </c>
      <c r="Q288" s="137" t="s">
        <v>649</v>
      </c>
      <c r="R288" s="132" t="s">
        <v>659</v>
      </c>
      <c r="S288" s="159" t="s">
        <v>825</v>
      </c>
    </row>
    <row r="289" spans="1:19" x14ac:dyDescent="0.25">
      <c r="A289" t="s">
        <v>770</v>
      </c>
      <c r="B289" s="1">
        <v>44725</v>
      </c>
      <c r="C289" s="44" t="s">
        <v>758</v>
      </c>
      <c r="D289" s="75">
        <v>3</v>
      </c>
      <c r="H289">
        <v>28</v>
      </c>
      <c r="I289">
        <v>32</v>
      </c>
      <c r="J289" s="77">
        <v>31</v>
      </c>
      <c r="K289" s="79">
        <v>18</v>
      </c>
      <c r="L289" s="79">
        <v>19</v>
      </c>
      <c r="M289" s="77">
        <v>19</v>
      </c>
      <c r="N289" s="18">
        <f t="shared" si="28"/>
        <v>19</v>
      </c>
      <c r="O289" s="21">
        <f t="shared" si="24"/>
        <v>44707</v>
      </c>
      <c r="P289" s="19">
        <f t="shared" si="29"/>
        <v>44732</v>
      </c>
      <c r="Q289" s="137" t="s">
        <v>779</v>
      </c>
      <c r="R289" s="132" t="s">
        <v>658</v>
      </c>
      <c r="S289" s="145" t="s">
        <v>394</v>
      </c>
    </row>
    <row r="290" spans="1:19" x14ac:dyDescent="0.25">
      <c r="A290" t="s">
        <v>771</v>
      </c>
      <c r="B290" s="1">
        <v>44725</v>
      </c>
      <c r="C290" s="44" t="s">
        <v>758</v>
      </c>
      <c r="D290" s="75">
        <v>3</v>
      </c>
      <c r="H290">
        <v>28</v>
      </c>
      <c r="I290">
        <v>31</v>
      </c>
      <c r="J290" s="77">
        <v>33</v>
      </c>
      <c r="K290" s="79">
        <v>18</v>
      </c>
      <c r="L290" s="79">
        <v>19</v>
      </c>
      <c r="M290" s="77">
        <v>20</v>
      </c>
      <c r="N290" s="18">
        <f t="shared" si="28"/>
        <v>19</v>
      </c>
      <c r="O290" s="21">
        <f t="shared" si="24"/>
        <v>44707</v>
      </c>
      <c r="P290" s="19">
        <f t="shared" si="29"/>
        <v>44732</v>
      </c>
      <c r="Q290" s="137" t="s">
        <v>660</v>
      </c>
      <c r="R290" s="132" t="s">
        <v>659</v>
      </c>
      <c r="S290" s="145" t="s">
        <v>394</v>
      </c>
    </row>
    <row r="291" spans="1:19" ht="30" x14ac:dyDescent="0.25">
      <c r="A291" t="s">
        <v>355</v>
      </c>
      <c r="B291" s="1">
        <v>44726</v>
      </c>
      <c r="C291" s="44" t="s">
        <v>375</v>
      </c>
      <c r="D291" s="75">
        <v>2</v>
      </c>
      <c r="H291">
        <v>29</v>
      </c>
      <c r="I291">
        <v>30</v>
      </c>
      <c r="K291" s="79">
        <v>18</v>
      </c>
      <c r="L291" s="79">
        <v>19</v>
      </c>
      <c r="N291" s="18">
        <f>ROUND((K291+L291)/2,0)</f>
        <v>19</v>
      </c>
      <c r="O291" s="21">
        <f t="shared" si="24"/>
        <v>44708</v>
      </c>
      <c r="P291" s="19">
        <f t="shared" si="29"/>
        <v>44733</v>
      </c>
      <c r="Q291" s="137" t="s">
        <v>649</v>
      </c>
      <c r="R291" s="132" t="s">
        <v>659</v>
      </c>
      <c r="S291" s="159" t="s">
        <v>825</v>
      </c>
    </row>
    <row r="292" spans="1:19" ht="30" x14ac:dyDescent="0.25">
      <c r="A292" t="s">
        <v>789</v>
      </c>
      <c r="B292" s="1">
        <v>44726</v>
      </c>
      <c r="C292" s="44" t="s">
        <v>375</v>
      </c>
      <c r="D292" s="75">
        <v>4</v>
      </c>
      <c r="H292">
        <v>30</v>
      </c>
      <c r="I292">
        <v>32</v>
      </c>
      <c r="J292" s="77">
        <v>32</v>
      </c>
      <c r="K292" s="79">
        <v>19</v>
      </c>
      <c r="L292" s="79">
        <v>19</v>
      </c>
      <c r="M292" s="77">
        <v>19</v>
      </c>
      <c r="N292" s="18">
        <f>ROUND((K292+L292+M292)/3,0)</f>
        <v>19</v>
      </c>
      <c r="O292" s="21">
        <f t="shared" si="24"/>
        <v>44708</v>
      </c>
      <c r="P292" s="19">
        <f t="shared" si="29"/>
        <v>44733</v>
      </c>
      <c r="Q292" s="137" t="s">
        <v>649</v>
      </c>
      <c r="R292" s="132" t="s">
        <v>659</v>
      </c>
      <c r="S292" s="145"/>
    </row>
    <row r="293" spans="1:19" x14ac:dyDescent="0.25">
      <c r="A293" t="s">
        <v>24</v>
      </c>
      <c r="B293" s="1">
        <v>44722</v>
      </c>
      <c r="C293" s="42" t="s">
        <v>18</v>
      </c>
      <c r="D293" s="75">
        <v>4</v>
      </c>
      <c r="H293">
        <v>32</v>
      </c>
      <c r="I293">
        <v>34</v>
      </c>
      <c r="J293" s="77">
        <v>33</v>
      </c>
      <c r="K293" s="79">
        <v>19</v>
      </c>
      <c r="L293" s="79">
        <v>20</v>
      </c>
      <c r="M293" s="77">
        <v>20</v>
      </c>
      <c r="N293" s="18">
        <f>ROUND((K293+L293+M293)/3,0)</f>
        <v>20</v>
      </c>
      <c r="O293" s="21">
        <f t="shared" si="24"/>
        <v>44703</v>
      </c>
      <c r="P293" s="19">
        <f t="shared" si="29"/>
        <v>44728</v>
      </c>
      <c r="Q293" s="137" t="s">
        <v>662</v>
      </c>
      <c r="S293" s="145" t="s">
        <v>440</v>
      </c>
    </row>
    <row r="294" spans="1:19" x14ac:dyDescent="0.25">
      <c r="A294" t="s">
        <v>25</v>
      </c>
      <c r="B294" s="1">
        <v>44722</v>
      </c>
      <c r="C294" s="41" t="s">
        <v>18</v>
      </c>
      <c r="D294" s="75">
        <v>5</v>
      </c>
      <c r="H294">
        <v>30</v>
      </c>
      <c r="I294">
        <v>39</v>
      </c>
      <c r="J294" s="77">
        <v>34</v>
      </c>
      <c r="K294" s="79">
        <v>19</v>
      </c>
      <c r="L294" s="79">
        <v>22</v>
      </c>
      <c r="M294" s="77">
        <v>20</v>
      </c>
      <c r="N294" s="18">
        <f>ROUND((K294+L294+M294)/3,0)</f>
        <v>20</v>
      </c>
      <c r="O294" s="21">
        <f t="shared" si="24"/>
        <v>44703</v>
      </c>
      <c r="P294" s="19">
        <f t="shared" si="29"/>
        <v>44728</v>
      </c>
      <c r="Q294" s="137" t="s">
        <v>669</v>
      </c>
      <c r="S294" s="145" t="s">
        <v>810</v>
      </c>
    </row>
    <row r="295" spans="1:19" x14ac:dyDescent="0.25">
      <c r="A295" t="s">
        <v>75</v>
      </c>
      <c r="B295" s="1">
        <v>44723</v>
      </c>
      <c r="C295" s="44" t="s">
        <v>74</v>
      </c>
      <c r="D295" s="75">
        <v>4</v>
      </c>
      <c r="H295">
        <v>34</v>
      </c>
      <c r="I295">
        <v>36</v>
      </c>
      <c r="J295" s="77">
        <v>33</v>
      </c>
      <c r="K295" s="79">
        <v>20</v>
      </c>
      <c r="L295" s="79">
        <v>21</v>
      </c>
      <c r="M295" s="77">
        <v>20</v>
      </c>
      <c r="N295" s="18">
        <f>ROUND((K295+L295+M295)/3,0)</f>
        <v>20</v>
      </c>
      <c r="O295" s="21">
        <f t="shared" si="24"/>
        <v>44704</v>
      </c>
      <c r="P295" s="19">
        <f t="shared" si="29"/>
        <v>44729</v>
      </c>
      <c r="Q295" s="137" t="s">
        <v>678</v>
      </c>
      <c r="R295" s="132" t="s">
        <v>659</v>
      </c>
      <c r="S295" s="145" t="s">
        <v>393</v>
      </c>
    </row>
    <row r="296" spans="1:19" x14ac:dyDescent="0.25">
      <c r="A296" t="s">
        <v>88</v>
      </c>
      <c r="B296" s="1">
        <v>44723</v>
      </c>
      <c r="C296" s="44" t="s">
        <v>74</v>
      </c>
      <c r="D296" s="75">
        <v>2</v>
      </c>
      <c r="H296">
        <v>30</v>
      </c>
      <c r="I296">
        <v>34</v>
      </c>
      <c r="K296" s="79">
        <v>19</v>
      </c>
      <c r="L296" s="79">
        <v>20</v>
      </c>
      <c r="N296" s="18">
        <f>ROUND((K296+L296)/2,0)</f>
        <v>20</v>
      </c>
      <c r="O296" s="21">
        <f t="shared" si="24"/>
        <v>44704</v>
      </c>
      <c r="P296" s="19">
        <f t="shared" si="29"/>
        <v>44729</v>
      </c>
      <c r="Q296" s="138" t="s">
        <v>631</v>
      </c>
      <c r="R296" s="134" t="s">
        <v>632</v>
      </c>
      <c r="S296" s="146" t="s">
        <v>440</v>
      </c>
    </row>
    <row r="297" spans="1:19" x14ac:dyDescent="0.25">
      <c r="A297" t="s">
        <v>106</v>
      </c>
      <c r="B297" s="1">
        <v>44723</v>
      </c>
      <c r="C297" s="44" t="s">
        <v>74</v>
      </c>
      <c r="D297" s="75">
        <v>4</v>
      </c>
      <c r="H297">
        <v>36</v>
      </c>
      <c r="I297">
        <v>34</v>
      </c>
      <c r="J297" s="77">
        <v>31</v>
      </c>
      <c r="K297" s="79">
        <v>21</v>
      </c>
      <c r="L297" s="79">
        <v>20</v>
      </c>
      <c r="M297" s="77">
        <v>19</v>
      </c>
      <c r="N297" s="18">
        <f t="shared" ref="N297:N306" si="30">ROUND((K297+L297+M297)/3,0)</f>
        <v>20</v>
      </c>
      <c r="O297" s="21">
        <f t="shared" si="24"/>
        <v>44704</v>
      </c>
      <c r="P297" s="19">
        <f t="shared" si="29"/>
        <v>44729</v>
      </c>
      <c r="Q297" s="137" t="s">
        <v>642</v>
      </c>
      <c r="R297" s="132" t="s">
        <v>658</v>
      </c>
      <c r="S297" s="145" t="s">
        <v>393</v>
      </c>
    </row>
    <row r="298" spans="1:19" x14ac:dyDescent="0.25">
      <c r="A298" t="s">
        <v>110</v>
      </c>
      <c r="B298" s="1">
        <v>44723</v>
      </c>
      <c r="C298" s="44" t="s">
        <v>74</v>
      </c>
      <c r="D298" s="75">
        <v>4</v>
      </c>
      <c r="H298">
        <v>38</v>
      </c>
      <c r="I298">
        <v>30</v>
      </c>
      <c r="J298" s="77">
        <v>32</v>
      </c>
      <c r="K298" s="79">
        <v>22</v>
      </c>
      <c r="L298" s="79">
        <v>19</v>
      </c>
      <c r="M298" s="77">
        <v>19</v>
      </c>
      <c r="N298" s="18">
        <f t="shared" si="30"/>
        <v>20</v>
      </c>
      <c r="O298" s="21">
        <f t="shared" si="24"/>
        <v>44704</v>
      </c>
      <c r="P298" s="19">
        <f t="shared" si="29"/>
        <v>44729</v>
      </c>
      <c r="Q298" s="137" t="s">
        <v>657</v>
      </c>
      <c r="R298" s="132" t="s">
        <v>658</v>
      </c>
      <c r="S298" s="145" t="s">
        <v>394</v>
      </c>
    </row>
    <row r="299" spans="1:19" x14ac:dyDescent="0.25">
      <c r="A299" t="s">
        <v>111</v>
      </c>
      <c r="B299" s="1">
        <v>44723</v>
      </c>
      <c r="C299" s="44" t="s">
        <v>74</v>
      </c>
      <c r="D299" s="75">
        <v>5</v>
      </c>
      <c r="H299">
        <v>35</v>
      </c>
      <c r="I299">
        <v>33</v>
      </c>
      <c r="J299" s="77">
        <v>32</v>
      </c>
      <c r="K299" s="79">
        <v>21</v>
      </c>
      <c r="L299" s="79">
        <v>20</v>
      </c>
      <c r="M299" s="77">
        <v>19</v>
      </c>
      <c r="N299" s="18">
        <f t="shared" si="30"/>
        <v>20</v>
      </c>
      <c r="O299" s="21">
        <f t="shared" si="24"/>
        <v>44704</v>
      </c>
      <c r="P299" s="19">
        <f t="shared" si="29"/>
        <v>44729</v>
      </c>
      <c r="Q299" s="137" t="s">
        <v>642</v>
      </c>
      <c r="R299" s="132" t="s">
        <v>659</v>
      </c>
      <c r="S299" s="145" t="s">
        <v>393</v>
      </c>
    </row>
    <row r="300" spans="1:19" ht="30" x14ac:dyDescent="0.25">
      <c r="A300" t="s">
        <v>123</v>
      </c>
      <c r="B300" s="1">
        <v>44723</v>
      </c>
      <c r="C300" s="45" t="s">
        <v>117</v>
      </c>
      <c r="D300" s="75">
        <v>5</v>
      </c>
      <c r="H300">
        <v>37</v>
      </c>
      <c r="I300">
        <v>32</v>
      </c>
      <c r="J300" s="77">
        <v>31</v>
      </c>
      <c r="K300" s="79">
        <v>22</v>
      </c>
      <c r="L300" s="79">
        <v>19</v>
      </c>
      <c r="M300" s="77">
        <v>19</v>
      </c>
      <c r="N300" s="18">
        <f t="shared" si="30"/>
        <v>20</v>
      </c>
      <c r="O300" s="21">
        <f t="shared" si="24"/>
        <v>44704</v>
      </c>
      <c r="P300" s="19">
        <f t="shared" si="29"/>
        <v>44729</v>
      </c>
      <c r="Q300" s="137" t="s">
        <v>662</v>
      </c>
      <c r="R300" s="132" t="s">
        <v>658</v>
      </c>
      <c r="S300" s="145" t="s">
        <v>393</v>
      </c>
    </row>
    <row r="301" spans="1:19" ht="30" x14ac:dyDescent="0.25">
      <c r="A301" t="s">
        <v>136</v>
      </c>
      <c r="B301" s="1">
        <v>44723</v>
      </c>
      <c r="C301" s="45" t="s">
        <v>117</v>
      </c>
      <c r="D301" s="75">
        <v>5</v>
      </c>
      <c r="H301">
        <v>36</v>
      </c>
      <c r="I301">
        <v>31</v>
      </c>
      <c r="J301" s="77">
        <v>32</v>
      </c>
      <c r="K301" s="79">
        <v>21</v>
      </c>
      <c r="L301" s="79">
        <v>19</v>
      </c>
      <c r="M301" s="77">
        <v>19</v>
      </c>
      <c r="N301" s="18">
        <f t="shared" si="30"/>
        <v>20</v>
      </c>
      <c r="O301" s="21">
        <f t="shared" si="24"/>
        <v>44704</v>
      </c>
      <c r="P301" s="19">
        <f t="shared" si="29"/>
        <v>44729</v>
      </c>
      <c r="Q301" s="137" t="s">
        <v>634</v>
      </c>
      <c r="R301" s="132" t="s">
        <v>632</v>
      </c>
      <c r="S301" s="145" t="s">
        <v>810</v>
      </c>
    </row>
    <row r="302" spans="1:19" x14ac:dyDescent="0.25">
      <c r="A302" t="s">
        <v>272</v>
      </c>
      <c r="B302" s="1">
        <v>44723</v>
      </c>
      <c r="C302" s="44" t="s">
        <v>322</v>
      </c>
      <c r="D302" s="75">
        <v>3</v>
      </c>
      <c r="H302">
        <v>33</v>
      </c>
      <c r="I302">
        <v>31</v>
      </c>
      <c r="J302" s="77">
        <v>34</v>
      </c>
      <c r="K302" s="79">
        <v>20</v>
      </c>
      <c r="L302" s="79">
        <v>19</v>
      </c>
      <c r="M302" s="77">
        <v>20</v>
      </c>
      <c r="N302" s="18">
        <f t="shared" si="30"/>
        <v>20</v>
      </c>
      <c r="O302" s="21">
        <f t="shared" si="24"/>
        <v>44704</v>
      </c>
      <c r="P302" s="19">
        <f t="shared" si="29"/>
        <v>44729</v>
      </c>
      <c r="Q302" s="137" t="s">
        <v>631</v>
      </c>
      <c r="R302" s="132" t="s">
        <v>632</v>
      </c>
      <c r="S302" s="145" t="s">
        <v>440</v>
      </c>
    </row>
    <row r="303" spans="1:19" x14ac:dyDescent="0.25">
      <c r="A303" t="s">
        <v>294</v>
      </c>
      <c r="B303" s="1">
        <v>44723</v>
      </c>
      <c r="C303" s="44" t="s">
        <v>322</v>
      </c>
      <c r="D303" s="75">
        <v>5</v>
      </c>
      <c r="H303">
        <v>30</v>
      </c>
      <c r="I303">
        <v>34</v>
      </c>
      <c r="J303" s="77">
        <v>37</v>
      </c>
      <c r="K303" s="79">
        <v>19</v>
      </c>
      <c r="L303" s="79">
        <v>20</v>
      </c>
      <c r="M303" s="77">
        <v>22</v>
      </c>
      <c r="N303" s="18">
        <f t="shared" si="30"/>
        <v>20</v>
      </c>
      <c r="O303" s="21">
        <f t="shared" ref="O303:O366" si="31">B303-N303+1</f>
        <v>44704</v>
      </c>
      <c r="P303" s="19">
        <f t="shared" si="29"/>
        <v>44729</v>
      </c>
      <c r="Q303" s="137" t="s">
        <v>631</v>
      </c>
      <c r="R303" s="132" t="s">
        <v>632</v>
      </c>
      <c r="S303" s="145" t="s">
        <v>440</v>
      </c>
    </row>
    <row r="304" spans="1:19" x14ac:dyDescent="0.25">
      <c r="A304" t="s">
        <v>297</v>
      </c>
      <c r="B304" s="1">
        <v>44723</v>
      </c>
      <c r="C304" s="44" t="s">
        <v>322</v>
      </c>
      <c r="D304" s="75">
        <v>6</v>
      </c>
      <c r="H304">
        <v>32</v>
      </c>
      <c r="I304">
        <v>36</v>
      </c>
      <c r="J304" s="77">
        <v>34</v>
      </c>
      <c r="K304" s="79">
        <v>19</v>
      </c>
      <c r="L304" s="79">
        <v>21</v>
      </c>
      <c r="M304" s="77">
        <v>21</v>
      </c>
      <c r="N304" s="18">
        <f t="shared" si="30"/>
        <v>20</v>
      </c>
      <c r="O304" s="21">
        <f t="shared" si="31"/>
        <v>44704</v>
      </c>
      <c r="P304" s="19">
        <f t="shared" si="29"/>
        <v>44729</v>
      </c>
      <c r="Q304" s="137" t="s">
        <v>648</v>
      </c>
      <c r="R304" s="132" t="s">
        <v>632</v>
      </c>
      <c r="S304" s="145" t="s">
        <v>394</v>
      </c>
    </row>
    <row r="305" spans="1:19" ht="30" x14ac:dyDescent="0.25">
      <c r="A305" t="s">
        <v>331</v>
      </c>
      <c r="B305" s="1">
        <v>44723</v>
      </c>
      <c r="C305" s="45" t="s">
        <v>323</v>
      </c>
      <c r="D305" s="75">
        <v>8</v>
      </c>
      <c r="H305">
        <v>32</v>
      </c>
      <c r="I305">
        <v>34</v>
      </c>
      <c r="J305" s="77">
        <v>35</v>
      </c>
      <c r="K305" s="79">
        <v>19</v>
      </c>
      <c r="L305" s="79">
        <v>20</v>
      </c>
      <c r="M305" s="77">
        <v>21</v>
      </c>
      <c r="N305" s="18">
        <f t="shared" si="30"/>
        <v>20</v>
      </c>
      <c r="O305" s="21">
        <f t="shared" si="31"/>
        <v>44704</v>
      </c>
      <c r="P305" s="19">
        <f t="shared" si="29"/>
        <v>44729</v>
      </c>
      <c r="Q305" s="137" t="s">
        <v>639</v>
      </c>
      <c r="R305" s="132" t="s">
        <v>632</v>
      </c>
      <c r="S305" s="145" t="s">
        <v>402</v>
      </c>
    </row>
    <row r="306" spans="1:19" ht="30" x14ac:dyDescent="0.25">
      <c r="A306" t="s">
        <v>337</v>
      </c>
      <c r="B306" s="1">
        <v>44723</v>
      </c>
      <c r="C306" s="45" t="s">
        <v>323</v>
      </c>
      <c r="D306" s="75">
        <v>5</v>
      </c>
      <c r="H306">
        <v>30</v>
      </c>
      <c r="I306">
        <v>33</v>
      </c>
      <c r="J306" s="77">
        <v>34</v>
      </c>
      <c r="K306" s="79">
        <v>19</v>
      </c>
      <c r="L306" s="79">
        <v>20</v>
      </c>
      <c r="M306" s="77">
        <v>20</v>
      </c>
      <c r="N306" s="18">
        <f t="shared" si="30"/>
        <v>20</v>
      </c>
      <c r="O306" s="21">
        <f t="shared" si="31"/>
        <v>44704</v>
      </c>
      <c r="P306" s="19">
        <f t="shared" si="29"/>
        <v>44729</v>
      </c>
      <c r="Q306" s="137" t="s">
        <v>690</v>
      </c>
      <c r="R306" s="132" t="s">
        <v>659</v>
      </c>
      <c r="S306" s="145" t="s">
        <v>394</v>
      </c>
    </row>
    <row r="307" spans="1:19" ht="30" x14ac:dyDescent="0.25">
      <c r="A307" t="s">
        <v>182</v>
      </c>
      <c r="B307" s="1">
        <v>44725</v>
      </c>
      <c r="C307" s="45" t="s">
        <v>192</v>
      </c>
      <c r="D307" s="75">
        <v>2</v>
      </c>
      <c r="H307">
        <v>32</v>
      </c>
      <c r="I307">
        <v>35</v>
      </c>
      <c r="K307" s="79">
        <v>19</v>
      </c>
      <c r="L307" s="79">
        <v>21</v>
      </c>
      <c r="N307" s="18">
        <f>ROUND((K307+L307)/2,0)</f>
        <v>20</v>
      </c>
      <c r="O307" s="21">
        <f t="shared" si="31"/>
        <v>44706</v>
      </c>
      <c r="P307" s="19">
        <f t="shared" si="29"/>
        <v>44731</v>
      </c>
      <c r="Q307" s="137" t="s">
        <v>713</v>
      </c>
      <c r="R307" s="132" t="s">
        <v>658</v>
      </c>
      <c r="S307" s="145"/>
    </row>
    <row r="308" spans="1:19" ht="30" x14ac:dyDescent="0.25">
      <c r="A308" t="s">
        <v>188</v>
      </c>
      <c r="B308" s="1">
        <v>44725</v>
      </c>
      <c r="C308" s="45" t="s">
        <v>192</v>
      </c>
      <c r="D308" s="75">
        <v>4</v>
      </c>
      <c r="H308">
        <v>34</v>
      </c>
      <c r="I308">
        <v>32</v>
      </c>
      <c r="J308" s="77">
        <v>33</v>
      </c>
      <c r="K308" s="79">
        <v>20</v>
      </c>
      <c r="L308" s="79">
        <v>19</v>
      </c>
      <c r="M308" s="77">
        <v>20</v>
      </c>
      <c r="N308" s="18">
        <f t="shared" ref="N308:N353" si="32">ROUND((K308+L308+M308)/3,0)</f>
        <v>20</v>
      </c>
      <c r="O308" s="21">
        <f t="shared" si="31"/>
        <v>44706</v>
      </c>
      <c r="P308" s="19">
        <f t="shared" si="29"/>
        <v>44731</v>
      </c>
      <c r="Q308" s="137" t="s">
        <v>634</v>
      </c>
      <c r="R308" s="132" t="s">
        <v>659</v>
      </c>
      <c r="S308" s="145" t="s">
        <v>393</v>
      </c>
    </row>
    <row r="309" spans="1:19" ht="30" x14ac:dyDescent="0.25">
      <c r="A309" t="s">
        <v>695</v>
      </c>
      <c r="B309" s="1">
        <v>44725</v>
      </c>
      <c r="C309" s="45" t="s">
        <v>192</v>
      </c>
      <c r="D309" s="75">
        <v>4</v>
      </c>
      <c r="H309">
        <v>32</v>
      </c>
      <c r="I309">
        <v>34</v>
      </c>
      <c r="J309" s="77">
        <v>36</v>
      </c>
      <c r="K309" s="79">
        <v>19</v>
      </c>
      <c r="L309" s="79">
        <v>20</v>
      </c>
      <c r="M309" s="77">
        <v>21</v>
      </c>
      <c r="N309" s="18">
        <f t="shared" si="32"/>
        <v>20</v>
      </c>
      <c r="O309" s="21">
        <f t="shared" si="31"/>
        <v>44706</v>
      </c>
      <c r="P309" s="19">
        <f t="shared" si="29"/>
        <v>44731</v>
      </c>
      <c r="Q309" s="137" t="s">
        <v>634</v>
      </c>
      <c r="R309" s="132" t="s">
        <v>658</v>
      </c>
      <c r="S309" s="145" t="s">
        <v>394</v>
      </c>
    </row>
    <row r="310" spans="1:19" x14ac:dyDescent="0.25">
      <c r="A310" t="s">
        <v>228</v>
      </c>
      <c r="B310" s="1">
        <v>44725</v>
      </c>
      <c r="C310" s="44" t="s">
        <v>241</v>
      </c>
      <c r="D310" s="75">
        <v>4</v>
      </c>
      <c r="H310">
        <v>34</v>
      </c>
      <c r="I310">
        <v>34</v>
      </c>
      <c r="J310" s="77">
        <v>34</v>
      </c>
      <c r="K310" s="79">
        <v>20</v>
      </c>
      <c r="L310" s="79">
        <v>20</v>
      </c>
      <c r="M310" s="77">
        <v>20</v>
      </c>
      <c r="N310" s="18">
        <f t="shared" si="32"/>
        <v>20</v>
      </c>
      <c r="O310" s="21">
        <f t="shared" si="31"/>
        <v>44706</v>
      </c>
      <c r="P310" s="19">
        <f t="shared" si="29"/>
        <v>44731</v>
      </c>
      <c r="Q310" s="137" t="s">
        <v>634</v>
      </c>
      <c r="R310" s="132" t="s">
        <v>632</v>
      </c>
      <c r="S310" s="145" t="s">
        <v>440</v>
      </c>
    </row>
    <row r="311" spans="1:19" x14ac:dyDescent="0.25">
      <c r="A311" t="s">
        <v>234</v>
      </c>
      <c r="B311" s="1">
        <v>44725</v>
      </c>
      <c r="C311" s="44" t="s">
        <v>241</v>
      </c>
      <c r="D311" s="75">
        <v>4</v>
      </c>
      <c r="H311">
        <v>34</v>
      </c>
      <c r="I311">
        <v>34</v>
      </c>
      <c r="J311" s="77">
        <v>36</v>
      </c>
      <c r="K311" s="79">
        <v>20</v>
      </c>
      <c r="L311" s="79">
        <v>20</v>
      </c>
      <c r="M311" s="77">
        <v>21</v>
      </c>
      <c r="N311" s="18">
        <f t="shared" si="32"/>
        <v>20</v>
      </c>
      <c r="O311" s="21">
        <f t="shared" si="31"/>
        <v>44706</v>
      </c>
      <c r="P311" s="19">
        <f t="shared" si="29"/>
        <v>44731</v>
      </c>
      <c r="Q311" s="137" t="s">
        <v>634</v>
      </c>
      <c r="R311" s="132" t="s">
        <v>632</v>
      </c>
      <c r="S311" s="145" t="s">
        <v>393</v>
      </c>
    </row>
    <row r="312" spans="1:19" x14ac:dyDescent="0.25">
      <c r="A312" t="s">
        <v>729</v>
      </c>
      <c r="B312" s="1">
        <v>44725</v>
      </c>
      <c r="C312" s="44" t="s">
        <v>241</v>
      </c>
      <c r="D312" s="75">
        <v>5</v>
      </c>
      <c r="H312">
        <v>32</v>
      </c>
      <c r="I312">
        <v>33</v>
      </c>
      <c r="J312" s="77">
        <v>34</v>
      </c>
      <c r="K312" s="79">
        <v>19</v>
      </c>
      <c r="L312" s="79">
        <v>20</v>
      </c>
      <c r="M312" s="77">
        <v>20</v>
      </c>
      <c r="N312" s="18">
        <f t="shared" si="32"/>
        <v>20</v>
      </c>
      <c r="O312" s="21">
        <f t="shared" si="31"/>
        <v>44706</v>
      </c>
      <c r="P312" s="19">
        <f t="shared" si="29"/>
        <v>44731</v>
      </c>
      <c r="Q312" s="137" t="s">
        <v>669</v>
      </c>
      <c r="R312" s="132" t="s">
        <v>658</v>
      </c>
      <c r="S312" s="145" t="s">
        <v>393</v>
      </c>
    </row>
    <row r="313" spans="1:19" ht="30" x14ac:dyDescent="0.25">
      <c r="A313" t="s">
        <v>262</v>
      </c>
      <c r="B313" s="1">
        <v>44725</v>
      </c>
      <c r="C313" s="45" t="s">
        <v>242</v>
      </c>
      <c r="D313" s="75">
        <v>5</v>
      </c>
      <c r="H313">
        <v>35</v>
      </c>
      <c r="I313">
        <v>32</v>
      </c>
      <c r="J313" s="77">
        <v>34</v>
      </c>
      <c r="K313" s="79">
        <v>21</v>
      </c>
      <c r="L313" s="79">
        <v>19</v>
      </c>
      <c r="M313" s="77">
        <v>20</v>
      </c>
      <c r="N313" s="18">
        <f t="shared" si="32"/>
        <v>20</v>
      </c>
      <c r="O313" s="21">
        <f t="shared" si="31"/>
        <v>44706</v>
      </c>
      <c r="P313" s="19">
        <f t="shared" ref="P313:P344" si="33">O313+25</f>
        <v>44731</v>
      </c>
      <c r="Q313" s="137" t="s">
        <v>756</v>
      </c>
      <c r="R313" s="132" t="s">
        <v>659</v>
      </c>
      <c r="S313" s="145" t="s">
        <v>393</v>
      </c>
    </row>
    <row r="314" spans="1:19" ht="30" x14ac:dyDescent="0.25">
      <c r="A314" t="s">
        <v>265</v>
      </c>
      <c r="B314" s="1">
        <v>44725</v>
      </c>
      <c r="C314" s="45" t="s">
        <v>242</v>
      </c>
      <c r="D314" s="75">
        <v>3</v>
      </c>
      <c r="H314">
        <v>34</v>
      </c>
      <c r="I314">
        <v>35</v>
      </c>
      <c r="J314" s="77">
        <v>32</v>
      </c>
      <c r="K314" s="79">
        <v>20</v>
      </c>
      <c r="L314" s="79">
        <v>21</v>
      </c>
      <c r="M314" s="77">
        <v>19</v>
      </c>
      <c r="N314" s="18">
        <f t="shared" si="32"/>
        <v>20</v>
      </c>
      <c r="O314" s="21">
        <f t="shared" si="31"/>
        <v>44706</v>
      </c>
      <c r="P314" s="19">
        <f t="shared" si="33"/>
        <v>44731</v>
      </c>
      <c r="Q314" s="137" t="s">
        <v>752</v>
      </c>
      <c r="R314" s="132" t="s">
        <v>632</v>
      </c>
      <c r="S314" s="145" t="s">
        <v>394</v>
      </c>
    </row>
    <row r="315" spans="1:19" ht="30" x14ac:dyDescent="0.25">
      <c r="A315" t="s">
        <v>343</v>
      </c>
      <c r="B315" s="1">
        <v>44725</v>
      </c>
      <c r="C315" s="45" t="s">
        <v>338</v>
      </c>
      <c r="D315" s="75">
        <v>5</v>
      </c>
      <c r="H315">
        <v>30</v>
      </c>
      <c r="I315">
        <v>35</v>
      </c>
      <c r="J315" s="77">
        <v>32</v>
      </c>
      <c r="K315" s="79">
        <v>19</v>
      </c>
      <c r="L315" s="79">
        <v>21</v>
      </c>
      <c r="M315" s="77">
        <v>19</v>
      </c>
      <c r="N315" s="18">
        <f t="shared" si="32"/>
        <v>20</v>
      </c>
      <c r="O315" s="21">
        <f t="shared" si="31"/>
        <v>44706</v>
      </c>
      <c r="P315" s="19">
        <f t="shared" si="33"/>
        <v>44731</v>
      </c>
      <c r="Q315" s="137" t="s">
        <v>637</v>
      </c>
      <c r="R315" s="132" t="s">
        <v>659</v>
      </c>
      <c r="S315" s="145" t="s">
        <v>402</v>
      </c>
    </row>
    <row r="316" spans="1:19" ht="30" x14ac:dyDescent="0.25">
      <c r="A316" t="s">
        <v>346</v>
      </c>
      <c r="B316" s="1">
        <v>44725</v>
      </c>
      <c r="C316" s="45" t="s">
        <v>338</v>
      </c>
      <c r="D316" s="75">
        <v>5</v>
      </c>
      <c r="H316">
        <v>36</v>
      </c>
      <c r="I316">
        <v>34</v>
      </c>
      <c r="J316" s="77">
        <v>32</v>
      </c>
      <c r="K316" s="79">
        <v>21</v>
      </c>
      <c r="L316" s="79">
        <v>20</v>
      </c>
      <c r="M316" s="77">
        <v>19</v>
      </c>
      <c r="N316" s="18">
        <f t="shared" si="32"/>
        <v>20</v>
      </c>
      <c r="O316" s="21">
        <f t="shared" si="31"/>
        <v>44706</v>
      </c>
      <c r="P316" s="19">
        <f t="shared" si="33"/>
        <v>44731</v>
      </c>
      <c r="Q316" s="137" t="s">
        <v>739</v>
      </c>
      <c r="R316" s="132" t="s">
        <v>659</v>
      </c>
      <c r="S316" s="145" t="s">
        <v>402</v>
      </c>
    </row>
    <row r="317" spans="1:19" ht="30" x14ac:dyDescent="0.25">
      <c r="A317" t="s">
        <v>353</v>
      </c>
      <c r="B317" s="1">
        <v>44725</v>
      </c>
      <c r="C317" s="45" t="s">
        <v>338</v>
      </c>
      <c r="D317" s="75">
        <v>3</v>
      </c>
      <c r="H317">
        <v>32</v>
      </c>
      <c r="I317">
        <v>34</v>
      </c>
      <c r="J317" s="77">
        <v>33</v>
      </c>
      <c r="K317" s="79">
        <v>19</v>
      </c>
      <c r="L317" s="79">
        <v>20</v>
      </c>
      <c r="M317" s="77">
        <v>20</v>
      </c>
      <c r="N317" s="18">
        <f t="shared" si="32"/>
        <v>20</v>
      </c>
      <c r="O317" s="21">
        <f t="shared" si="31"/>
        <v>44706</v>
      </c>
      <c r="P317" s="19">
        <f t="shared" si="33"/>
        <v>44731</v>
      </c>
      <c r="Q317" s="137" t="s">
        <v>738</v>
      </c>
      <c r="R317" s="132" t="s">
        <v>659</v>
      </c>
      <c r="S317" s="147" t="s">
        <v>805</v>
      </c>
    </row>
    <row r="318" spans="1:19" ht="30" x14ac:dyDescent="0.25">
      <c r="A318" t="s">
        <v>357</v>
      </c>
      <c r="B318" s="1">
        <v>44726</v>
      </c>
      <c r="C318" s="44" t="s">
        <v>375</v>
      </c>
      <c r="D318" s="75">
        <v>3</v>
      </c>
      <c r="H318">
        <v>35</v>
      </c>
      <c r="I318">
        <v>33</v>
      </c>
      <c r="J318" s="77">
        <v>34</v>
      </c>
      <c r="K318" s="79">
        <v>21</v>
      </c>
      <c r="L318" s="79">
        <v>20</v>
      </c>
      <c r="M318" s="77">
        <v>20</v>
      </c>
      <c r="N318" s="18">
        <f t="shared" si="32"/>
        <v>20</v>
      </c>
      <c r="O318" s="21">
        <f t="shared" si="31"/>
        <v>44707</v>
      </c>
      <c r="P318" s="19">
        <f t="shared" si="33"/>
        <v>44732</v>
      </c>
      <c r="Q318" s="137" t="s">
        <v>793</v>
      </c>
      <c r="R318" s="132" t="s">
        <v>658</v>
      </c>
      <c r="S318" s="147" t="s">
        <v>805</v>
      </c>
    </row>
    <row r="319" spans="1:19" ht="30" x14ac:dyDescent="0.25">
      <c r="A319" t="s">
        <v>374</v>
      </c>
      <c r="B319" s="1">
        <v>44726</v>
      </c>
      <c r="C319" s="44" t="s">
        <v>375</v>
      </c>
      <c r="D319" s="75">
        <v>5</v>
      </c>
      <c r="H319">
        <v>34</v>
      </c>
      <c r="I319">
        <v>36</v>
      </c>
      <c r="J319" s="77">
        <v>30</v>
      </c>
      <c r="K319" s="79">
        <v>20</v>
      </c>
      <c r="L319" s="79">
        <v>21</v>
      </c>
      <c r="M319" s="77">
        <v>19</v>
      </c>
      <c r="N319" s="18">
        <f t="shared" si="32"/>
        <v>20</v>
      </c>
      <c r="O319" s="21">
        <f t="shared" si="31"/>
        <v>44707</v>
      </c>
      <c r="P319" s="19">
        <f t="shared" si="33"/>
        <v>44732</v>
      </c>
      <c r="Q319" s="137" t="s">
        <v>669</v>
      </c>
      <c r="R319" s="132" t="s">
        <v>632</v>
      </c>
      <c r="S319" s="145" t="s">
        <v>394</v>
      </c>
    </row>
    <row r="320" spans="1:19" x14ac:dyDescent="0.25">
      <c r="A320" t="s">
        <v>28</v>
      </c>
      <c r="B320" s="1">
        <v>44722</v>
      </c>
      <c r="C320" s="42" t="s">
        <v>18</v>
      </c>
      <c r="D320" s="75">
        <v>3</v>
      </c>
      <c r="H320">
        <v>34</v>
      </c>
      <c r="I320">
        <v>38</v>
      </c>
      <c r="J320" s="77">
        <v>34</v>
      </c>
      <c r="K320" s="79">
        <v>20</v>
      </c>
      <c r="L320" s="79">
        <v>22</v>
      </c>
      <c r="M320" s="77">
        <v>20</v>
      </c>
      <c r="N320" s="18">
        <f t="shared" si="32"/>
        <v>21</v>
      </c>
      <c r="O320" s="21">
        <f t="shared" si="31"/>
        <v>44702</v>
      </c>
      <c r="P320" s="19">
        <f t="shared" si="33"/>
        <v>44727</v>
      </c>
      <c r="Q320" s="137" t="s">
        <v>634</v>
      </c>
      <c r="S320" s="145" t="s">
        <v>394</v>
      </c>
    </row>
    <row r="321" spans="1:19" x14ac:dyDescent="0.25">
      <c r="A321" t="s">
        <v>37</v>
      </c>
      <c r="B321" s="1">
        <v>44722</v>
      </c>
      <c r="C321" s="42" t="s">
        <v>18</v>
      </c>
      <c r="D321" s="75">
        <v>5</v>
      </c>
      <c r="H321">
        <v>34</v>
      </c>
      <c r="I321">
        <v>37</v>
      </c>
      <c r="J321" s="77">
        <v>38</v>
      </c>
      <c r="K321" s="79">
        <v>20</v>
      </c>
      <c r="L321" s="79">
        <v>22</v>
      </c>
      <c r="M321" s="77">
        <v>22</v>
      </c>
      <c r="N321" s="18">
        <f t="shared" si="32"/>
        <v>21</v>
      </c>
      <c r="O321" s="21">
        <f t="shared" si="31"/>
        <v>44702</v>
      </c>
      <c r="P321" s="19">
        <f t="shared" si="33"/>
        <v>44727</v>
      </c>
      <c r="S321" s="145" t="s">
        <v>394</v>
      </c>
    </row>
    <row r="322" spans="1:19" x14ac:dyDescent="0.25">
      <c r="A322" t="s">
        <v>87</v>
      </c>
      <c r="B322" s="1">
        <v>44723</v>
      </c>
      <c r="C322" s="44" t="s">
        <v>74</v>
      </c>
      <c r="D322" s="75">
        <v>5</v>
      </c>
      <c r="H322">
        <v>35</v>
      </c>
      <c r="I322">
        <v>34</v>
      </c>
      <c r="J322" s="77">
        <v>38</v>
      </c>
      <c r="K322" s="79">
        <v>21</v>
      </c>
      <c r="L322" s="79">
        <v>20</v>
      </c>
      <c r="M322" s="77">
        <v>22</v>
      </c>
      <c r="N322" s="18">
        <f t="shared" si="32"/>
        <v>21</v>
      </c>
      <c r="O322" s="21">
        <f t="shared" si="31"/>
        <v>44703</v>
      </c>
      <c r="P322" s="19">
        <f t="shared" si="33"/>
        <v>44728</v>
      </c>
      <c r="Q322" s="138" t="s">
        <v>631</v>
      </c>
      <c r="R322" s="134" t="s">
        <v>658</v>
      </c>
      <c r="S322" s="146" t="s">
        <v>394</v>
      </c>
    </row>
    <row r="323" spans="1:19" x14ac:dyDescent="0.25">
      <c r="A323" t="s">
        <v>108</v>
      </c>
      <c r="B323" s="1">
        <v>44723</v>
      </c>
      <c r="C323" s="44" t="s">
        <v>74</v>
      </c>
      <c r="D323" s="75">
        <v>4</v>
      </c>
      <c r="H323">
        <v>38</v>
      </c>
      <c r="I323">
        <v>39</v>
      </c>
      <c r="J323" s="77">
        <v>32</v>
      </c>
      <c r="K323" s="79">
        <v>22</v>
      </c>
      <c r="L323" s="79">
        <v>22</v>
      </c>
      <c r="M323" s="77">
        <v>19</v>
      </c>
      <c r="N323" s="18">
        <f t="shared" si="32"/>
        <v>21</v>
      </c>
      <c r="O323" s="21">
        <f t="shared" si="31"/>
        <v>44703</v>
      </c>
      <c r="P323" s="19">
        <f t="shared" si="33"/>
        <v>44728</v>
      </c>
      <c r="Q323" s="137" t="s">
        <v>634</v>
      </c>
      <c r="R323" s="132" t="s">
        <v>659</v>
      </c>
      <c r="S323" s="145" t="s">
        <v>393</v>
      </c>
    </row>
    <row r="324" spans="1:19" x14ac:dyDescent="0.25">
      <c r="A324" t="s">
        <v>114</v>
      </c>
      <c r="B324" s="1">
        <v>44723</v>
      </c>
      <c r="C324" s="44" t="s">
        <v>74</v>
      </c>
      <c r="D324" s="75">
        <v>5</v>
      </c>
      <c r="H324">
        <v>36</v>
      </c>
      <c r="I324">
        <v>37</v>
      </c>
      <c r="J324" s="77">
        <v>34</v>
      </c>
      <c r="K324" s="79">
        <v>21</v>
      </c>
      <c r="L324" s="79">
        <v>22</v>
      </c>
      <c r="M324" s="77">
        <v>20</v>
      </c>
      <c r="N324" s="18">
        <f t="shared" si="32"/>
        <v>21</v>
      </c>
      <c r="O324" s="21">
        <f t="shared" si="31"/>
        <v>44703</v>
      </c>
      <c r="P324" s="19">
        <f t="shared" si="33"/>
        <v>44728</v>
      </c>
      <c r="Q324" s="137" t="s">
        <v>631</v>
      </c>
      <c r="R324" s="132" t="s">
        <v>658</v>
      </c>
      <c r="S324" s="145" t="s">
        <v>393</v>
      </c>
    </row>
    <row r="325" spans="1:19" ht="30" x14ac:dyDescent="0.25">
      <c r="A325" t="s">
        <v>121</v>
      </c>
      <c r="B325" s="1">
        <v>44723</v>
      </c>
      <c r="C325" s="45" t="s">
        <v>117</v>
      </c>
      <c r="D325" s="75">
        <v>5</v>
      </c>
      <c r="H325">
        <v>36</v>
      </c>
      <c r="I325">
        <v>38</v>
      </c>
      <c r="J325" s="77">
        <v>36</v>
      </c>
      <c r="K325" s="79">
        <v>21</v>
      </c>
      <c r="L325" s="79">
        <v>22</v>
      </c>
      <c r="M325" s="77">
        <v>21</v>
      </c>
      <c r="N325" s="18">
        <f t="shared" si="32"/>
        <v>21</v>
      </c>
      <c r="O325" s="21">
        <f t="shared" si="31"/>
        <v>44703</v>
      </c>
      <c r="P325" s="19">
        <f t="shared" si="33"/>
        <v>44728</v>
      </c>
      <c r="Q325" s="137" t="s">
        <v>634</v>
      </c>
      <c r="R325" s="132" t="s">
        <v>632</v>
      </c>
      <c r="S325" s="145" t="s">
        <v>394</v>
      </c>
    </row>
    <row r="326" spans="1:19" ht="30" x14ac:dyDescent="0.25">
      <c r="A326" t="s">
        <v>129</v>
      </c>
      <c r="B326" s="1">
        <v>44723</v>
      </c>
      <c r="C326" s="45" t="s">
        <v>117</v>
      </c>
      <c r="D326" s="75">
        <v>7</v>
      </c>
      <c r="H326">
        <v>34</v>
      </c>
      <c r="I326">
        <v>36</v>
      </c>
      <c r="J326" s="77">
        <v>41</v>
      </c>
      <c r="K326" s="79">
        <v>20</v>
      </c>
      <c r="L326" s="79">
        <v>21</v>
      </c>
      <c r="M326" s="77">
        <v>23</v>
      </c>
      <c r="N326" s="18">
        <f t="shared" si="32"/>
        <v>21</v>
      </c>
      <c r="O326" s="21">
        <f t="shared" si="31"/>
        <v>44703</v>
      </c>
      <c r="P326" s="19">
        <f t="shared" si="33"/>
        <v>44728</v>
      </c>
      <c r="Q326" s="137" t="s">
        <v>665</v>
      </c>
      <c r="R326" s="132" t="s">
        <v>632</v>
      </c>
      <c r="S326" s="145" t="s">
        <v>820</v>
      </c>
    </row>
    <row r="327" spans="1:19" ht="30" x14ac:dyDescent="0.25">
      <c r="A327" t="s">
        <v>133</v>
      </c>
      <c r="B327" s="1">
        <v>44723</v>
      </c>
      <c r="C327" s="45" t="s">
        <v>117</v>
      </c>
      <c r="D327" s="75">
        <v>6</v>
      </c>
      <c r="H327">
        <v>36</v>
      </c>
      <c r="I327">
        <v>35</v>
      </c>
      <c r="J327" s="77">
        <v>33</v>
      </c>
      <c r="K327" s="79">
        <v>21</v>
      </c>
      <c r="L327" s="79">
        <v>21</v>
      </c>
      <c r="M327" s="77">
        <v>20</v>
      </c>
      <c r="N327" s="18">
        <f t="shared" si="32"/>
        <v>21</v>
      </c>
      <c r="O327" s="21">
        <f t="shared" si="31"/>
        <v>44703</v>
      </c>
      <c r="P327" s="19">
        <f t="shared" si="33"/>
        <v>44728</v>
      </c>
      <c r="Q327" s="137" t="s">
        <v>669</v>
      </c>
      <c r="R327" s="132" t="s">
        <v>658</v>
      </c>
      <c r="S327" s="147" t="s">
        <v>805</v>
      </c>
    </row>
    <row r="328" spans="1:19" ht="30" x14ac:dyDescent="0.25">
      <c r="A328" t="s">
        <v>139</v>
      </c>
      <c r="B328" s="1">
        <v>44723</v>
      </c>
      <c r="C328" s="45" t="s">
        <v>117</v>
      </c>
      <c r="D328" s="75">
        <v>4</v>
      </c>
      <c r="H328">
        <v>34</v>
      </c>
      <c r="I328">
        <v>35</v>
      </c>
      <c r="J328" s="77">
        <v>39</v>
      </c>
      <c r="K328" s="79">
        <v>20</v>
      </c>
      <c r="L328" s="79">
        <v>21</v>
      </c>
      <c r="M328" s="77">
        <v>22</v>
      </c>
      <c r="N328" s="18">
        <f t="shared" si="32"/>
        <v>21</v>
      </c>
      <c r="O328" s="21">
        <f t="shared" si="31"/>
        <v>44703</v>
      </c>
      <c r="P328" s="19">
        <f t="shared" si="33"/>
        <v>44728</v>
      </c>
      <c r="Q328" s="137" t="s">
        <v>673</v>
      </c>
      <c r="R328" s="132" t="s">
        <v>659</v>
      </c>
      <c r="S328" s="145" t="s">
        <v>393</v>
      </c>
    </row>
    <row r="329" spans="1:19" ht="30" x14ac:dyDescent="0.25">
      <c r="A329" t="s">
        <v>152</v>
      </c>
      <c r="B329" s="1">
        <v>44723</v>
      </c>
      <c r="C329" s="45" t="s">
        <v>117</v>
      </c>
      <c r="D329" s="75">
        <v>4</v>
      </c>
      <c r="H329">
        <v>40</v>
      </c>
      <c r="I329">
        <v>39</v>
      </c>
      <c r="J329" s="77">
        <v>33</v>
      </c>
      <c r="K329" s="79">
        <v>22</v>
      </c>
      <c r="L329" s="79">
        <v>22</v>
      </c>
      <c r="M329" s="77">
        <v>20</v>
      </c>
      <c r="N329" s="18">
        <f t="shared" si="32"/>
        <v>21</v>
      </c>
      <c r="O329" s="21">
        <f t="shared" si="31"/>
        <v>44703</v>
      </c>
      <c r="P329" s="19">
        <f t="shared" si="33"/>
        <v>44728</v>
      </c>
      <c r="Q329" s="137" t="s">
        <v>634</v>
      </c>
      <c r="R329" s="132" t="s">
        <v>632</v>
      </c>
      <c r="S329" s="145" t="s">
        <v>500</v>
      </c>
    </row>
    <row r="330" spans="1:19" x14ac:dyDescent="0.25">
      <c r="A330" t="s">
        <v>295</v>
      </c>
      <c r="B330" s="1">
        <v>44723</v>
      </c>
      <c r="C330" s="44" t="s">
        <v>322</v>
      </c>
      <c r="D330" s="75">
        <v>4</v>
      </c>
      <c r="H330">
        <v>33</v>
      </c>
      <c r="I330">
        <v>35</v>
      </c>
      <c r="J330" s="77">
        <v>36</v>
      </c>
      <c r="K330" s="79">
        <v>20</v>
      </c>
      <c r="L330" s="79">
        <v>21</v>
      </c>
      <c r="M330" s="77">
        <v>21</v>
      </c>
      <c r="N330" s="18">
        <f t="shared" si="32"/>
        <v>21</v>
      </c>
      <c r="O330" s="21">
        <f t="shared" si="31"/>
        <v>44703</v>
      </c>
      <c r="P330" s="19">
        <f t="shared" si="33"/>
        <v>44728</v>
      </c>
      <c r="Q330" s="137" t="s">
        <v>646</v>
      </c>
      <c r="R330" s="132" t="s">
        <v>658</v>
      </c>
      <c r="S330" s="145" t="s">
        <v>440</v>
      </c>
    </row>
    <row r="331" spans="1:19" x14ac:dyDescent="0.25">
      <c r="A331" t="s">
        <v>312</v>
      </c>
      <c r="B331" s="1">
        <v>44723</v>
      </c>
      <c r="C331" s="44" t="s">
        <v>322</v>
      </c>
      <c r="D331" s="75">
        <v>5</v>
      </c>
      <c r="H331">
        <v>36</v>
      </c>
      <c r="I331">
        <v>35</v>
      </c>
      <c r="J331" s="77">
        <v>37</v>
      </c>
      <c r="K331" s="79">
        <v>21</v>
      </c>
      <c r="L331" s="79">
        <v>21</v>
      </c>
      <c r="M331" s="77">
        <v>22</v>
      </c>
      <c r="N331" s="18">
        <f t="shared" si="32"/>
        <v>21</v>
      </c>
      <c r="O331" s="21">
        <f t="shared" si="31"/>
        <v>44703</v>
      </c>
      <c r="P331" s="19">
        <f t="shared" si="33"/>
        <v>44728</v>
      </c>
      <c r="Q331" s="137" t="s">
        <v>656</v>
      </c>
      <c r="R331" s="132" t="s">
        <v>632</v>
      </c>
      <c r="S331" s="145" t="s">
        <v>394</v>
      </c>
    </row>
    <row r="332" spans="1:19" ht="30" x14ac:dyDescent="0.25">
      <c r="A332" t="s">
        <v>184</v>
      </c>
      <c r="B332" s="1">
        <v>44725</v>
      </c>
      <c r="C332" s="45" t="s">
        <v>192</v>
      </c>
      <c r="D332" s="75">
        <v>6</v>
      </c>
      <c r="H332">
        <v>32</v>
      </c>
      <c r="I332">
        <v>35</v>
      </c>
      <c r="J332" s="77">
        <v>37</v>
      </c>
      <c r="K332" s="79">
        <v>19</v>
      </c>
      <c r="L332" s="79">
        <v>21</v>
      </c>
      <c r="M332" s="77">
        <v>22</v>
      </c>
      <c r="N332" s="18">
        <f t="shared" si="32"/>
        <v>21</v>
      </c>
      <c r="O332" s="21">
        <f t="shared" si="31"/>
        <v>44705</v>
      </c>
      <c r="P332" s="19">
        <f t="shared" si="33"/>
        <v>44730</v>
      </c>
      <c r="Q332" s="137" t="s">
        <v>678</v>
      </c>
      <c r="R332" s="132" t="s">
        <v>659</v>
      </c>
      <c r="S332" s="145" t="s">
        <v>402</v>
      </c>
    </row>
    <row r="333" spans="1:19" ht="30" x14ac:dyDescent="0.25">
      <c r="A333" t="s">
        <v>186</v>
      </c>
      <c r="B333" s="1">
        <v>44725</v>
      </c>
      <c r="C333" s="45" t="s">
        <v>192</v>
      </c>
      <c r="D333" s="75">
        <v>4</v>
      </c>
      <c r="H333">
        <v>34</v>
      </c>
      <c r="I333">
        <v>36</v>
      </c>
      <c r="J333" s="77">
        <v>36</v>
      </c>
      <c r="K333" s="79">
        <v>20</v>
      </c>
      <c r="L333" s="79">
        <v>21</v>
      </c>
      <c r="M333" s="77">
        <v>21</v>
      </c>
      <c r="N333" s="18">
        <f t="shared" si="32"/>
        <v>21</v>
      </c>
      <c r="O333" s="21">
        <f t="shared" si="31"/>
        <v>44705</v>
      </c>
      <c r="P333" s="19">
        <f t="shared" si="33"/>
        <v>44730</v>
      </c>
      <c r="Q333" s="137" t="s">
        <v>711</v>
      </c>
      <c r="R333" s="132" t="s">
        <v>659</v>
      </c>
      <c r="S333" s="145" t="s">
        <v>393</v>
      </c>
    </row>
    <row r="334" spans="1:19" ht="30" x14ac:dyDescent="0.25">
      <c r="A334" t="s">
        <v>696</v>
      </c>
      <c r="B334" s="1">
        <v>44725</v>
      </c>
      <c r="C334" s="45" t="s">
        <v>192</v>
      </c>
      <c r="D334" s="75">
        <v>5</v>
      </c>
      <c r="H334">
        <v>38</v>
      </c>
      <c r="I334">
        <v>35</v>
      </c>
      <c r="J334" s="77">
        <v>34</v>
      </c>
      <c r="K334" s="79">
        <v>22</v>
      </c>
      <c r="L334" s="79">
        <v>21</v>
      </c>
      <c r="M334" s="77">
        <v>20</v>
      </c>
      <c r="N334" s="18">
        <f t="shared" si="32"/>
        <v>21</v>
      </c>
      <c r="O334" s="21">
        <f t="shared" si="31"/>
        <v>44705</v>
      </c>
      <c r="P334" s="19">
        <f t="shared" si="33"/>
        <v>44730</v>
      </c>
      <c r="Q334" s="137" t="s">
        <v>634</v>
      </c>
      <c r="R334" s="132" t="s">
        <v>632</v>
      </c>
      <c r="S334" s="145" t="s">
        <v>440</v>
      </c>
    </row>
    <row r="335" spans="1:19" x14ac:dyDescent="0.25">
      <c r="A335" t="s">
        <v>727</v>
      </c>
      <c r="B335" s="1">
        <v>44725</v>
      </c>
      <c r="C335" s="44" t="s">
        <v>217</v>
      </c>
      <c r="D335" s="75">
        <v>5</v>
      </c>
      <c r="H335">
        <v>36</v>
      </c>
      <c r="I335">
        <v>35</v>
      </c>
      <c r="J335" s="77">
        <v>35</v>
      </c>
      <c r="K335" s="79">
        <v>21</v>
      </c>
      <c r="L335" s="79">
        <v>21</v>
      </c>
      <c r="M335" s="77">
        <v>21</v>
      </c>
      <c r="N335" s="18">
        <f t="shared" si="32"/>
        <v>21</v>
      </c>
      <c r="O335" s="21">
        <f t="shared" si="31"/>
        <v>44705</v>
      </c>
      <c r="P335" s="19">
        <f t="shared" si="33"/>
        <v>44730</v>
      </c>
      <c r="Q335" s="137" t="s">
        <v>641</v>
      </c>
      <c r="R335" s="132" t="s">
        <v>658</v>
      </c>
      <c r="S335" s="145" t="s">
        <v>402</v>
      </c>
    </row>
    <row r="336" spans="1:19" x14ac:dyDescent="0.25">
      <c r="A336" t="s">
        <v>227</v>
      </c>
      <c r="B336" s="1">
        <v>44725</v>
      </c>
      <c r="C336" s="44" t="s">
        <v>241</v>
      </c>
      <c r="D336" s="75">
        <v>3</v>
      </c>
      <c r="H336">
        <v>35</v>
      </c>
      <c r="I336">
        <v>36</v>
      </c>
      <c r="J336" s="77">
        <v>34</v>
      </c>
      <c r="K336" s="79">
        <v>21</v>
      </c>
      <c r="L336" s="79">
        <v>21</v>
      </c>
      <c r="M336" s="77">
        <v>20</v>
      </c>
      <c r="N336" s="18">
        <f t="shared" si="32"/>
        <v>21</v>
      </c>
      <c r="O336" s="21">
        <f t="shared" si="31"/>
        <v>44705</v>
      </c>
      <c r="P336" s="19">
        <f t="shared" si="33"/>
        <v>44730</v>
      </c>
      <c r="Q336" s="137" t="s">
        <v>634</v>
      </c>
      <c r="R336" s="132" t="s">
        <v>658</v>
      </c>
      <c r="S336" s="145" t="s">
        <v>394</v>
      </c>
    </row>
    <row r="337" spans="1:19" x14ac:dyDescent="0.25">
      <c r="A337" t="s">
        <v>238</v>
      </c>
      <c r="B337" s="1">
        <v>44725</v>
      </c>
      <c r="C337" s="44" t="s">
        <v>241</v>
      </c>
      <c r="D337" s="75">
        <v>4</v>
      </c>
      <c r="H337">
        <v>35</v>
      </c>
      <c r="I337">
        <v>35</v>
      </c>
      <c r="J337" s="77">
        <v>33</v>
      </c>
      <c r="K337" s="79">
        <v>21</v>
      </c>
      <c r="L337" s="79">
        <v>21</v>
      </c>
      <c r="M337" s="77">
        <v>20</v>
      </c>
      <c r="N337" s="18">
        <f t="shared" si="32"/>
        <v>21</v>
      </c>
      <c r="O337" s="21">
        <f t="shared" si="31"/>
        <v>44705</v>
      </c>
      <c r="P337" s="19">
        <f t="shared" si="33"/>
        <v>44730</v>
      </c>
      <c r="Q337" s="137" t="s">
        <v>669</v>
      </c>
      <c r="R337" s="132" t="s">
        <v>632</v>
      </c>
      <c r="S337" s="145" t="s">
        <v>394</v>
      </c>
    </row>
    <row r="338" spans="1:19" ht="30" x14ac:dyDescent="0.25">
      <c r="A338" t="s">
        <v>252</v>
      </c>
      <c r="B338" s="1">
        <v>44725</v>
      </c>
      <c r="C338" s="45" t="s">
        <v>242</v>
      </c>
      <c r="D338" s="75">
        <v>3</v>
      </c>
      <c r="H338">
        <v>37</v>
      </c>
      <c r="I338">
        <v>37</v>
      </c>
      <c r="J338" s="77">
        <v>34</v>
      </c>
      <c r="K338" s="79">
        <v>22</v>
      </c>
      <c r="L338" s="79">
        <v>22</v>
      </c>
      <c r="M338" s="77">
        <v>20</v>
      </c>
      <c r="N338" s="18">
        <f t="shared" si="32"/>
        <v>21</v>
      </c>
      <c r="O338" s="21">
        <f t="shared" si="31"/>
        <v>44705</v>
      </c>
      <c r="P338" s="19">
        <f t="shared" si="33"/>
        <v>44730</v>
      </c>
      <c r="Q338" s="137" t="s">
        <v>634</v>
      </c>
      <c r="R338" s="132" t="s">
        <v>632</v>
      </c>
      <c r="S338" s="145" t="s">
        <v>394</v>
      </c>
    </row>
    <row r="339" spans="1:19" ht="30" x14ac:dyDescent="0.25">
      <c r="A339" t="s">
        <v>263</v>
      </c>
      <c r="B339" s="1">
        <v>44725</v>
      </c>
      <c r="C339" s="45" t="s">
        <v>242</v>
      </c>
      <c r="D339" s="75">
        <v>5</v>
      </c>
      <c r="H339">
        <v>30</v>
      </c>
      <c r="I339">
        <v>35</v>
      </c>
      <c r="J339" s="77">
        <v>37</v>
      </c>
      <c r="K339" s="79">
        <v>19</v>
      </c>
      <c r="L339" s="79">
        <v>21</v>
      </c>
      <c r="M339" s="77">
        <v>22</v>
      </c>
      <c r="N339" s="18">
        <f t="shared" si="32"/>
        <v>21</v>
      </c>
      <c r="O339" s="21">
        <f t="shared" si="31"/>
        <v>44705</v>
      </c>
      <c r="P339" s="19">
        <f t="shared" si="33"/>
        <v>44730</v>
      </c>
      <c r="Q339" s="137" t="s">
        <v>739</v>
      </c>
      <c r="R339" s="132" t="s">
        <v>659</v>
      </c>
      <c r="S339" s="145" t="s">
        <v>393</v>
      </c>
    </row>
    <row r="340" spans="1:19" x14ac:dyDescent="0.25">
      <c r="A340" t="s">
        <v>775</v>
      </c>
      <c r="B340" s="1">
        <v>44725</v>
      </c>
      <c r="C340" s="44" t="s">
        <v>758</v>
      </c>
      <c r="D340" s="75">
        <v>3</v>
      </c>
      <c r="H340">
        <v>36</v>
      </c>
      <c r="I340">
        <v>38</v>
      </c>
      <c r="J340" s="77">
        <v>36</v>
      </c>
      <c r="K340" s="79">
        <v>21</v>
      </c>
      <c r="L340" s="79">
        <v>22</v>
      </c>
      <c r="M340" s="77">
        <v>21</v>
      </c>
      <c r="N340" s="18">
        <f t="shared" si="32"/>
        <v>21</v>
      </c>
      <c r="O340" s="21">
        <f t="shared" si="31"/>
        <v>44705</v>
      </c>
      <c r="P340" s="19">
        <f t="shared" si="33"/>
        <v>44730</v>
      </c>
      <c r="Q340" s="137" t="s">
        <v>670</v>
      </c>
      <c r="R340" s="132" t="s">
        <v>659</v>
      </c>
      <c r="S340" s="145" t="s">
        <v>394</v>
      </c>
    </row>
    <row r="341" spans="1:19" ht="30" x14ac:dyDescent="0.25">
      <c r="A341" t="s">
        <v>366</v>
      </c>
      <c r="B341" s="1">
        <v>44726</v>
      </c>
      <c r="C341" s="44" t="s">
        <v>375</v>
      </c>
      <c r="D341" s="75">
        <v>4</v>
      </c>
      <c r="H341">
        <v>40</v>
      </c>
      <c r="I341">
        <v>32</v>
      </c>
      <c r="J341" s="77">
        <v>35</v>
      </c>
      <c r="K341" s="79">
        <v>22</v>
      </c>
      <c r="L341" s="79">
        <v>19</v>
      </c>
      <c r="M341" s="77">
        <v>21</v>
      </c>
      <c r="N341" s="18">
        <f t="shared" si="32"/>
        <v>21</v>
      </c>
      <c r="O341" s="21">
        <f t="shared" si="31"/>
        <v>44706</v>
      </c>
      <c r="P341" s="19">
        <f t="shared" si="33"/>
        <v>44731</v>
      </c>
      <c r="Q341" s="137" t="s">
        <v>736</v>
      </c>
      <c r="R341" s="132" t="s">
        <v>658</v>
      </c>
      <c r="S341" s="145" t="s">
        <v>393</v>
      </c>
    </row>
    <row r="342" spans="1:19" ht="30" x14ac:dyDescent="0.25">
      <c r="A342" t="s">
        <v>373</v>
      </c>
      <c r="B342" s="1">
        <v>44726</v>
      </c>
      <c r="C342" s="44" t="s">
        <v>375</v>
      </c>
      <c r="D342" s="75">
        <v>5</v>
      </c>
      <c r="H342">
        <v>35</v>
      </c>
      <c r="I342">
        <v>37</v>
      </c>
      <c r="J342" s="77">
        <v>34</v>
      </c>
      <c r="K342" s="79">
        <v>21</v>
      </c>
      <c r="L342" s="79">
        <v>22</v>
      </c>
      <c r="M342" s="77">
        <v>20</v>
      </c>
      <c r="N342" s="18">
        <f t="shared" si="32"/>
        <v>21</v>
      </c>
      <c r="O342" s="21">
        <f t="shared" si="31"/>
        <v>44706</v>
      </c>
      <c r="P342" s="19">
        <f t="shared" si="33"/>
        <v>44731</v>
      </c>
      <c r="Q342" s="137" t="s">
        <v>739</v>
      </c>
      <c r="R342" s="132" t="s">
        <v>659</v>
      </c>
      <c r="S342" s="145" t="s">
        <v>393</v>
      </c>
    </row>
    <row r="343" spans="1:19" ht="30" x14ac:dyDescent="0.25">
      <c r="A343" t="s">
        <v>788</v>
      </c>
      <c r="B343" s="1">
        <v>44726</v>
      </c>
      <c r="C343" s="44" t="s">
        <v>375</v>
      </c>
      <c r="D343" s="75">
        <v>4</v>
      </c>
      <c r="H343">
        <v>36</v>
      </c>
      <c r="I343">
        <v>36</v>
      </c>
      <c r="J343" s="77">
        <v>35</v>
      </c>
      <c r="K343" s="79">
        <v>21</v>
      </c>
      <c r="L343" s="79">
        <v>21</v>
      </c>
      <c r="M343" s="77">
        <v>21</v>
      </c>
      <c r="N343" s="18">
        <f t="shared" si="32"/>
        <v>21</v>
      </c>
      <c r="O343" s="21">
        <f t="shared" si="31"/>
        <v>44706</v>
      </c>
      <c r="P343" s="19">
        <f t="shared" si="33"/>
        <v>44731</v>
      </c>
      <c r="Q343" s="137" t="s">
        <v>795</v>
      </c>
      <c r="R343" s="132" t="s">
        <v>632</v>
      </c>
      <c r="S343" s="147" t="s">
        <v>805</v>
      </c>
    </row>
    <row r="344" spans="1:19" ht="30" x14ac:dyDescent="0.25">
      <c r="A344" t="s">
        <v>131</v>
      </c>
      <c r="B344" s="1">
        <v>44723</v>
      </c>
      <c r="C344" s="45" t="s">
        <v>117</v>
      </c>
      <c r="D344" s="75">
        <v>5</v>
      </c>
      <c r="H344">
        <v>38</v>
      </c>
      <c r="I344">
        <v>40</v>
      </c>
      <c r="J344" s="77">
        <v>40</v>
      </c>
      <c r="K344" s="79">
        <v>22</v>
      </c>
      <c r="L344" s="79">
        <v>22</v>
      </c>
      <c r="M344" s="77">
        <v>22</v>
      </c>
      <c r="N344" s="18">
        <f t="shared" si="32"/>
        <v>22</v>
      </c>
      <c r="O344" s="21">
        <f t="shared" si="31"/>
        <v>44702</v>
      </c>
      <c r="P344" s="19">
        <f t="shared" si="33"/>
        <v>44727</v>
      </c>
      <c r="Q344" s="137" t="s">
        <v>667</v>
      </c>
      <c r="R344" s="132" t="s">
        <v>632</v>
      </c>
      <c r="S344" s="145" t="s">
        <v>393</v>
      </c>
    </row>
    <row r="345" spans="1:19" ht="30" x14ac:dyDescent="0.25">
      <c r="A345" t="s">
        <v>138</v>
      </c>
      <c r="B345" s="1">
        <v>44723</v>
      </c>
      <c r="C345" s="45" t="s">
        <v>117</v>
      </c>
      <c r="D345" s="75">
        <v>5</v>
      </c>
      <c r="H345">
        <v>39</v>
      </c>
      <c r="I345">
        <v>37</v>
      </c>
      <c r="J345" s="77">
        <v>42</v>
      </c>
      <c r="K345" s="79">
        <v>22</v>
      </c>
      <c r="L345" s="79">
        <v>22</v>
      </c>
      <c r="M345" s="77">
        <v>23</v>
      </c>
      <c r="N345" s="18">
        <f t="shared" si="32"/>
        <v>22</v>
      </c>
      <c r="O345" s="21">
        <f t="shared" si="31"/>
        <v>44702</v>
      </c>
      <c r="P345" s="19">
        <f t="shared" ref="P345:P375" si="34">O345+25</f>
        <v>44727</v>
      </c>
      <c r="Q345" s="137" t="s">
        <v>642</v>
      </c>
      <c r="R345" s="132" t="s">
        <v>658</v>
      </c>
      <c r="S345" s="145" t="s">
        <v>402</v>
      </c>
    </row>
    <row r="346" spans="1:19" ht="30" x14ac:dyDescent="0.25">
      <c r="A346" t="s">
        <v>141</v>
      </c>
      <c r="B346" s="1">
        <v>44723</v>
      </c>
      <c r="C346" s="45" t="s">
        <v>117</v>
      </c>
      <c r="D346" s="75">
        <v>5</v>
      </c>
      <c r="H346">
        <v>40</v>
      </c>
      <c r="I346">
        <v>35</v>
      </c>
      <c r="J346" s="77">
        <v>37</v>
      </c>
      <c r="K346" s="79">
        <v>22</v>
      </c>
      <c r="L346" s="79">
        <v>21</v>
      </c>
      <c r="M346" s="77">
        <v>22</v>
      </c>
      <c r="N346" s="18">
        <f t="shared" si="32"/>
        <v>22</v>
      </c>
      <c r="O346" s="21">
        <f t="shared" si="31"/>
        <v>44702</v>
      </c>
      <c r="P346" s="19">
        <f t="shared" si="34"/>
        <v>44727</v>
      </c>
      <c r="Q346" s="137" t="s">
        <v>642</v>
      </c>
      <c r="R346" s="132" t="s">
        <v>632</v>
      </c>
      <c r="S346" s="145" t="s">
        <v>402</v>
      </c>
    </row>
    <row r="347" spans="1:19" x14ac:dyDescent="0.25">
      <c r="A347" t="s">
        <v>291</v>
      </c>
      <c r="B347" s="1">
        <v>44723</v>
      </c>
      <c r="C347" s="44" t="s">
        <v>322</v>
      </c>
      <c r="D347" s="75">
        <v>4</v>
      </c>
      <c r="H347">
        <v>45</v>
      </c>
      <c r="I347">
        <v>36</v>
      </c>
      <c r="J347" s="77">
        <v>42</v>
      </c>
      <c r="K347" s="79">
        <v>23</v>
      </c>
      <c r="L347" s="79">
        <v>21</v>
      </c>
      <c r="M347" s="77">
        <v>23</v>
      </c>
      <c r="N347" s="18">
        <f t="shared" si="32"/>
        <v>22</v>
      </c>
      <c r="O347" s="21">
        <f t="shared" si="31"/>
        <v>44702</v>
      </c>
      <c r="P347" s="19">
        <f t="shared" si="34"/>
        <v>44727</v>
      </c>
      <c r="Q347" s="137" t="s">
        <v>643</v>
      </c>
      <c r="R347" s="132" t="s">
        <v>658</v>
      </c>
      <c r="S347" s="145" t="s">
        <v>393</v>
      </c>
    </row>
    <row r="348" spans="1:19" x14ac:dyDescent="0.25">
      <c r="A348" t="s">
        <v>293</v>
      </c>
      <c r="B348" s="1">
        <v>44723</v>
      </c>
      <c r="C348" s="44" t="s">
        <v>322</v>
      </c>
      <c r="D348" s="75">
        <v>4</v>
      </c>
      <c r="H348">
        <v>35</v>
      </c>
      <c r="I348">
        <v>37</v>
      </c>
      <c r="J348" s="77">
        <v>37</v>
      </c>
      <c r="K348" s="79">
        <v>21</v>
      </c>
      <c r="L348" s="79">
        <v>22</v>
      </c>
      <c r="M348" s="77">
        <v>22</v>
      </c>
      <c r="N348" s="18">
        <f t="shared" si="32"/>
        <v>22</v>
      </c>
      <c r="O348" s="21">
        <f t="shared" si="31"/>
        <v>44702</v>
      </c>
      <c r="P348" s="19">
        <f t="shared" si="34"/>
        <v>44727</v>
      </c>
      <c r="Q348" s="137" t="s">
        <v>645</v>
      </c>
      <c r="R348" s="132" t="s">
        <v>659</v>
      </c>
      <c r="S348" s="147" t="s">
        <v>805</v>
      </c>
    </row>
    <row r="349" spans="1:19" ht="30" x14ac:dyDescent="0.25">
      <c r="A349" t="s">
        <v>687</v>
      </c>
      <c r="B349" s="1">
        <v>44723</v>
      </c>
      <c r="C349" s="45" t="s">
        <v>323</v>
      </c>
      <c r="D349" s="75">
        <v>3</v>
      </c>
      <c r="H349">
        <v>36</v>
      </c>
      <c r="I349">
        <v>38</v>
      </c>
      <c r="J349" s="77">
        <v>40</v>
      </c>
      <c r="K349" s="79">
        <v>21</v>
      </c>
      <c r="L349" s="79">
        <v>22</v>
      </c>
      <c r="M349" s="77">
        <v>22</v>
      </c>
      <c r="N349" s="18">
        <f t="shared" si="32"/>
        <v>22</v>
      </c>
      <c r="O349" s="21">
        <f t="shared" si="31"/>
        <v>44702</v>
      </c>
      <c r="P349" s="19">
        <f t="shared" si="34"/>
        <v>44727</v>
      </c>
      <c r="Q349" s="137" t="s">
        <v>637</v>
      </c>
      <c r="R349" s="132" t="s">
        <v>659</v>
      </c>
      <c r="S349" s="145" t="s">
        <v>394</v>
      </c>
    </row>
    <row r="350" spans="1:19" ht="30" x14ac:dyDescent="0.25">
      <c r="A350" t="s">
        <v>698</v>
      </c>
      <c r="B350" s="1">
        <v>44725</v>
      </c>
      <c r="C350" s="45" t="s">
        <v>192</v>
      </c>
      <c r="D350" s="75">
        <v>6</v>
      </c>
      <c r="H350">
        <v>38</v>
      </c>
      <c r="I350">
        <v>41</v>
      </c>
      <c r="J350" s="77">
        <v>36</v>
      </c>
      <c r="K350" s="79">
        <v>22</v>
      </c>
      <c r="L350" s="79">
        <v>23</v>
      </c>
      <c r="M350" s="77">
        <v>21</v>
      </c>
      <c r="N350" s="18">
        <f t="shared" si="32"/>
        <v>22</v>
      </c>
      <c r="O350" s="21">
        <f t="shared" si="31"/>
        <v>44704</v>
      </c>
      <c r="P350" s="19">
        <f t="shared" si="34"/>
        <v>44729</v>
      </c>
      <c r="Q350" s="137" t="s">
        <v>673</v>
      </c>
      <c r="R350" s="132" t="s">
        <v>659</v>
      </c>
      <c r="S350" s="145" t="s">
        <v>440</v>
      </c>
    </row>
    <row r="351" spans="1:19" ht="30" x14ac:dyDescent="0.25">
      <c r="A351" t="s">
        <v>702</v>
      </c>
      <c r="B351" s="1">
        <v>44725</v>
      </c>
      <c r="C351" s="45" t="s">
        <v>192</v>
      </c>
      <c r="D351" s="75">
        <v>4</v>
      </c>
      <c r="H351">
        <v>40</v>
      </c>
      <c r="I351">
        <v>38</v>
      </c>
      <c r="J351" s="77">
        <v>43</v>
      </c>
      <c r="K351" s="79">
        <v>22</v>
      </c>
      <c r="L351" s="79">
        <v>22</v>
      </c>
      <c r="M351" s="77">
        <v>23</v>
      </c>
      <c r="N351" s="18">
        <f t="shared" si="32"/>
        <v>22</v>
      </c>
      <c r="O351" s="21">
        <f t="shared" si="31"/>
        <v>44704</v>
      </c>
      <c r="P351" s="19">
        <f t="shared" si="34"/>
        <v>44729</v>
      </c>
      <c r="Q351" s="137" t="s">
        <v>655</v>
      </c>
      <c r="R351" s="132" t="s">
        <v>632</v>
      </c>
      <c r="S351" s="145" t="s">
        <v>393</v>
      </c>
    </row>
    <row r="352" spans="1:19" x14ac:dyDescent="0.25">
      <c r="A352" t="s">
        <v>225</v>
      </c>
      <c r="B352" s="1">
        <v>44725</v>
      </c>
      <c r="C352" s="44" t="s">
        <v>241</v>
      </c>
      <c r="D352" s="75">
        <v>5</v>
      </c>
      <c r="H352">
        <v>36</v>
      </c>
      <c r="I352">
        <v>38</v>
      </c>
      <c r="J352" s="77">
        <v>40</v>
      </c>
      <c r="K352" s="79">
        <v>21</v>
      </c>
      <c r="L352" s="79">
        <v>22</v>
      </c>
      <c r="M352" s="77">
        <v>22</v>
      </c>
      <c r="N352" s="18">
        <f t="shared" si="32"/>
        <v>22</v>
      </c>
      <c r="O352" s="21">
        <f t="shared" si="31"/>
        <v>44704</v>
      </c>
      <c r="P352" s="19">
        <f t="shared" si="34"/>
        <v>44729</v>
      </c>
      <c r="Q352" s="137" t="s">
        <v>637</v>
      </c>
      <c r="R352" s="132" t="s">
        <v>658</v>
      </c>
      <c r="S352" s="145" t="s">
        <v>393</v>
      </c>
    </row>
    <row r="353" spans="1:19" ht="30" x14ac:dyDescent="0.25">
      <c r="A353" t="s">
        <v>741</v>
      </c>
      <c r="B353" s="1">
        <v>44725</v>
      </c>
      <c r="C353" s="45" t="s">
        <v>242</v>
      </c>
      <c r="D353" s="75">
        <v>5</v>
      </c>
      <c r="H353">
        <v>39</v>
      </c>
      <c r="I353">
        <v>35</v>
      </c>
      <c r="J353" s="77">
        <v>38</v>
      </c>
      <c r="K353" s="79">
        <v>22</v>
      </c>
      <c r="L353" s="79">
        <v>21</v>
      </c>
      <c r="M353" s="77">
        <v>22</v>
      </c>
      <c r="N353" s="18">
        <f t="shared" si="32"/>
        <v>22</v>
      </c>
      <c r="O353" s="21">
        <f t="shared" si="31"/>
        <v>44704</v>
      </c>
      <c r="P353" s="19">
        <f t="shared" si="34"/>
        <v>44729</v>
      </c>
      <c r="Q353" s="137" t="s">
        <v>757</v>
      </c>
      <c r="R353" s="132" t="s">
        <v>658</v>
      </c>
      <c r="S353" s="145" t="s">
        <v>393</v>
      </c>
    </row>
    <row r="354" spans="1:19" ht="30" x14ac:dyDescent="0.25">
      <c r="A354" t="s">
        <v>745</v>
      </c>
      <c r="B354" s="1">
        <v>44725</v>
      </c>
      <c r="C354" s="45" t="s">
        <v>242</v>
      </c>
      <c r="D354" s="75">
        <v>2</v>
      </c>
      <c r="H354">
        <v>40</v>
      </c>
      <c r="I354">
        <v>38</v>
      </c>
      <c r="K354" s="79">
        <v>22</v>
      </c>
      <c r="L354" s="79">
        <v>22</v>
      </c>
      <c r="N354" s="18">
        <f>ROUND((K354+L354)/2,0)</f>
        <v>22</v>
      </c>
      <c r="O354" s="21">
        <f t="shared" si="31"/>
        <v>44704</v>
      </c>
      <c r="P354" s="19">
        <f t="shared" si="34"/>
        <v>44729</v>
      </c>
      <c r="Q354" s="137" t="s">
        <v>738</v>
      </c>
      <c r="R354" s="132" t="s">
        <v>658</v>
      </c>
      <c r="S354" s="145" t="s">
        <v>440</v>
      </c>
    </row>
    <row r="355" spans="1:19" x14ac:dyDescent="0.25">
      <c r="A355" t="s">
        <v>782</v>
      </c>
      <c r="B355" s="1">
        <v>44725</v>
      </c>
      <c r="C355" s="44" t="s">
        <v>783</v>
      </c>
      <c r="D355" s="75">
        <v>6</v>
      </c>
      <c r="H355">
        <v>38</v>
      </c>
      <c r="I355">
        <v>42</v>
      </c>
      <c r="J355" s="77">
        <v>36</v>
      </c>
      <c r="K355" s="79">
        <v>22</v>
      </c>
      <c r="L355" s="79">
        <v>23</v>
      </c>
      <c r="M355" s="77">
        <v>21</v>
      </c>
      <c r="N355" s="18">
        <f t="shared" ref="N355:N360" si="35">ROUND((K355+L355+M355)/3,0)</f>
        <v>22</v>
      </c>
      <c r="O355" s="21">
        <f t="shared" si="31"/>
        <v>44704</v>
      </c>
      <c r="P355" s="19">
        <f t="shared" si="34"/>
        <v>44729</v>
      </c>
      <c r="Q355" s="137" t="s">
        <v>738</v>
      </c>
      <c r="R355" s="132" t="s">
        <v>659</v>
      </c>
      <c r="S355" s="159" t="s">
        <v>825</v>
      </c>
    </row>
    <row r="356" spans="1:19" ht="30" x14ac:dyDescent="0.25">
      <c r="A356" t="s">
        <v>365</v>
      </c>
      <c r="B356" s="1">
        <v>44726</v>
      </c>
      <c r="C356" s="44" t="s">
        <v>375</v>
      </c>
      <c r="D356" s="75">
        <v>6</v>
      </c>
      <c r="H356">
        <v>38</v>
      </c>
      <c r="I356">
        <v>35</v>
      </c>
      <c r="J356" s="77">
        <v>37</v>
      </c>
      <c r="K356" s="79">
        <v>22</v>
      </c>
      <c r="L356" s="79">
        <v>21</v>
      </c>
      <c r="M356" s="77">
        <v>22</v>
      </c>
      <c r="N356" s="18">
        <f t="shared" si="35"/>
        <v>22</v>
      </c>
      <c r="O356" s="21">
        <f t="shared" si="31"/>
        <v>44705</v>
      </c>
      <c r="P356" s="19">
        <f t="shared" si="34"/>
        <v>44730</v>
      </c>
      <c r="Q356" s="137" t="s">
        <v>736</v>
      </c>
      <c r="R356" s="132" t="s">
        <v>658</v>
      </c>
      <c r="S356" s="145" t="s">
        <v>402</v>
      </c>
    </row>
    <row r="357" spans="1:19" ht="30" x14ac:dyDescent="0.25">
      <c r="A357" t="s">
        <v>369</v>
      </c>
      <c r="B357" s="1">
        <v>44726</v>
      </c>
      <c r="C357" s="44" t="s">
        <v>375</v>
      </c>
      <c r="D357" s="75">
        <v>5</v>
      </c>
      <c r="H357">
        <v>38</v>
      </c>
      <c r="I357">
        <v>40</v>
      </c>
      <c r="J357" s="77">
        <v>35</v>
      </c>
      <c r="K357" s="79">
        <v>22</v>
      </c>
      <c r="L357" s="79">
        <v>22</v>
      </c>
      <c r="M357" s="77">
        <v>21</v>
      </c>
      <c r="N357" s="18">
        <f t="shared" si="35"/>
        <v>22</v>
      </c>
      <c r="O357" s="21">
        <f t="shared" si="31"/>
        <v>44705</v>
      </c>
      <c r="P357" s="19">
        <f t="shared" si="34"/>
        <v>44730</v>
      </c>
      <c r="Q357" s="137" t="s">
        <v>792</v>
      </c>
      <c r="R357" s="132" t="s">
        <v>658</v>
      </c>
      <c r="S357" s="145"/>
    </row>
    <row r="358" spans="1:19" ht="30" x14ac:dyDescent="0.25">
      <c r="A358" t="s">
        <v>378</v>
      </c>
      <c r="B358" s="1">
        <v>44726</v>
      </c>
      <c r="C358" s="45" t="s">
        <v>376</v>
      </c>
      <c r="D358" s="75">
        <v>5</v>
      </c>
      <c r="H358">
        <v>40</v>
      </c>
      <c r="I358">
        <v>38</v>
      </c>
      <c r="J358" s="77">
        <v>36</v>
      </c>
      <c r="K358" s="79">
        <v>22</v>
      </c>
      <c r="L358" s="79">
        <v>22</v>
      </c>
      <c r="M358" s="77">
        <v>21</v>
      </c>
      <c r="N358" s="18">
        <f t="shared" si="35"/>
        <v>22</v>
      </c>
      <c r="O358" s="21">
        <f t="shared" si="31"/>
        <v>44705</v>
      </c>
      <c r="P358" s="19">
        <f t="shared" si="34"/>
        <v>44730</v>
      </c>
      <c r="Q358" s="137" t="s">
        <v>669</v>
      </c>
      <c r="R358" s="132" t="s">
        <v>658</v>
      </c>
      <c r="S358" s="145" t="s">
        <v>394</v>
      </c>
    </row>
    <row r="359" spans="1:19" ht="30" x14ac:dyDescent="0.25">
      <c r="A359" t="s">
        <v>132</v>
      </c>
      <c r="B359" s="1">
        <v>44723</v>
      </c>
      <c r="C359" s="45" t="s">
        <v>117</v>
      </c>
      <c r="D359" s="75">
        <v>4</v>
      </c>
      <c r="H359">
        <v>45</v>
      </c>
      <c r="I359">
        <v>42</v>
      </c>
      <c r="J359" s="77">
        <v>40</v>
      </c>
      <c r="K359" s="79">
        <v>23</v>
      </c>
      <c r="L359" s="79">
        <v>23</v>
      </c>
      <c r="M359" s="77">
        <v>22</v>
      </c>
      <c r="N359" s="18">
        <f t="shared" si="35"/>
        <v>23</v>
      </c>
      <c r="O359" s="21">
        <f t="shared" si="31"/>
        <v>44701</v>
      </c>
      <c r="P359" s="19">
        <f t="shared" si="34"/>
        <v>44726</v>
      </c>
      <c r="Q359" s="137" t="s">
        <v>668</v>
      </c>
      <c r="R359" s="132" t="s">
        <v>658</v>
      </c>
      <c r="S359" s="144" t="s">
        <v>393</v>
      </c>
    </row>
    <row r="360" spans="1:19" ht="30" x14ac:dyDescent="0.25">
      <c r="A360" t="s">
        <v>784</v>
      </c>
      <c r="B360" s="1">
        <v>44725</v>
      </c>
      <c r="C360" s="45" t="s">
        <v>338</v>
      </c>
      <c r="D360" s="75">
        <v>5</v>
      </c>
      <c r="H360">
        <v>40</v>
      </c>
      <c r="I360" t="s">
        <v>786</v>
      </c>
      <c r="K360" s="79">
        <v>22</v>
      </c>
      <c r="L360" s="79">
        <v>22</v>
      </c>
      <c r="M360" s="77">
        <v>24</v>
      </c>
      <c r="N360" s="18">
        <f t="shared" si="35"/>
        <v>23</v>
      </c>
      <c r="O360" s="21">
        <f t="shared" si="31"/>
        <v>44703</v>
      </c>
      <c r="P360" s="19">
        <f t="shared" si="34"/>
        <v>44728</v>
      </c>
      <c r="Q360" s="137" t="s">
        <v>678</v>
      </c>
      <c r="R360" s="132" t="s">
        <v>658</v>
      </c>
      <c r="S360" s="145" t="s">
        <v>393</v>
      </c>
    </row>
    <row r="361" spans="1:19" x14ac:dyDescent="0.25">
      <c r="A361" t="s">
        <v>223</v>
      </c>
      <c r="B361" s="1">
        <v>44725</v>
      </c>
      <c r="C361" s="44" t="s">
        <v>241</v>
      </c>
      <c r="D361" s="75">
        <v>6</v>
      </c>
      <c r="E361" t="s">
        <v>4</v>
      </c>
      <c r="K361" s="79">
        <v>24</v>
      </c>
      <c r="L361" s="79"/>
      <c r="N361" s="18">
        <v>24</v>
      </c>
      <c r="O361" s="21">
        <f t="shared" si="31"/>
        <v>44702</v>
      </c>
      <c r="P361" s="19">
        <f t="shared" si="34"/>
        <v>44727</v>
      </c>
      <c r="Q361" s="137" t="s">
        <v>638</v>
      </c>
      <c r="R361" s="132" t="s">
        <v>659</v>
      </c>
      <c r="S361" s="145" t="s">
        <v>393</v>
      </c>
    </row>
    <row r="362" spans="1:19" ht="30" x14ac:dyDescent="0.25">
      <c r="A362" t="s">
        <v>251</v>
      </c>
      <c r="B362" s="1">
        <v>44725</v>
      </c>
      <c r="C362" s="45" t="s">
        <v>242</v>
      </c>
      <c r="D362" s="75">
        <v>6</v>
      </c>
      <c r="E362" t="s">
        <v>4</v>
      </c>
      <c r="K362" s="79">
        <v>24</v>
      </c>
      <c r="L362" s="79"/>
      <c r="N362" s="18">
        <v>24</v>
      </c>
      <c r="O362" s="21">
        <f t="shared" si="31"/>
        <v>44702</v>
      </c>
      <c r="P362" s="19">
        <f t="shared" si="34"/>
        <v>44727</v>
      </c>
      <c r="Q362" s="137" t="s">
        <v>634</v>
      </c>
      <c r="R362" s="132" t="s">
        <v>632</v>
      </c>
      <c r="S362" s="145" t="s">
        <v>394</v>
      </c>
    </row>
    <row r="363" spans="1:19" ht="30" x14ac:dyDescent="0.25">
      <c r="A363" t="s">
        <v>261</v>
      </c>
      <c r="B363" s="1">
        <v>44725</v>
      </c>
      <c r="C363" s="45" t="s">
        <v>242</v>
      </c>
      <c r="D363" s="75">
        <v>4</v>
      </c>
      <c r="E363" t="s">
        <v>4</v>
      </c>
      <c r="K363" s="79">
        <v>24</v>
      </c>
      <c r="L363" s="79"/>
      <c r="N363" s="18">
        <v>24</v>
      </c>
      <c r="O363" s="21">
        <f t="shared" si="31"/>
        <v>44702</v>
      </c>
      <c r="P363" s="19">
        <f t="shared" si="34"/>
        <v>44727</v>
      </c>
      <c r="Q363" s="137" t="s">
        <v>649</v>
      </c>
      <c r="R363" s="132" t="s">
        <v>658</v>
      </c>
      <c r="S363" s="145" t="s">
        <v>393</v>
      </c>
    </row>
    <row r="364" spans="1:19" ht="30" x14ac:dyDescent="0.25">
      <c r="A364" t="s">
        <v>268</v>
      </c>
      <c r="B364" s="1">
        <v>44725</v>
      </c>
      <c r="C364" s="45" t="s">
        <v>242</v>
      </c>
      <c r="D364" s="75">
        <v>4</v>
      </c>
      <c r="E364" t="s">
        <v>4</v>
      </c>
      <c r="K364" s="79">
        <v>24</v>
      </c>
      <c r="L364" s="79"/>
      <c r="N364" s="18">
        <v>24</v>
      </c>
      <c r="O364" s="21">
        <f t="shared" si="31"/>
        <v>44702</v>
      </c>
      <c r="P364" s="19">
        <f t="shared" si="34"/>
        <v>44727</v>
      </c>
      <c r="Q364" s="137" t="s">
        <v>673</v>
      </c>
      <c r="R364" s="132" t="s">
        <v>659</v>
      </c>
      <c r="S364" s="145" t="s">
        <v>440</v>
      </c>
    </row>
    <row r="365" spans="1:19" ht="30" x14ac:dyDescent="0.25">
      <c r="A365" t="s">
        <v>270</v>
      </c>
      <c r="B365" s="1">
        <v>44725</v>
      </c>
      <c r="C365" s="45" t="s">
        <v>242</v>
      </c>
      <c r="D365" s="75">
        <v>5</v>
      </c>
      <c r="E365" t="s">
        <v>4</v>
      </c>
      <c r="K365" s="79">
        <v>24</v>
      </c>
      <c r="L365" s="79"/>
      <c r="N365" s="18">
        <v>24</v>
      </c>
      <c r="O365" s="21">
        <f t="shared" si="31"/>
        <v>44702</v>
      </c>
      <c r="P365" s="19">
        <f t="shared" si="34"/>
        <v>44727</v>
      </c>
      <c r="Q365" s="137" t="s">
        <v>666</v>
      </c>
      <c r="R365" s="132" t="s">
        <v>658</v>
      </c>
      <c r="S365" s="145" t="s">
        <v>393</v>
      </c>
    </row>
    <row r="366" spans="1:19" ht="30" x14ac:dyDescent="0.25">
      <c r="A366" t="s">
        <v>740</v>
      </c>
      <c r="B366" s="1">
        <v>44725</v>
      </c>
      <c r="C366" s="45" t="s">
        <v>242</v>
      </c>
      <c r="D366" s="75">
        <v>4</v>
      </c>
      <c r="E366" t="s">
        <v>4</v>
      </c>
      <c r="K366" s="79">
        <v>24</v>
      </c>
      <c r="L366" s="79"/>
      <c r="N366" s="18">
        <v>24</v>
      </c>
      <c r="O366" s="21">
        <f t="shared" si="31"/>
        <v>44702</v>
      </c>
      <c r="P366" s="19">
        <f t="shared" si="34"/>
        <v>44727</v>
      </c>
      <c r="Q366" s="137" t="s">
        <v>757</v>
      </c>
      <c r="R366" s="132" t="s">
        <v>658</v>
      </c>
      <c r="S366" s="145" t="s">
        <v>394</v>
      </c>
    </row>
    <row r="367" spans="1:19" ht="30" x14ac:dyDescent="0.25">
      <c r="A367" t="s">
        <v>350</v>
      </c>
      <c r="B367" s="1">
        <v>44725</v>
      </c>
      <c r="C367" s="45" t="s">
        <v>338</v>
      </c>
      <c r="D367" s="75">
        <v>6</v>
      </c>
      <c r="E367" t="s">
        <v>4</v>
      </c>
      <c r="K367" s="79">
        <v>24</v>
      </c>
      <c r="N367" s="18">
        <v>24</v>
      </c>
      <c r="O367" s="21">
        <f t="shared" ref="O367:O375" si="36">B367-N367+1</f>
        <v>44702</v>
      </c>
      <c r="P367" s="19">
        <f t="shared" si="34"/>
        <v>44727</v>
      </c>
      <c r="Q367" s="137" t="s">
        <v>649</v>
      </c>
      <c r="R367" s="132" t="s">
        <v>659</v>
      </c>
      <c r="S367" s="145" t="s">
        <v>394</v>
      </c>
    </row>
    <row r="368" spans="1:19" x14ac:dyDescent="0.25">
      <c r="A368" t="s">
        <v>760</v>
      </c>
      <c r="B368" s="1">
        <v>44725</v>
      </c>
      <c r="C368" s="44" t="s">
        <v>758</v>
      </c>
      <c r="D368" s="75">
        <v>3</v>
      </c>
      <c r="E368" t="s">
        <v>4</v>
      </c>
      <c r="K368">
        <v>24</v>
      </c>
      <c r="N368" s="18">
        <v>24</v>
      </c>
      <c r="O368" s="21">
        <f t="shared" si="36"/>
        <v>44702</v>
      </c>
      <c r="P368" s="19">
        <f t="shared" si="34"/>
        <v>44727</v>
      </c>
      <c r="Q368" s="137" t="s">
        <v>739</v>
      </c>
      <c r="R368" s="132" t="s">
        <v>659</v>
      </c>
      <c r="S368" s="145" t="s">
        <v>394</v>
      </c>
    </row>
    <row r="369" spans="1:19" ht="30" x14ac:dyDescent="0.25">
      <c r="A369" t="s">
        <v>360</v>
      </c>
      <c r="B369" s="1">
        <v>44726</v>
      </c>
      <c r="C369" s="44" t="s">
        <v>375</v>
      </c>
      <c r="D369" s="75">
        <v>6</v>
      </c>
      <c r="E369" t="s">
        <v>4</v>
      </c>
      <c r="K369" s="79">
        <v>24</v>
      </c>
      <c r="N369" s="18">
        <v>24</v>
      </c>
      <c r="O369" s="21">
        <f t="shared" si="36"/>
        <v>44703</v>
      </c>
      <c r="P369" s="19">
        <f t="shared" si="34"/>
        <v>44728</v>
      </c>
      <c r="Q369" s="137" t="s">
        <v>739</v>
      </c>
      <c r="R369" s="132" t="s">
        <v>659</v>
      </c>
      <c r="S369" s="145" t="s">
        <v>393</v>
      </c>
    </row>
    <row r="370" spans="1:19" ht="30" x14ac:dyDescent="0.25">
      <c r="A370" t="s">
        <v>367</v>
      </c>
      <c r="B370" s="1">
        <v>44726</v>
      </c>
      <c r="C370" s="44" t="s">
        <v>375</v>
      </c>
      <c r="D370" s="75">
        <v>5</v>
      </c>
      <c r="E370" t="s">
        <v>4</v>
      </c>
      <c r="K370" s="79">
        <v>24</v>
      </c>
      <c r="L370" s="79"/>
      <c r="N370" s="18">
        <v>24</v>
      </c>
      <c r="O370" s="21">
        <f t="shared" si="36"/>
        <v>44703</v>
      </c>
      <c r="P370" s="19">
        <f t="shared" si="34"/>
        <v>44728</v>
      </c>
      <c r="Q370" s="137" t="s">
        <v>670</v>
      </c>
      <c r="R370" s="132" t="s">
        <v>659</v>
      </c>
      <c r="S370" s="145" t="s">
        <v>393</v>
      </c>
    </row>
    <row r="371" spans="1:19" ht="30" x14ac:dyDescent="0.25">
      <c r="A371" t="s">
        <v>372</v>
      </c>
      <c r="B371" s="1">
        <v>44726</v>
      </c>
      <c r="C371" s="44" t="s">
        <v>375</v>
      </c>
      <c r="D371" s="75">
        <v>4</v>
      </c>
      <c r="E371" t="s">
        <v>4</v>
      </c>
      <c r="K371" s="79">
        <v>24</v>
      </c>
      <c r="L371" s="79"/>
      <c r="N371" s="18">
        <v>24</v>
      </c>
      <c r="O371" s="21">
        <f t="shared" si="36"/>
        <v>44703</v>
      </c>
      <c r="P371" s="19">
        <f t="shared" si="34"/>
        <v>44728</v>
      </c>
      <c r="Q371" s="137" t="s">
        <v>794</v>
      </c>
      <c r="R371" s="132" t="s">
        <v>658</v>
      </c>
      <c r="S371" s="145" t="s">
        <v>394</v>
      </c>
    </row>
    <row r="372" spans="1:19" ht="30" x14ac:dyDescent="0.25">
      <c r="A372" t="s">
        <v>796</v>
      </c>
      <c r="B372" s="1">
        <v>44726</v>
      </c>
      <c r="C372" s="45" t="s">
        <v>376</v>
      </c>
      <c r="D372" s="75">
        <v>5</v>
      </c>
      <c r="E372" t="s">
        <v>4</v>
      </c>
      <c r="K372" s="79">
        <v>24</v>
      </c>
      <c r="L372" s="79"/>
      <c r="N372" s="18">
        <v>24</v>
      </c>
      <c r="O372" s="21">
        <f t="shared" si="36"/>
        <v>44703</v>
      </c>
      <c r="P372" s="19">
        <f t="shared" si="34"/>
        <v>44728</v>
      </c>
      <c r="Q372" s="137" t="s">
        <v>676</v>
      </c>
      <c r="R372" s="132" t="s">
        <v>659</v>
      </c>
      <c r="S372" s="145" t="s">
        <v>393</v>
      </c>
    </row>
    <row r="373" spans="1:19" x14ac:dyDescent="0.25">
      <c r="A373" t="s">
        <v>101</v>
      </c>
      <c r="B373" s="1">
        <v>44723</v>
      </c>
      <c r="C373" s="44" t="s">
        <v>74</v>
      </c>
      <c r="D373" s="75">
        <v>3</v>
      </c>
      <c r="H373" t="s">
        <v>72</v>
      </c>
      <c r="K373" s="79">
        <v>25</v>
      </c>
      <c r="L373" s="79"/>
      <c r="N373" s="18">
        <v>25</v>
      </c>
      <c r="O373" s="21">
        <f t="shared" si="36"/>
        <v>44699</v>
      </c>
      <c r="P373" s="19">
        <f t="shared" si="34"/>
        <v>44724</v>
      </c>
      <c r="Q373" s="137" t="s">
        <v>634</v>
      </c>
      <c r="R373" s="132" t="s">
        <v>632</v>
      </c>
      <c r="S373" s="145" t="s">
        <v>500</v>
      </c>
    </row>
    <row r="374" spans="1:19" ht="30" x14ac:dyDescent="0.25">
      <c r="A374" t="s">
        <v>358</v>
      </c>
      <c r="B374" s="1">
        <v>44726</v>
      </c>
      <c r="C374" s="44" t="s">
        <v>375</v>
      </c>
      <c r="D374" s="75">
        <v>4</v>
      </c>
      <c r="H374" t="s">
        <v>72</v>
      </c>
      <c r="K374" s="79">
        <v>25</v>
      </c>
      <c r="L374" s="79"/>
      <c r="N374" s="18">
        <v>25</v>
      </c>
      <c r="O374" s="21">
        <f t="shared" si="36"/>
        <v>44702</v>
      </c>
      <c r="P374" s="19">
        <f t="shared" si="34"/>
        <v>44727</v>
      </c>
      <c r="Q374" s="137" t="s">
        <v>637</v>
      </c>
      <c r="R374" s="132" t="s">
        <v>659</v>
      </c>
      <c r="S374" s="145" t="s">
        <v>500</v>
      </c>
    </row>
    <row r="375" spans="1:19" ht="30" x14ac:dyDescent="0.25">
      <c r="A375" t="s">
        <v>383</v>
      </c>
      <c r="B375" s="1">
        <v>44726</v>
      </c>
      <c r="C375" s="45" t="s">
        <v>376</v>
      </c>
      <c r="D375" s="75">
        <v>5</v>
      </c>
      <c r="E375" t="s">
        <v>797</v>
      </c>
      <c r="G375" s="77" t="s">
        <v>798</v>
      </c>
      <c r="K375" s="79">
        <v>24</v>
      </c>
      <c r="L375" s="79">
        <v>25</v>
      </c>
      <c r="M375" s="77">
        <v>25</v>
      </c>
      <c r="N375" s="18">
        <f>ROUND((24*3+26*2)/5,0)</f>
        <v>25</v>
      </c>
      <c r="O375" s="21">
        <f t="shared" si="36"/>
        <v>44702</v>
      </c>
      <c r="P375" s="19">
        <f t="shared" si="34"/>
        <v>44727</v>
      </c>
      <c r="Q375" s="137" t="s">
        <v>642</v>
      </c>
      <c r="R375" s="132" t="s">
        <v>632</v>
      </c>
      <c r="S375" s="145" t="s">
        <v>393</v>
      </c>
    </row>
  </sheetData>
  <sortState ref="A2:S375">
    <sortCondition ref="N2:N375"/>
  </sortState>
  <mergeCells count="8">
    <mergeCell ref="AB19:AB20"/>
    <mergeCell ref="AC19:AC20"/>
    <mergeCell ref="V19:V20"/>
    <mergeCell ref="W19:W20"/>
    <mergeCell ref="X19:X20"/>
    <mergeCell ref="Y19:Y20"/>
    <mergeCell ref="Z19:Z20"/>
    <mergeCell ref="AA19:AA2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3"/>
  <sheetViews>
    <sheetView topLeftCell="A64" workbookViewId="0">
      <selection activeCell="A328" sqref="A328"/>
    </sheetView>
  </sheetViews>
  <sheetFormatPr defaultRowHeight="15" x14ac:dyDescent="0.25"/>
  <cols>
    <col min="2" max="2" width="10.140625" hidden="1" customWidth="1"/>
    <col min="3" max="3" width="20" hidden="1" customWidth="1"/>
    <col min="4" max="4" width="4.5703125" style="75" hidden="1" customWidth="1"/>
    <col min="5" max="5" width="4.42578125" hidden="1" customWidth="1"/>
    <col min="6" max="6" width="4.5703125" hidden="1" customWidth="1"/>
    <col min="7" max="7" width="4.42578125" style="77" hidden="1" customWidth="1"/>
    <col min="8" max="8" width="4.5703125" hidden="1" customWidth="1"/>
    <col min="9" max="9" width="4.7109375" hidden="1" customWidth="1"/>
    <col min="10" max="10" width="4.5703125" style="77" hidden="1" customWidth="1"/>
    <col min="11" max="11" width="4.28515625" hidden="1" customWidth="1"/>
    <col min="12" max="12" width="4.5703125" hidden="1" customWidth="1"/>
    <col min="13" max="13" width="4.5703125" style="77" hidden="1" customWidth="1"/>
    <col min="14" max="14" width="0" style="30" hidden="1" customWidth="1"/>
    <col min="15" max="15" width="11.140625" style="22" hidden="1" customWidth="1"/>
    <col min="16" max="16" width="10.42578125" style="8" hidden="1" customWidth="1"/>
    <col min="17" max="17" width="15.28515625" style="145" customWidth="1"/>
    <col min="18" max="18" width="9.140625" style="132"/>
    <col min="19" max="19" width="9.140625" style="56"/>
  </cols>
  <sheetData>
    <row r="1" spans="1:19" s="4" customFormat="1" ht="60.75" thickBot="1" x14ac:dyDescent="0.3">
      <c r="A1" s="5" t="s">
        <v>0</v>
      </c>
      <c r="B1" s="5" t="s">
        <v>1</v>
      </c>
      <c r="C1" s="5" t="s">
        <v>2</v>
      </c>
      <c r="D1" s="31" t="s">
        <v>3</v>
      </c>
      <c r="E1" s="25" t="s">
        <v>10</v>
      </c>
      <c r="F1" s="25" t="s">
        <v>11</v>
      </c>
      <c r="G1" s="26" t="s">
        <v>12</v>
      </c>
      <c r="H1" s="5" t="s">
        <v>7</v>
      </c>
      <c r="I1" s="5" t="s">
        <v>8</v>
      </c>
      <c r="J1" s="27" t="s">
        <v>9</v>
      </c>
      <c r="K1" s="5" t="s">
        <v>14</v>
      </c>
      <c r="L1" s="5" t="s">
        <v>15</v>
      </c>
      <c r="M1" s="27" t="s">
        <v>16</v>
      </c>
      <c r="N1" s="9" t="s">
        <v>13</v>
      </c>
      <c r="O1" s="20" t="s">
        <v>5</v>
      </c>
      <c r="P1" s="28" t="s">
        <v>6</v>
      </c>
      <c r="Q1" s="143" t="s">
        <v>391</v>
      </c>
      <c r="R1" s="133" t="s">
        <v>630</v>
      </c>
      <c r="S1" s="122" t="s">
        <v>619</v>
      </c>
    </row>
    <row r="2" spans="1:19" s="40" customFormat="1" ht="15.75" thickTop="1" x14ac:dyDescent="0.25">
      <c r="A2" s="32" t="s">
        <v>19</v>
      </c>
      <c r="B2" s="33"/>
      <c r="C2" s="33"/>
      <c r="D2" s="34"/>
      <c r="E2" s="35"/>
      <c r="F2" s="35"/>
      <c r="G2" s="36"/>
      <c r="H2" s="33"/>
      <c r="I2" s="33"/>
      <c r="J2" s="37"/>
      <c r="K2" s="33"/>
      <c r="L2" s="33"/>
      <c r="M2" s="37"/>
      <c r="N2" s="38"/>
      <c r="O2" s="39"/>
      <c r="P2" s="33"/>
      <c r="Q2" s="144"/>
      <c r="R2" s="131"/>
      <c r="S2" s="79"/>
    </row>
    <row r="3" spans="1:19" x14ac:dyDescent="0.25">
      <c r="A3" t="s">
        <v>75</v>
      </c>
      <c r="B3" s="1">
        <v>44733</v>
      </c>
      <c r="C3" s="44" t="s">
        <v>74</v>
      </c>
      <c r="K3" s="79"/>
      <c r="L3" s="79"/>
      <c r="N3" s="18"/>
      <c r="O3" s="21">
        <f t="shared" ref="O3:O30" si="0">B3-N3+1</f>
        <v>44734</v>
      </c>
      <c r="P3" s="19">
        <f t="shared" ref="P3:P28" si="1">O3+25</f>
        <v>44759</v>
      </c>
      <c r="Q3" s="145" t="s">
        <v>393</v>
      </c>
      <c r="R3" s="132" t="s">
        <v>659</v>
      </c>
      <c r="S3" s="79">
        <v>5</v>
      </c>
    </row>
    <row r="4" spans="1:19" x14ac:dyDescent="0.25">
      <c r="A4" t="s">
        <v>76</v>
      </c>
      <c r="B4" s="1">
        <v>44733</v>
      </c>
      <c r="C4" s="44" t="s">
        <v>74</v>
      </c>
      <c r="K4" s="79"/>
      <c r="L4" s="79"/>
      <c r="N4" s="18"/>
      <c r="O4" s="21">
        <f t="shared" si="0"/>
        <v>44734</v>
      </c>
      <c r="P4" s="19">
        <f t="shared" si="1"/>
        <v>44759</v>
      </c>
      <c r="Q4" s="147" t="s">
        <v>805</v>
      </c>
      <c r="R4" s="132" t="s">
        <v>658</v>
      </c>
      <c r="S4" s="79">
        <v>5</v>
      </c>
    </row>
    <row r="5" spans="1:19" x14ac:dyDescent="0.25">
      <c r="A5" t="s">
        <v>77</v>
      </c>
      <c r="B5" s="1">
        <v>44733</v>
      </c>
      <c r="C5" s="44" t="s">
        <v>74</v>
      </c>
      <c r="K5" s="79"/>
      <c r="L5" s="79"/>
      <c r="N5" s="18"/>
      <c r="O5" s="21">
        <f t="shared" si="0"/>
        <v>44734</v>
      </c>
      <c r="P5" s="19">
        <f t="shared" si="1"/>
        <v>44759</v>
      </c>
      <c r="Q5" s="145" t="s">
        <v>440</v>
      </c>
      <c r="R5" s="132" t="s">
        <v>659</v>
      </c>
      <c r="S5" s="79">
        <v>5</v>
      </c>
    </row>
    <row r="6" spans="1:19" x14ac:dyDescent="0.25">
      <c r="A6" t="s">
        <v>78</v>
      </c>
      <c r="B6" s="1">
        <v>44733</v>
      </c>
      <c r="C6" s="44" t="s">
        <v>74</v>
      </c>
      <c r="D6" s="75">
        <v>3</v>
      </c>
      <c r="H6">
        <v>36</v>
      </c>
      <c r="I6">
        <v>36</v>
      </c>
      <c r="J6" s="77">
        <v>36</v>
      </c>
      <c r="K6" s="79">
        <v>21</v>
      </c>
      <c r="L6" s="79">
        <v>21</v>
      </c>
      <c r="M6" s="77">
        <v>21</v>
      </c>
      <c r="N6" s="18">
        <f t="shared" ref="N6:N11" si="2">(K6+L6+M6)/3</f>
        <v>21</v>
      </c>
      <c r="O6" s="21">
        <f t="shared" si="0"/>
        <v>44713</v>
      </c>
      <c r="P6" s="19">
        <f t="shared" si="1"/>
        <v>44738</v>
      </c>
      <c r="R6" s="132" t="s">
        <v>659</v>
      </c>
      <c r="S6" s="79">
        <v>10</v>
      </c>
    </row>
    <row r="7" spans="1:19" x14ac:dyDescent="0.25">
      <c r="A7" t="s">
        <v>79</v>
      </c>
      <c r="B7" s="1">
        <v>44733</v>
      </c>
      <c r="C7" s="44" t="s">
        <v>74</v>
      </c>
      <c r="D7" s="75">
        <v>3</v>
      </c>
      <c r="H7">
        <v>30</v>
      </c>
      <c r="I7">
        <v>32</v>
      </c>
      <c r="J7" s="77">
        <v>38</v>
      </c>
      <c r="K7" s="79">
        <v>19</v>
      </c>
      <c r="L7" s="79">
        <v>19</v>
      </c>
      <c r="M7" s="77">
        <v>22</v>
      </c>
      <c r="N7" s="18">
        <f t="shared" si="2"/>
        <v>20</v>
      </c>
      <c r="O7" s="21">
        <f t="shared" si="0"/>
        <v>44714</v>
      </c>
      <c r="P7" s="19">
        <f t="shared" si="1"/>
        <v>44739</v>
      </c>
      <c r="R7" s="132" t="s">
        <v>659</v>
      </c>
      <c r="S7" s="79">
        <v>10</v>
      </c>
    </row>
    <row r="8" spans="1:19" x14ac:dyDescent="0.25">
      <c r="A8" t="s">
        <v>80</v>
      </c>
      <c r="B8" s="1">
        <v>44733</v>
      </c>
      <c r="C8" s="44" t="s">
        <v>74</v>
      </c>
      <c r="K8" s="79"/>
      <c r="L8" s="79"/>
      <c r="N8" s="18"/>
      <c r="O8" s="21">
        <f t="shared" si="0"/>
        <v>44734</v>
      </c>
      <c r="P8" s="19">
        <f t="shared" si="1"/>
        <v>44759</v>
      </c>
      <c r="Q8" s="145" t="s">
        <v>393</v>
      </c>
      <c r="R8" s="132" t="s">
        <v>658</v>
      </c>
      <c r="S8" s="79">
        <v>5</v>
      </c>
    </row>
    <row r="9" spans="1:19" x14ac:dyDescent="0.25">
      <c r="A9" t="s">
        <v>81</v>
      </c>
      <c r="B9" s="1">
        <v>44733</v>
      </c>
      <c r="C9" s="44" t="s">
        <v>74</v>
      </c>
      <c r="D9" s="75">
        <v>4</v>
      </c>
      <c r="H9">
        <v>31</v>
      </c>
      <c r="I9">
        <v>34</v>
      </c>
      <c r="J9" s="77">
        <v>31</v>
      </c>
      <c r="K9" s="79">
        <v>19</v>
      </c>
      <c r="L9" s="79">
        <v>20</v>
      </c>
      <c r="M9" s="77">
        <v>19</v>
      </c>
      <c r="N9" s="18">
        <f t="shared" si="2"/>
        <v>19.333333333333332</v>
      </c>
      <c r="O9" s="21">
        <f t="shared" si="0"/>
        <v>44714.666666666664</v>
      </c>
      <c r="P9" s="19">
        <f t="shared" si="1"/>
        <v>44739.666666666664</v>
      </c>
      <c r="R9" s="132" t="s">
        <v>658</v>
      </c>
      <c r="S9" s="79">
        <v>10</v>
      </c>
    </row>
    <row r="10" spans="1:19" x14ac:dyDescent="0.25">
      <c r="A10" t="s">
        <v>82</v>
      </c>
      <c r="B10" s="1">
        <v>44733</v>
      </c>
      <c r="C10" s="44" t="s">
        <v>74</v>
      </c>
      <c r="D10" s="75">
        <v>5</v>
      </c>
      <c r="E10">
        <v>80</v>
      </c>
      <c r="F10">
        <v>80</v>
      </c>
      <c r="G10" s="77">
        <v>75</v>
      </c>
      <c r="K10" s="79">
        <v>9</v>
      </c>
      <c r="L10" s="79">
        <v>9</v>
      </c>
      <c r="M10" s="77">
        <v>8</v>
      </c>
      <c r="N10" s="18">
        <f t="shared" si="2"/>
        <v>8.6666666666666661</v>
      </c>
      <c r="O10" s="21">
        <f t="shared" si="0"/>
        <v>44725.333333333336</v>
      </c>
      <c r="P10" s="19">
        <f t="shared" si="1"/>
        <v>44750.333333333336</v>
      </c>
      <c r="R10" s="132" t="s">
        <v>659</v>
      </c>
      <c r="S10" s="79">
        <v>10</v>
      </c>
    </row>
    <row r="11" spans="1:19" x14ac:dyDescent="0.25">
      <c r="A11" t="s">
        <v>83</v>
      </c>
      <c r="B11" s="1">
        <v>44733</v>
      </c>
      <c r="C11" s="44" t="s">
        <v>74</v>
      </c>
      <c r="D11" s="75">
        <v>4</v>
      </c>
      <c r="H11">
        <v>23</v>
      </c>
      <c r="I11">
        <v>22</v>
      </c>
      <c r="J11" s="77">
        <v>28</v>
      </c>
      <c r="K11" s="79">
        <v>16</v>
      </c>
      <c r="L11" s="79">
        <v>15</v>
      </c>
      <c r="N11" s="18">
        <f t="shared" si="2"/>
        <v>10.333333333333334</v>
      </c>
      <c r="O11" s="21">
        <f t="shared" si="0"/>
        <v>44723.666666666664</v>
      </c>
      <c r="P11" s="19">
        <f t="shared" si="1"/>
        <v>44748.666666666664</v>
      </c>
      <c r="R11" s="132" t="s">
        <v>658</v>
      </c>
      <c r="S11" s="79">
        <v>10</v>
      </c>
    </row>
    <row r="12" spans="1:19" x14ac:dyDescent="0.25">
      <c r="A12" t="s">
        <v>84</v>
      </c>
      <c r="B12" s="1">
        <v>44733</v>
      </c>
      <c r="C12" s="44" t="s">
        <v>74</v>
      </c>
      <c r="K12" s="79"/>
      <c r="L12" s="79"/>
      <c r="N12" s="18"/>
      <c r="O12" s="21">
        <f t="shared" si="0"/>
        <v>44734</v>
      </c>
      <c r="P12" s="19">
        <f t="shared" si="1"/>
        <v>44759</v>
      </c>
      <c r="Q12" s="145" t="s">
        <v>394</v>
      </c>
      <c r="R12" s="132" t="s">
        <v>659</v>
      </c>
      <c r="S12" s="79">
        <v>5</v>
      </c>
    </row>
    <row r="13" spans="1:19" x14ac:dyDescent="0.25">
      <c r="A13" t="s">
        <v>85</v>
      </c>
      <c r="B13" s="1">
        <v>44733</v>
      </c>
      <c r="C13" s="44" t="s">
        <v>74</v>
      </c>
      <c r="D13" s="75">
        <v>4</v>
      </c>
      <c r="H13">
        <v>38</v>
      </c>
      <c r="I13">
        <v>39</v>
      </c>
      <c r="J13" s="77">
        <v>38</v>
      </c>
      <c r="K13" s="79"/>
      <c r="L13" s="79"/>
      <c r="N13" s="18"/>
      <c r="O13" s="21">
        <f t="shared" si="0"/>
        <v>44734</v>
      </c>
      <c r="P13" s="19">
        <f t="shared" si="1"/>
        <v>44759</v>
      </c>
      <c r="Q13" s="146"/>
      <c r="R13" s="134" t="s">
        <v>659</v>
      </c>
      <c r="S13" s="79">
        <v>10</v>
      </c>
    </row>
    <row r="14" spans="1:19" x14ac:dyDescent="0.25">
      <c r="A14" t="s">
        <v>86</v>
      </c>
      <c r="B14" s="1">
        <v>44733</v>
      </c>
      <c r="C14" s="44" t="s">
        <v>74</v>
      </c>
      <c r="K14" s="79"/>
      <c r="L14" s="79"/>
      <c r="N14" s="18"/>
      <c r="O14" s="21">
        <f t="shared" si="0"/>
        <v>44734</v>
      </c>
      <c r="P14" s="19">
        <f t="shared" si="1"/>
        <v>44759</v>
      </c>
      <c r="Q14" s="146" t="s">
        <v>402</v>
      </c>
      <c r="R14" s="134" t="s">
        <v>659</v>
      </c>
      <c r="S14" s="79">
        <v>5</v>
      </c>
    </row>
    <row r="15" spans="1:19" x14ac:dyDescent="0.25">
      <c r="A15" t="s">
        <v>87</v>
      </c>
      <c r="B15" s="1">
        <v>44733</v>
      </c>
      <c r="C15" s="44" t="s">
        <v>74</v>
      </c>
      <c r="K15" s="79"/>
      <c r="L15" s="79"/>
      <c r="N15" s="18"/>
      <c r="O15" s="21">
        <f t="shared" si="0"/>
        <v>44734</v>
      </c>
      <c r="P15" s="19">
        <f t="shared" si="1"/>
        <v>44759</v>
      </c>
      <c r="Q15" s="146" t="s">
        <v>394</v>
      </c>
      <c r="R15" s="134" t="s">
        <v>658</v>
      </c>
      <c r="S15" s="79">
        <v>5</v>
      </c>
    </row>
    <row r="16" spans="1:19" x14ac:dyDescent="0.25">
      <c r="A16" t="s">
        <v>88</v>
      </c>
      <c r="B16" s="1">
        <v>44733</v>
      </c>
      <c r="C16" s="44" t="s">
        <v>74</v>
      </c>
      <c r="K16" s="79"/>
      <c r="L16" s="79"/>
      <c r="N16" s="18"/>
      <c r="O16" s="21">
        <f t="shared" si="0"/>
        <v>44734</v>
      </c>
      <c r="P16" s="19">
        <f t="shared" si="1"/>
        <v>44759</v>
      </c>
      <c r="Q16" s="146" t="s">
        <v>440</v>
      </c>
      <c r="R16" s="134" t="s">
        <v>632</v>
      </c>
      <c r="S16" s="79">
        <v>5</v>
      </c>
    </row>
    <row r="17" spans="1:19" x14ac:dyDescent="0.25">
      <c r="A17" t="s">
        <v>89</v>
      </c>
      <c r="B17" s="1">
        <v>44733</v>
      </c>
      <c r="C17" s="44" t="s">
        <v>74</v>
      </c>
      <c r="D17" s="75">
        <v>4</v>
      </c>
      <c r="H17">
        <v>36</v>
      </c>
      <c r="I17">
        <v>38</v>
      </c>
      <c r="J17" s="77">
        <v>35</v>
      </c>
      <c r="K17" s="79">
        <v>21</v>
      </c>
      <c r="L17" s="79">
        <v>22</v>
      </c>
      <c r="M17" s="77">
        <v>21</v>
      </c>
      <c r="N17" s="18">
        <f t="shared" ref="N17:N27" si="3">(K17+L17+M17)/3</f>
        <v>21.333333333333332</v>
      </c>
      <c r="O17" s="21">
        <f t="shared" si="0"/>
        <v>44712.666666666664</v>
      </c>
      <c r="P17" s="19">
        <f t="shared" si="1"/>
        <v>44737.666666666664</v>
      </c>
      <c r="Q17" s="146"/>
      <c r="R17" s="134" t="s">
        <v>658</v>
      </c>
      <c r="S17" s="79">
        <v>10</v>
      </c>
    </row>
    <row r="18" spans="1:19" x14ac:dyDescent="0.25">
      <c r="A18" t="s">
        <v>90</v>
      </c>
      <c r="B18" s="1">
        <v>44733</v>
      </c>
      <c r="C18" s="44" t="s">
        <v>74</v>
      </c>
      <c r="D18" s="75">
        <v>2</v>
      </c>
      <c r="H18">
        <v>24</v>
      </c>
      <c r="I18">
        <v>26</v>
      </c>
      <c r="K18" s="79">
        <v>16</v>
      </c>
      <c r="L18" s="79">
        <v>17</v>
      </c>
      <c r="N18" s="18">
        <f>(K18+L18)/2</f>
        <v>16.5</v>
      </c>
      <c r="O18" s="21">
        <f t="shared" si="0"/>
        <v>44717.5</v>
      </c>
      <c r="P18" s="19">
        <f t="shared" si="1"/>
        <v>44742.5</v>
      </c>
      <c r="Q18" s="146"/>
      <c r="R18" s="134" t="s">
        <v>658</v>
      </c>
      <c r="S18" s="79">
        <v>10</v>
      </c>
    </row>
    <row r="19" spans="1:19" x14ac:dyDescent="0.25">
      <c r="A19" t="s">
        <v>91</v>
      </c>
      <c r="B19" s="1">
        <v>44733</v>
      </c>
      <c r="C19" s="44" t="s">
        <v>74</v>
      </c>
      <c r="D19" s="75">
        <v>4</v>
      </c>
      <c r="H19">
        <v>38</v>
      </c>
      <c r="I19">
        <v>41</v>
      </c>
      <c r="J19" s="77">
        <v>36</v>
      </c>
      <c r="K19" s="79">
        <v>22</v>
      </c>
      <c r="L19" s="79">
        <v>23</v>
      </c>
      <c r="M19" s="77">
        <v>21</v>
      </c>
      <c r="N19" s="18">
        <f t="shared" si="3"/>
        <v>22</v>
      </c>
      <c r="O19" s="21">
        <f t="shared" si="0"/>
        <v>44712</v>
      </c>
      <c r="P19" s="19">
        <f t="shared" si="1"/>
        <v>44737</v>
      </c>
      <c r="Q19" s="146"/>
      <c r="R19" s="134" t="s">
        <v>659</v>
      </c>
      <c r="S19" s="79">
        <v>10</v>
      </c>
    </row>
    <row r="20" spans="1:19" x14ac:dyDescent="0.25">
      <c r="A20" t="s">
        <v>92</v>
      </c>
      <c r="B20" s="1">
        <v>44733</v>
      </c>
      <c r="C20" s="44" t="s">
        <v>74</v>
      </c>
      <c r="D20" s="75">
        <v>4</v>
      </c>
      <c r="H20">
        <v>32</v>
      </c>
      <c r="I20">
        <v>32</v>
      </c>
      <c r="J20" s="77">
        <v>36</v>
      </c>
      <c r="K20" s="79">
        <v>19</v>
      </c>
      <c r="L20" s="79">
        <v>19</v>
      </c>
      <c r="M20" s="77">
        <v>21</v>
      </c>
      <c r="N20" s="18">
        <f t="shared" si="3"/>
        <v>19.666666666666668</v>
      </c>
      <c r="O20" s="21">
        <f t="shared" si="0"/>
        <v>44714.333333333336</v>
      </c>
      <c r="P20" s="19">
        <f t="shared" si="1"/>
        <v>44739.333333333336</v>
      </c>
      <c r="Q20" s="146"/>
      <c r="R20" s="134" t="s">
        <v>658</v>
      </c>
      <c r="S20" s="79">
        <v>10</v>
      </c>
    </row>
    <row r="21" spans="1:19" x14ac:dyDescent="0.25">
      <c r="A21" t="s">
        <v>93</v>
      </c>
      <c r="B21" s="1">
        <v>44733</v>
      </c>
      <c r="C21" s="44" t="s">
        <v>74</v>
      </c>
      <c r="D21" s="75">
        <v>5</v>
      </c>
      <c r="H21">
        <v>36</v>
      </c>
      <c r="I21">
        <v>38</v>
      </c>
      <c r="J21" s="77">
        <v>38</v>
      </c>
      <c r="K21" s="79">
        <v>21</v>
      </c>
      <c r="L21" s="79">
        <v>22</v>
      </c>
      <c r="M21" s="77">
        <v>22</v>
      </c>
      <c r="N21" s="18">
        <f t="shared" si="3"/>
        <v>21.666666666666668</v>
      </c>
      <c r="O21" s="21">
        <f t="shared" si="0"/>
        <v>44712.333333333336</v>
      </c>
      <c r="P21" s="19">
        <f t="shared" si="1"/>
        <v>44737.333333333336</v>
      </c>
      <c r="Q21" s="146"/>
      <c r="R21" s="134" t="s">
        <v>658</v>
      </c>
      <c r="S21" s="79">
        <v>10</v>
      </c>
    </row>
    <row r="22" spans="1:19" x14ac:dyDescent="0.25">
      <c r="A22" t="s">
        <v>94</v>
      </c>
      <c r="B22" s="1">
        <v>44733</v>
      </c>
      <c r="C22" s="44" t="s">
        <v>74</v>
      </c>
      <c r="D22" s="75">
        <v>4</v>
      </c>
      <c r="H22">
        <v>36</v>
      </c>
      <c r="I22">
        <v>34</v>
      </c>
      <c r="J22" s="77">
        <v>29</v>
      </c>
      <c r="K22" s="79">
        <v>21</v>
      </c>
      <c r="L22" s="79">
        <v>20</v>
      </c>
      <c r="M22" s="77">
        <v>18</v>
      </c>
      <c r="N22" s="18">
        <f t="shared" si="3"/>
        <v>19.666666666666668</v>
      </c>
      <c r="O22" s="21">
        <f t="shared" si="0"/>
        <v>44714.333333333336</v>
      </c>
      <c r="P22" s="19">
        <f t="shared" si="1"/>
        <v>44739.333333333336</v>
      </c>
      <c r="Q22" s="146"/>
      <c r="R22" s="134" t="s">
        <v>659</v>
      </c>
      <c r="S22" s="79">
        <v>10</v>
      </c>
    </row>
    <row r="23" spans="1:19" s="100" customFormat="1" x14ac:dyDescent="0.25">
      <c r="A23" t="s">
        <v>95</v>
      </c>
      <c r="B23" s="1">
        <v>44733</v>
      </c>
      <c r="C23" s="44" t="s">
        <v>74</v>
      </c>
      <c r="D23" s="75"/>
      <c r="E23"/>
      <c r="F23"/>
      <c r="G23" s="77"/>
      <c r="H23"/>
      <c r="I23"/>
      <c r="J23" s="77"/>
      <c r="K23" s="79"/>
      <c r="L23" s="79"/>
      <c r="M23" s="77"/>
      <c r="N23" s="18"/>
      <c r="O23" s="21">
        <f t="shared" si="0"/>
        <v>44734</v>
      </c>
      <c r="P23" s="19">
        <f t="shared" si="1"/>
        <v>44759</v>
      </c>
      <c r="Q23" s="146" t="s">
        <v>402</v>
      </c>
      <c r="R23" s="134" t="s">
        <v>658</v>
      </c>
      <c r="S23" s="79">
        <v>5</v>
      </c>
    </row>
    <row r="24" spans="1:19" x14ac:dyDescent="0.25">
      <c r="A24" t="s">
        <v>96</v>
      </c>
      <c r="B24" s="1">
        <v>44733</v>
      </c>
      <c r="C24" s="44" t="s">
        <v>74</v>
      </c>
      <c r="K24" s="79"/>
      <c r="L24" s="79"/>
      <c r="N24" s="18"/>
      <c r="O24" s="21">
        <f t="shared" si="0"/>
        <v>44734</v>
      </c>
      <c r="P24" s="19">
        <f t="shared" si="1"/>
        <v>44759</v>
      </c>
      <c r="Q24" s="146" t="s">
        <v>821</v>
      </c>
      <c r="R24" s="134" t="s">
        <v>658</v>
      </c>
      <c r="S24" s="79">
        <v>5</v>
      </c>
    </row>
    <row r="25" spans="1:19" x14ac:dyDescent="0.25">
      <c r="A25" t="s">
        <v>97</v>
      </c>
      <c r="B25" s="1">
        <v>44733</v>
      </c>
      <c r="C25" s="44" t="s">
        <v>74</v>
      </c>
      <c r="D25" s="75">
        <v>4</v>
      </c>
      <c r="H25">
        <v>40</v>
      </c>
      <c r="I25">
        <v>34</v>
      </c>
      <c r="J25" s="77">
        <v>41</v>
      </c>
      <c r="K25" s="79">
        <v>22</v>
      </c>
      <c r="L25" s="79">
        <v>20</v>
      </c>
      <c r="M25" s="77">
        <v>23</v>
      </c>
      <c r="N25" s="18">
        <f t="shared" si="3"/>
        <v>21.666666666666668</v>
      </c>
      <c r="O25" s="21">
        <f t="shared" si="0"/>
        <v>44712.333333333336</v>
      </c>
      <c r="P25" s="19">
        <f t="shared" si="1"/>
        <v>44737.333333333336</v>
      </c>
      <c r="Q25" s="146"/>
      <c r="R25" s="134" t="s">
        <v>658</v>
      </c>
      <c r="S25" s="79">
        <v>10</v>
      </c>
    </row>
    <row r="26" spans="1:19" x14ac:dyDescent="0.25">
      <c r="A26" t="s">
        <v>98</v>
      </c>
      <c r="B26" s="1">
        <v>44733</v>
      </c>
      <c r="C26" s="44" t="s">
        <v>74</v>
      </c>
      <c r="D26" s="75">
        <v>5</v>
      </c>
      <c r="H26">
        <v>38</v>
      </c>
      <c r="I26">
        <v>38</v>
      </c>
      <c r="K26" s="79">
        <v>22</v>
      </c>
      <c r="L26" s="79">
        <v>22</v>
      </c>
      <c r="N26" s="18">
        <v>22</v>
      </c>
      <c r="O26" s="21">
        <f t="shared" si="0"/>
        <v>44712</v>
      </c>
      <c r="P26" s="19">
        <f t="shared" si="1"/>
        <v>44737</v>
      </c>
      <c r="R26" s="132" t="s">
        <v>659</v>
      </c>
      <c r="S26" s="79">
        <v>10</v>
      </c>
    </row>
    <row r="27" spans="1:19" x14ac:dyDescent="0.25">
      <c r="A27" t="s">
        <v>99</v>
      </c>
      <c r="B27" s="1">
        <v>44733</v>
      </c>
      <c r="C27" s="44" t="s">
        <v>74</v>
      </c>
      <c r="D27" s="75">
        <v>4</v>
      </c>
      <c r="H27">
        <v>36</v>
      </c>
      <c r="I27">
        <v>40</v>
      </c>
      <c r="J27" s="77">
        <v>42</v>
      </c>
      <c r="K27" s="79">
        <v>21</v>
      </c>
      <c r="L27" s="79">
        <v>22</v>
      </c>
      <c r="M27" s="77">
        <v>23</v>
      </c>
      <c r="N27" s="18">
        <f t="shared" si="3"/>
        <v>22</v>
      </c>
      <c r="O27" s="21">
        <f t="shared" si="0"/>
        <v>44712</v>
      </c>
      <c r="P27" s="19">
        <f t="shared" si="1"/>
        <v>44737</v>
      </c>
      <c r="R27" s="132" t="s">
        <v>659</v>
      </c>
      <c r="S27" s="79">
        <v>10</v>
      </c>
    </row>
    <row r="28" spans="1:19" x14ac:dyDescent="0.25">
      <c r="A28" t="s">
        <v>100</v>
      </c>
      <c r="B28" s="1">
        <v>44733</v>
      </c>
      <c r="C28" s="44" t="s">
        <v>74</v>
      </c>
      <c r="K28" s="79"/>
      <c r="L28" s="79"/>
      <c r="N28" s="18"/>
      <c r="O28" s="21">
        <f t="shared" si="0"/>
        <v>44734</v>
      </c>
      <c r="P28" s="19">
        <f t="shared" si="1"/>
        <v>44759</v>
      </c>
      <c r="Q28" s="145" t="s">
        <v>394</v>
      </c>
      <c r="R28" s="132" t="s">
        <v>658</v>
      </c>
      <c r="S28" s="79">
        <v>5</v>
      </c>
    </row>
    <row r="29" spans="1:19" x14ac:dyDescent="0.25">
      <c r="A29" t="s">
        <v>101</v>
      </c>
      <c r="B29" s="1">
        <v>44733</v>
      </c>
      <c r="C29" s="44" t="s">
        <v>74</v>
      </c>
      <c r="K29" s="79"/>
      <c r="L29" s="79"/>
      <c r="N29" s="18"/>
      <c r="O29" s="21">
        <f t="shared" si="0"/>
        <v>44734</v>
      </c>
      <c r="P29" s="19">
        <f>O29+25</f>
        <v>44759</v>
      </c>
      <c r="Q29" s="145" t="s">
        <v>500</v>
      </c>
      <c r="R29" s="132" t="s">
        <v>632</v>
      </c>
      <c r="S29" s="79">
        <v>5</v>
      </c>
    </row>
    <row r="30" spans="1:19" x14ac:dyDescent="0.25">
      <c r="A30" t="s">
        <v>102</v>
      </c>
      <c r="B30" s="1">
        <v>44733</v>
      </c>
      <c r="C30" s="44" t="s">
        <v>74</v>
      </c>
      <c r="D30" s="75">
        <v>3</v>
      </c>
      <c r="H30">
        <v>50</v>
      </c>
      <c r="I30">
        <v>51</v>
      </c>
      <c r="J30" s="77">
        <v>45</v>
      </c>
      <c r="K30" s="79">
        <v>23</v>
      </c>
      <c r="L30" s="79">
        <v>23</v>
      </c>
      <c r="M30" s="77">
        <v>23</v>
      </c>
      <c r="N30" s="18">
        <v>23</v>
      </c>
      <c r="O30" s="21">
        <f t="shared" si="0"/>
        <v>44711</v>
      </c>
      <c r="P30" s="19">
        <f t="shared" ref="P30:P90" si="4">O30+25</f>
        <v>44736</v>
      </c>
      <c r="R30" s="132" t="s">
        <v>658</v>
      </c>
      <c r="S30" s="79">
        <v>10</v>
      </c>
    </row>
    <row r="31" spans="1:19" x14ac:dyDescent="0.25">
      <c r="A31" t="s">
        <v>103</v>
      </c>
      <c r="B31" s="1">
        <v>44733</v>
      </c>
      <c r="C31" s="44" t="s">
        <v>74</v>
      </c>
      <c r="K31" s="79"/>
      <c r="L31" s="79"/>
      <c r="N31" s="18"/>
      <c r="O31" s="21">
        <f t="shared" ref="O31:O90" si="5">B31-N31+1</f>
        <v>44734</v>
      </c>
      <c r="P31" s="19">
        <f t="shared" si="4"/>
        <v>44759</v>
      </c>
      <c r="Q31" s="145" t="s">
        <v>393</v>
      </c>
      <c r="R31" s="132" t="s">
        <v>658</v>
      </c>
      <c r="S31" s="79">
        <v>5</v>
      </c>
    </row>
    <row r="32" spans="1:19" x14ac:dyDescent="0.25">
      <c r="A32" t="s">
        <v>104</v>
      </c>
      <c r="B32" s="1">
        <v>44733</v>
      </c>
      <c r="C32" s="44" t="s">
        <v>74</v>
      </c>
      <c r="K32" s="79"/>
      <c r="L32" s="79"/>
      <c r="N32" s="18"/>
      <c r="O32" s="21">
        <f t="shared" si="5"/>
        <v>44734</v>
      </c>
      <c r="P32" s="19">
        <f t="shared" si="4"/>
        <v>44759</v>
      </c>
      <c r="Q32" s="145" t="s">
        <v>393</v>
      </c>
      <c r="R32" s="132" t="s">
        <v>658</v>
      </c>
      <c r="S32" s="79">
        <v>5</v>
      </c>
    </row>
    <row r="33" spans="1:19" x14ac:dyDescent="0.25">
      <c r="A33" t="s">
        <v>105</v>
      </c>
      <c r="B33" s="1">
        <v>44733</v>
      </c>
      <c r="C33" s="44" t="s">
        <v>74</v>
      </c>
      <c r="K33" s="79"/>
      <c r="L33" s="79"/>
      <c r="N33" s="18"/>
      <c r="O33" s="21">
        <f t="shared" si="5"/>
        <v>44734</v>
      </c>
      <c r="P33" s="19">
        <f t="shared" si="4"/>
        <v>44759</v>
      </c>
      <c r="Q33" s="145" t="s">
        <v>500</v>
      </c>
      <c r="R33" s="132" t="s">
        <v>658</v>
      </c>
      <c r="S33" s="79">
        <v>5</v>
      </c>
    </row>
    <row r="34" spans="1:19" x14ac:dyDescent="0.25">
      <c r="A34" t="s">
        <v>106</v>
      </c>
      <c r="B34" s="1">
        <v>44733</v>
      </c>
      <c r="C34" s="44" t="s">
        <v>74</v>
      </c>
      <c r="K34" s="79"/>
      <c r="L34" s="79"/>
      <c r="N34" s="18"/>
      <c r="O34" s="21">
        <f t="shared" si="5"/>
        <v>44734</v>
      </c>
      <c r="P34" s="19">
        <f t="shared" si="4"/>
        <v>44759</v>
      </c>
      <c r="Q34" s="145" t="s">
        <v>393</v>
      </c>
      <c r="R34" s="132" t="s">
        <v>658</v>
      </c>
      <c r="S34" s="79">
        <v>5</v>
      </c>
    </row>
    <row r="35" spans="1:19" x14ac:dyDescent="0.25">
      <c r="A35" t="s">
        <v>107</v>
      </c>
      <c r="B35" s="1">
        <v>44733</v>
      </c>
      <c r="C35" s="44" t="s">
        <v>74</v>
      </c>
      <c r="K35" s="79"/>
      <c r="L35" s="79"/>
      <c r="N35" s="18"/>
      <c r="O35" s="21">
        <f t="shared" si="5"/>
        <v>44734</v>
      </c>
      <c r="P35" s="19">
        <f t="shared" si="4"/>
        <v>44759</v>
      </c>
      <c r="Q35" s="147" t="s">
        <v>805</v>
      </c>
      <c r="R35" s="132" t="s">
        <v>659</v>
      </c>
      <c r="S35" s="79">
        <v>5</v>
      </c>
    </row>
    <row r="36" spans="1:19" x14ac:dyDescent="0.25">
      <c r="A36" t="s">
        <v>108</v>
      </c>
      <c r="B36" s="1">
        <v>44733</v>
      </c>
      <c r="C36" s="44" t="s">
        <v>74</v>
      </c>
      <c r="K36" s="79"/>
      <c r="L36" s="79"/>
      <c r="N36" s="18"/>
      <c r="O36" s="21">
        <f t="shared" si="5"/>
        <v>44734</v>
      </c>
      <c r="P36" s="19">
        <f t="shared" si="4"/>
        <v>44759</v>
      </c>
      <c r="Q36" s="145" t="s">
        <v>393</v>
      </c>
      <c r="R36" s="132" t="s">
        <v>659</v>
      </c>
      <c r="S36" s="79">
        <v>5</v>
      </c>
    </row>
    <row r="37" spans="1:19" x14ac:dyDescent="0.25">
      <c r="A37" t="s">
        <v>109</v>
      </c>
      <c r="B37" s="1">
        <v>44733</v>
      </c>
      <c r="C37" s="44" t="s">
        <v>74</v>
      </c>
      <c r="K37" s="79"/>
      <c r="L37" s="79"/>
      <c r="N37" s="18"/>
      <c r="O37" s="21">
        <f t="shared" si="5"/>
        <v>44734</v>
      </c>
      <c r="P37" s="19">
        <f t="shared" si="4"/>
        <v>44759</v>
      </c>
      <c r="Q37" s="147" t="s">
        <v>805</v>
      </c>
      <c r="R37" s="132" t="s">
        <v>659</v>
      </c>
      <c r="S37" s="79">
        <v>5</v>
      </c>
    </row>
    <row r="38" spans="1:19" x14ac:dyDescent="0.25">
      <c r="A38" t="s">
        <v>110</v>
      </c>
      <c r="B38" s="1">
        <v>44733</v>
      </c>
      <c r="C38" s="44" t="s">
        <v>74</v>
      </c>
      <c r="K38" s="79"/>
      <c r="L38" s="79"/>
      <c r="N38" s="18"/>
      <c r="O38" s="21">
        <f t="shared" si="5"/>
        <v>44734</v>
      </c>
      <c r="P38" s="19">
        <f t="shared" si="4"/>
        <v>44759</v>
      </c>
      <c r="Q38" s="145" t="s">
        <v>394</v>
      </c>
      <c r="R38" s="132" t="s">
        <v>658</v>
      </c>
      <c r="S38" s="79">
        <v>5</v>
      </c>
    </row>
    <row r="39" spans="1:19" s="100" customFormat="1" x14ac:dyDescent="0.25">
      <c r="A39" t="s">
        <v>111</v>
      </c>
      <c r="B39" s="1">
        <v>44733</v>
      </c>
      <c r="C39" s="44" t="s">
        <v>74</v>
      </c>
      <c r="D39" s="75"/>
      <c r="E39"/>
      <c r="F39"/>
      <c r="G39" s="77"/>
      <c r="H39"/>
      <c r="I39"/>
      <c r="J39" s="77"/>
      <c r="K39" s="79"/>
      <c r="L39" s="79"/>
      <c r="M39" s="77"/>
      <c r="N39" s="18"/>
      <c r="O39" s="21">
        <f t="shared" si="5"/>
        <v>44734</v>
      </c>
      <c r="P39" s="19">
        <f t="shared" si="4"/>
        <v>44759</v>
      </c>
      <c r="Q39" s="145" t="s">
        <v>393</v>
      </c>
      <c r="R39" s="132" t="s">
        <v>659</v>
      </c>
      <c r="S39" s="79">
        <v>5</v>
      </c>
    </row>
    <row r="40" spans="1:19" x14ac:dyDescent="0.25">
      <c r="A40" t="s">
        <v>112</v>
      </c>
      <c r="B40" s="1">
        <v>44733</v>
      </c>
      <c r="C40" s="44" t="s">
        <v>74</v>
      </c>
      <c r="K40" s="79"/>
      <c r="L40" s="79"/>
      <c r="N40" s="18"/>
      <c r="O40" s="21">
        <f t="shared" si="5"/>
        <v>44734</v>
      </c>
      <c r="P40" s="19">
        <f t="shared" si="4"/>
        <v>44759</v>
      </c>
      <c r="Q40" s="147" t="s">
        <v>805</v>
      </c>
      <c r="R40" s="132" t="s">
        <v>659</v>
      </c>
      <c r="S40" s="79">
        <v>5</v>
      </c>
    </row>
    <row r="41" spans="1:19" x14ac:dyDescent="0.25">
      <c r="A41" t="s">
        <v>113</v>
      </c>
      <c r="B41" s="1">
        <v>44733</v>
      </c>
      <c r="C41" s="44" t="s">
        <v>74</v>
      </c>
      <c r="K41" s="79"/>
      <c r="L41" s="79"/>
      <c r="N41" s="18"/>
      <c r="O41" s="21">
        <f t="shared" si="5"/>
        <v>44734</v>
      </c>
      <c r="P41" s="19">
        <f t="shared" si="4"/>
        <v>44759</v>
      </c>
      <c r="Q41" s="145" t="s">
        <v>440</v>
      </c>
      <c r="R41" s="132" t="s">
        <v>658</v>
      </c>
      <c r="S41" s="79">
        <v>5</v>
      </c>
    </row>
    <row r="42" spans="1:19" x14ac:dyDescent="0.25">
      <c r="A42" t="s">
        <v>114</v>
      </c>
      <c r="B42" s="1">
        <v>44733</v>
      </c>
      <c r="C42" s="44" t="s">
        <v>74</v>
      </c>
      <c r="K42" s="79"/>
      <c r="L42" s="79"/>
      <c r="N42" s="18"/>
      <c r="O42" s="21">
        <f t="shared" si="5"/>
        <v>44734</v>
      </c>
      <c r="P42" s="19">
        <f t="shared" si="4"/>
        <v>44759</v>
      </c>
      <c r="Q42" s="145" t="s">
        <v>393</v>
      </c>
      <c r="R42" s="132" t="s">
        <v>658</v>
      </c>
      <c r="S42" s="79">
        <v>5</v>
      </c>
    </row>
    <row r="43" spans="1:19" x14ac:dyDescent="0.25">
      <c r="A43" t="s">
        <v>115</v>
      </c>
      <c r="B43" s="1">
        <v>44733</v>
      </c>
      <c r="C43" s="44" t="s">
        <v>74</v>
      </c>
      <c r="K43" s="79"/>
      <c r="L43" s="79"/>
      <c r="N43" s="18"/>
      <c r="O43" s="21">
        <f t="shared" si="5"/>
        <v>44734</v>
      </c>
      <c r="P43" s="19">
        <f t="shared" si="4"/>
        <v>44759</v>
      </c>
      <c r="Q43" s="145" t="s">
        <v>393</v>
      </c>
      <c r="R43" s="132" t="s">
        <v>658</v>
      </c>
      <c r="S43" s="79">
        <v>5</v>
      </c>
    </row>
    <row r="44" spans="1:19" x14ac:dyDescent="0.25">
      <c r="A44" t="s">
        <v>116</v>
      </c>
      <c r="B44" s="1">
        <v>44733</v>
      </c>
      <c r="C44" s="44" t="s">
        <v>74</v>
      </c>
      <c r="K44" s="79"/>
      <c r="L44" s="79"/>
      <c r="N44" s="18"/>
      <c r="O44" s="21">
        <f t="shared" si="5"/>
        <v>44734</v>
      </c>
      <c r="P44" s="19">
        <f t="shared" si="4"/>
        <v>44759</v>
      </c>
      <c r="Q44" s="145" t="s">
        <v>402</v>
      </c>
      <c r="R44" s="132" t="s">
        <v>659</v>
      </c>
      <c r="S44" s="79">
        <v>5</v>
      </c>
    </row>
    <row r="45" spans="1:19" ht="30" x14ac:dyDescent="0.25">
      <c r="A45" t="s">
        <v>118</v>
      </c>
      <c r="B45" s="1">
        <v>44733</v>
      </c>
      <c r="C45" s="45" t="s">
        <v>117</v>
      </c>
      <c r="D45" s="75">
        <v>4</v>
      </c>
      <c r="E45">
        <v>45</v>
      </c>
      <c r="F45">
        <v>45</v>
      </c>
      <c r="G45" s="77">
        <v>30</v>
      </c>
      <c r="K45" s="79">
        <v>6</v>
      </c>
      <c r="L45" s="79">
        <v>6</v>
      </c>
      <c r="M45" s="77">
        <v>4</v>
      </c>
      <c r="N45" s="18">
        <f>(K45+L45+M45)/3</f>
        <v>5.333333333333333</v>
      </c>
      <c r="O45" s="21">
        <f>B45-N45+1</f>
        <v>44728.666666666664</v>
      </c>
      <c r="P45" s="19">
        <f>O45+25</f>
        <v>44753.666666666664</v>
      </c>
      <c r="R45" s="132" t="s">
        <v>658</v>
      </c>
      <c r="S45" s="79">
        <v>10</v>
      </c>
    </row>
    <row r="46" spans="1:19" ht="30" x14ac:dyDescent="0.25">
      <c r="A46" t="s">
        <v>119</v>
      </c>
      <c r="B46" s="1">
        <v>44733</v>
      </c>
      <c r="C46" s="45" t="s">
        <v>117</v>
      </c>
      <c r="D46" s="75">
        <v>3</v>
      </c>
      <c r="H46">
        <v>37</v>
      </c>
      <c r="I46">
        <v>38</v>
      </c>
      <c r="J46" s="77">
        <v>42</v>
      </c>
      <c r="K46" s="79">
        <v>22</v>
      </c>
      <c r="L46" s="79">
        <v>22</v>
      </c>
      <c r="M46" s="77">
        <v>23</v>
      </c>
      <c r="N46" s="18">
        <f t="shared" ref="N46:N47" si="6">(K46+L46+M46)/3</f>
        <v>22.333333333333332</v>
      </c>
      <c r="O46" s="21">
        <f>B46-N46+1</f>
        <v>44711.666666666664</v>
      </c>
      <c r="P46" s="19">
        <f t="shared" si="4"/>
        <v>44736.666666666664</v>
      </c>
      <c r="R46" s="132" t="s">
        <v>658</v>
      </c>
      <c r="S46" s="79">
        <v>10</v>
      </c>
    </row>
    <row r="47" spans="1:19" ht="30" x14ac:dyDescent="0.25">
      <c r="A47" t="s">
        <v>120</v>
      </c>
      <c r="B47" s="1">
        <v>44733</v>
      </c>
      <c r="C47" s="45" t="s">
        <v>117</v>
      </c>
      <c r="D47" s="75">
        <v>6</v>
      </c>
      <c r="H47">
        <v>28</v>
      </c>
      <c r="I47">
        <v>29</v>
      </c>
      <c r="J47" s="77">
        <v>33</v>
      </c>
      <c r="K47" s="79">
        <v>18</v>
      </c>
      <c r="L47" s="79">
        <v>18</v>
      </c>
      <c r="M47" s="77">
        <v>20</v>
      </c>
      <c r="N47" s="18">
        <f t="shared" si="6"/>
        <v>18.666666666666668</v>
      </c>
      <c r="O47" s="21">
        <f t="shared" si="5"/>
        <v>44715.333333333336</v>
      </c>
      <c r="P47" s="19">
        <f t="shared" si="4"/>
        <v>44740.333333333336</v>
      </c>
      <c r="R47" s="132" t="s">
        <v>658</v>
      </c>
      <c r="S47" s="79">
        <v>10</v>
      </c>
    </row>
    <row r="48" spans="1:19" ht="30" x14ac:dyDescent="0.25">
      <c r="A48" t="s">
        <v>121</v>
      </c>
      <c r="B48" s="1">
        <v>44733</v>
      </c>
      <c r="C48" s="45" t="s">
        <v>117</v>
      </c>
      <c r="K48" s="79"/>
      <c r="L48" s="79"/>
      <c r="N48" s="18"/>
      <c r="O48" s="21">
        <f t="shared" si="5"/>
        <v>44734</v>
      </c>
      <c r="P48" s="19">
        <f t="shared" si="4"/>
        <v>44759</v>
      </c>
      <c r="Q48" s="145" t="s">
        <v>394</v>
      </c>
      <c r="R48" s="132" t="s">
        <v>632</v>
      </c>
      <c r="S48" s="79">
        <v>5</v>
      </c>
    </row>
    <row r="49" spans="1:19" ht="30" x14ac:dyDescent="0.25">
      <c r="A49" t="s">
        <v>122</v>
      </c>
      <c r="B49" s="1">
        <v>44733</v>
      </c>
      <c r="C49" s="45" t="s">
        <v>117</v>
      </c>
      <c r="K49" s="79"/>
      <c r="L49" s="79"/>
      <c r="N49" s="18"/>
      <c r="O49" s="21">
        <f t="shared" si="5"/>
        <v>44734</v>
      </c>
      <c r="P49" s="19">
        <f t="shared" si="4"/>
        <v>44759</v>
      </c>
      <c r="Q49" s="147" t="s">
        <v>805</v>
      </c>
      <c r="R49" s="132" t="s">
        <v>658</v>
      </c>
      <c r="S49" s="79">
        <v>5</v>
      </c>
    </row>
    <row r="50" spans="1:19" ht="30" x14ac:dyDescent="0.25">
      <c r="A50" t="s">
        <v>123</v>
      </c>
      <c r="B50" s="1">
        <v>44733</v>
      </c>
      <c r="C50" s="45" t="s">
        <v>117</v>
      </c>
      <c r="K50" s="79"/>
      <c r="L50" s="79"/>
      <c r="N50" s="18"/>
      <c r="O50" s="21">
        <f t="shared" si="5"/>
        <v>44734</v>
      </c>
      <c r="P50" s="19">
        <f t="shared" si="4"/>
        <v>44759</v>
      </c>
      <c r="Q50" s="145" t="s">
        <v>393</v>
      </c>
      <c r="R50" s="132" t="s">
        <v>658</v>
      </c>
      <c r="S50" s="79">
        <v>5</v>
      </c>
    </row>
    <row r="51" spans="1:19" ht="30" x14ac:dyDescent="0.25">
      <c r="A51" t="s">
        <v>124</v>
      </c>
      <c r="B51" s="1">
        <v>44733</v>
      </c>
      <c r="C51" s="45" t="s">
        <v>117</v>
      </c>
      <c r="K51" s="79"/>
      <c r="L51" s="79"/>
      <c r="N51" s="18"/>
      <c r="O51" s="21">
        <f t="shared" si="5"/>
        <v>44734</v>
      </c>
      <c r="P51" s="19">
        <f t="shared" si="4"/>
        <v>44759</v>
      </c>
      <c r="Q51" s="145" t="s">
        <v>394</v>
      </c>
      <c r="R51" s="132" t="s">
        <v>658</v>
      </c>
      <c r="S51" s="79">
        <v>5</v>
      </c>
    </row>
    <row r="52" spans="1:19" ht="30" x14ac:dyDescent="0.25">
      <c r="A52" t="s">
        <v>125</v>
      </c>
      <c r="B52" s="1">
        <v>44733</v>
      </c>
      <c r="C52" s="45" t="s">
        <v>117</v>
      </c>
      <c r="D52" s="75">
        <v>5</v>
      </c>
      <c r="H52">
        <v>34</v>
      </c>
      <c r="I52">
        <v>30</v>
      </c>
      <c r="J52" s="77">
        <v>36</v>
      </c>
      <c r="K52" s="79">
        <v>20</v>
      </c>
      <c r="L52" s="79">
        <v>19</v>
      </c>
      <c r="M52" s="77">
        <v>21</v>
      </c>
      <c r="N52" s="18">
        <f t="shared" ref="N52:N53" si="7">(K52+L52+M52)/3</f>
        <v>20</v>
      </c>
      <c r="O52" s="21">
        <f t="shared" si="5"/>
        <v>44714</v>
      </c>
      <c r="P52" s="19">
        <f t="shared" si="4"/>
        <v>44739</v>
      </c>
      <c r="R52" s="132" t="s">
        <v>658</v>
      </c>
      <c r="S52" s="79">
        <v>10</v>
      </c>
    </row>
    <row r="53" spans="1:19" ht="30" x14ac:dyDescent="0.25">
      <c r="A53" t="s">
        <v>126</v>
      </c>
      <c r="B53" s="1">
        <v>44733</v>
      </c>
      <c r="C53" s="45" t="s">
        <v>117</v>
      </c>
      <c r="D53" s="75">
        <v>5</v>
      </c>
      <c r="H53">
        <v>30</v>
      </c>
      <c r="I53">
        <v>32</v>
      </c>
      <c r="J53" s="77">
        <v>32</v>
      </c>
      <c r="K53" s="79">
        <v>19</v>
      </c>
      <c r="L53" s="79">
        <v>19</v>
      </c>
      <c r="M53" s="77">
        <v>19</v>
      </c>
      <c r="N53" s="18">
        <f t="shared" si="7"/>
        <v>19</v>
      </c>
      <c r="O53" s="21">
        <f t="shared" si="5"/>
        <v>44715</v>
      </c>
      <c r="P53" s="19">
        <f t="shared" si="4"/>
        <v>44740</v>
      </c>
      <c r="R53" s="132" t="s">
        <v>658</v>
      </c>
      <c r="S53" s="79">
        <v>10</v>
      </c>
    </row>
    <row r="54" spans="1:19" ht="30" x14ac:dyDescent="0.25">
      <c r="A54" t="s">
        <v>127</v>
      </c>
      <c r="B54" s="1">
        <v>44733</v>
      </c>
      <c r="C54" s="45" t="s">
        <v>117</v>
      </c>
      <c r="D54" s="75">
        <v>2</v>
      </c>
      <c r="H54">
        <v>20</v>
      </c>
      <c r="I54">
        <v>25</v>
      </c>
      <c r="K54" s="79">
        <v>14</v>
      </c>
      <c r="L54" s="79">
        <v>16</v>
      </c>
      <c r="N54" s="18">
        <f>(K54+L54)/2</f>
        <v>15</v>
      </c>
      <c r="O54" s="21">
        <f t="shared" si="5"/>
        <v>44719</v>
      </c>
      <c r="P54" s="19">
        <f t="shared" si="4"/>
        <v>44744</v>
      </c>
      <c r="Q54" s="147" t="s">
        <v>828</v>
      </c>
      <c r="R54" s="132" t="s">
        <v>659</v>
      </c>
      <c r="S54" s="79">
        <v>5</v>
      </c>
    </row>
    <row r="55" spans="1:19" ht="30" x14ac:dyDescent="0.25">
      <c r="A55" t="s">
        <v>128</v>
      </c>
      <c r="B55" s="1">
        <v>44733</v>
      </c>
      <c r="C55" s="45" t="s">
        <v>117</v>
      </c>
      <c r="K55" s="79"/>
      <c r="L55" s="79"/>
      <c r="N55" s="18"/>
      <c r="O55" s="21">
        <f t="shared" si="5"/>
        <v>44734</v>
      </c>
      <c r="P55" s="19">
        <f t="shared" si="4"/>
        <v>44759</v>
      </c>
      <c r="Q55" s="147" t="s">
        <v>805</v>
      </c>
      <c r="R55" s="132" t="s">
        <v>659</v>
      </c>
      <c r="S55" s="79">
        <v>5</v>
      </c>
    </row>
    <row r="56" spans="1:19" ht="30" x14ac:dyDescent="0.25">
      <c r="A56" t="s">
        <v>129</v>
      </c>
      <c r="B56" s="1">
        <v>44733</v>
      </c>
      <c r="C56" s="45" t="s">
        <v>117</v>
      </c>
      <c r="K56" s="79"/>
      <c r="L56" s="79"/>
      <c r="N56" s="18"/>
      <c r="O56" s="21">
        <f t="shared" si="5"/>
        <v>44734</v>
      </c>
      <c r="P56" s="19">
        <f t="shared" si="4"/>
        <v>44759</v>
      </c>
      <c r="Q56" s="145" t="s">
        <v>820</v>
      </c>
      <c r="R56" s="132" t="s">
        <v>632</v>
      </c>
      <c r="S56" s="79">
        <v>5</v>
      </c>
    </row>
    <row r="57" spans="1:19" ht="30" x14ac:dyDescent="0.25">
      <c r="A57" t="s">
        <v>130</v>
      </c>
      <c r="B57" s="1">
        <v>44733</v>
      </c>
      <c r="C57" s="45" t="s">
        <v>117</v>
      </c>
      <c r="K57" s="79"/>
      <c r="L57" s="79"/>
      <c r="N57" s="18"/>
      <c r="O57" s="21">
        <f t="shared" si="5"/>
        <v>44734</v>
      </c>
      <c r="P57" s="19">
        <f t="shared" si="4"/>
        <v>44759</v>
      </c>
      <c r="Q57" s="147" t="s">
        <v>805</v>
      </c>
      <c r="R57" s="132" t="s">
        <v>632</v>
      </c>
      <c r="S57" s="79">
        <v>5</v>
      </c>
    </row>
    <row r="58" spans="1:19" ht="30" x14ac:dyDescent="0.25">
      <c r="A58" t="s">
        <v>131</v>
      </c>
      <c r="B58" s="1">
        <v>44733</v>
      </c>
      <c r="C58" s="45" t="s">
        <v>117</v>
      </c>
      <c r="K58" s="79"/>
      <c r="L58" s="79"/>
      <c r="N58" s="18"/>
      <c r="O58" s="21">
        <f t="shared" si="5"/>
        <v>44734</v>
      </c>
      <c r="P58" s="19">
        <f t="shared" si="4"/>
        <v>44759</v>
      </c>
      <c r="Q58" s="145" t="s">
        <v>393</v>
      </c>
      <c r="R58" s="132" t="s">
        <v>632</v>
      </c>
      <c r="S58" s="79">
        <v>5</v>
      </c>
    </row>
    <row r="59" spans="1:19" ht="30" x14ac:dyDescent="0.25">
      <c r="A59" t="s">
        <v>132</v>
      </c>
      <c r="B59" s="1">
        <v>44733</v>
      </c>
      <c r="C59" s="45" t="s">
        <v>117</v>
      </c>
      <c r="K59" s="79"/>
      <c r="L59" s="79"/>
      <c r="N59" s="18"/>
      <c r="O59" s="21">
        <f t="shared" si="5"/>
        <v>44734</v>
      </c>
      <c r="P59" s="19">
        <f t="shared" si="4"/>
        <v>44759</v>
      </c>
      <c r="Q59" s="145" t="s">
        <v>393</v>
      </c>
      <c r="R59" s="132" t="s">
        <v>658</v>
      </c>
      <c r="S59" s="79">
        <v>5</v>
      </c>
    </row>
    <row r="60" spans="1:19" ht="30" x14ac:dyDescent="0.25">
      <c r="A60" t="s">
        <v>133</v>
      </c>
      <c r="B60" s="1">
        <v>44733</v>
      </c>
      <c r="C60" s="45" t="s">
        <v>117</v>
      </c>
      <c r="K60" s="79"/>
      <c r="L60" s="79"/>
      <c r="N60" s="18"/>
      <c r="O60" s="21">
        <f t="shared" si="5"/>
        <v>44734</v>
      </c>
      <c r="P60" s="19">
        <f t="shared" si="4"/>
        <v>44759</v>
      </c>
      <c r="Q60" s="147" t="s">
        <v>805</v>
      </c>
      <c r="R60" s="132" t="s">
        <v>658</v>
      </c>
      <c r="S60" s="79">
        <v>5</v>
      </c>
    </row>
    <row r="61" spans="1:19" ht="30" x14ac:dyDescent="0.25">
      <c r="A61" t="s">
        <v>134</v>
      </c>
      <c r="B61" s="1">
        <v>44733</v>
      </c>
      <c r="C61" s="45" t="s">
        <v>117</v>
      </c>
      <c r="D61" s="75">
        <v>4</v>
      </c>
      <c r="H61">
        <v>36</v>
      </c>
      <c r="I61">
        <v>36</v>
      </c>
      <c r="J61" s="77">
        <v>37</v>
      </c>
      <c r="K61" s="79">
        <v>21</v>
      </c>
      <c r="L61" s="79">
        <v>21</v>
      </c>
      <c r="M61" s="77">
        <v>22</v>
      </c>
      <c r="N61" s="18">
        <f t="shared" ref="N61" si="8">(K61+L61+M61)/3</f>
        <v>21.333333333333332</v>
      </c>
      <c r="O61" s="21">
        <f t="shared" si="5"/>
        <v>44712.666666666664</v>
      </c>
      <c r="P61" s="19">
        <f t="shared" si="4"/>
        <v>44737.666666666664</v>
      </c>
      <c r="R61" s="132" t="s">
        <v>659</v>
      </c>
      <c r="S61" s="79">
        <v>10</v>
      </c>
    </row>
    <row r="62" spans="1:19" ht="30" x14ac:dyDescent="0.25">
      <c r="A62" t="s">
        <v>136</v>
      </c>
      <c r="B62" s="1">
        <v>44733</v>
      </c>
      <c r="C62" s="45" t="s">
        <v>117</v>
      </c>
      <c r="K62" s="79"/>
      <c r="L62" s="79"/>
      <c r="N62" s="18"/>
      <c r="O62" s="21">
        <f t="shared" si="5"/>
        <v>44734</v>
      </c>
      <c r="P62" s="19">
        <f t="shared" si="4"/>
        <v>44759</v>
      </c>
      <c r="Q62" s="145" t="s">
        <v>810</v>
      </c>
      <c r="R62" s="132" t="s">
        <v>632</v>
      </c>
      <c r="S62" s="79">
        <v>5</v>
      </c>
    </row>
    <row r="63" spans="1:19" ht="30" x14ac:dyDescent="0.25">
      <c r="A63" t="s">
        <v>137</v>
      </c>
      <c r="B63" s="1">
        <v>44733</v>
      </c>
      <c r="C63" s="45" t="s">
        <v>117</v>
      </c>
      <c r="D63" s="75">
        <v>4</v>
      </c>
      <c r="H63">
        <v>32</v>
      </c>
      <c r="I63">
        <v>30</v>
      </c>
      <c r="J63" s="77">
        <v>36</v>
      </c>
      <c r="K63" s="79">
        <v>19</v>
      </c>
      <c r="L63" s="79">
        <v>19</v>
      </c>
      <c r="M63" s="77">
        <v>21</v>
      </c>
      <c r="N63" s="18">
        <f t="shared" ref="N63" si="9">(K63+L63+M63)/3</f>
        <v>19.666666666666668</v>
      </c>
      <c r="O63" s="21">
        <f t="shared" si="5"/>
        <v>44714.333333333336</v>
      </c>
      <c r="P63" s="19">
        <f t="shared" si="4"/>
        <v>44739.333333333336</v>
      </c>
      <c r="R63" s="132" t="s">
        <v>659</v>
      </c>
      <c r="S63" s="79">
        <v>10</v>
      </c>
    </row>
    <row r="64" spans="1:19" ht="30" x14ac:dyDescent="0.25">
      <c r="A64" t="s">
        <v>138</v>
      </c>
      <c r="B64" s="1">
        <v>44733</v>
      </c>
      <c r="C64" s="45" t="s">
        <v>117</v>
      </c>
      <c r="K64" s="79"/>
      <c r="L64" s="79"/>
      <c r="N64" s="18"/>
      <c r="O64" s="21">
        <f t="shared" si="5"/>
        <v>44734</v>
      </c>
      <c r="P64" s="19">
        <f t="shared" si="4"/>
        <v>44759</v>
      </c>
      <c r="Q64" s="145" t="s">
        <v>402</v>
      </c>
      <c r="R64" s="132" t="s">
        <v>658</v>
      </c>
      <c r="S64" s="79">
        <v>5</v>
      </c>
    </row>
    <row r="65" spans="1:19" ht="30" x14ac:dyDescent="0.25">
      <c r="A65" t="s">
        <v>139</v>
      </c>
      <c r="B65" s="1">
        <v>44733</v>
      </c>
      <c r="C65" s="45" t="s">
        <v>117</v>
      </c>
      <c r="K65" s="79"/>
      <c r="L65" s="79"/>
      <c r="N65" s="18"/>
      <c r="O65" s="21">
        <f t="shared" si="5"/>
        <v>44734</v>
      </c>
      <c r="P65" s="19">
        <f t="shared" si="4"/>
        <v>44759</v>
      </c>
      <c r="Q65" s="145" t="s">
        <v>393</v>
      </c>
      <c r="R65" s="132" t="s">
        <v>659</v>
      </c>
      <c r="S65" s="79">
        <v>5</v>
      </c>
    </row>
    <row r="66" spans="1:19" ht="30" x14ac:dyDescent="0.25">
      <c r="A66" t="s">
        <v>140</v>
      </c>
      <c r="B66" s="1">
        <v>44733</v>
      </c>
      <c r="C66" s="45" t="s">
        <v>117</v>
      </c>
      <c r="D66" s="75">
        <v>4</v>
      </c>
      <c r="H66">
        <v>35</v>
      </c>
      <c r="I66">
        <v>36</v>
      </c>
      <c r="J66" s="77">
        <v>38</v>
      </c>
      <c r="K66" s="79">
        <v>21</v>
      </c>
      <c r="L66" s="79">
        <v>21</v>
      </c>
      <c r="M66" s="77">
        <v>22</v>
      </c>
      <c r="N66" s="18">
        <f>(K66+L66+M66)/3</f>
        <v>21.333333333333332</v>
      </c>
      <c r="O66" s="21">
        <f>B66-N66+1</f>
        <v>44712.666666666664</v>
      </c>
      <c r="P66" s="19">
        <f t="shared" si="4"/>
        <v>44737.666666666664</v>
      </c>
      <c r="R66" s="132" t="s">
        <v>632</v>
      </c>
      <c r="S66" s="79">
        <v>10</v>
      </c>
    </row>
    <row r="67" spans="1:19" ht="30" x14ac:dyDescent="0.25">
      <c r="A67" t="s">
        <v>141</v>
      </c>
      <c r="B67" s="1">
        <v>44733</v>
      </c>
      <c r="C67" s="45" t="s">
        <v>117</v>
      </c>
      <c r="K67" s="79"/>
      <c r="L67" s="79"/>
      <c r="N67" s="18"/>
      <c r="O67" s="21">
        <f t="shared" si="5"/>
        <v>44734</v>
      </c>
      <c r="P67" s="19">
        <f t="shared" si="4"/>
        <v>44759</v>
      </c>
      <c r="Q67" s="145" t="s">
        <v>402</v>
      </c>
      <c r="R67" s="132" t="s">
        <v>632</v>
      </c>
      <c r="S67" s="79">
        <v>5</v>
      </c>
    </row>
    <row r="68" spans="1:19" ht="30" x14ac:dyDescent="0.25">
      <c r="A68" t="s">
        <v>142</v>
      </c>
      <c r="B68" s="1">
        <v>44733</v>
      </c>
      <c r="C68" s="45" t="s">
        <v>117</v>
      </c>
      <c r="D68" s="75">
        <v>3</v>
      </c>
      <c r="H68">
        <v>32</v>
      </c>
      <c r="I68">
        <v>30</v>
      </c>
      <c r="J68" s="77">
        <v>30</v>
      </c>
      <c r="K68" s="79">
        <v>19</v>
      </c>
      <c r="L68" s="79">
        <v>19</v>
      </c>
      <c r="M68" s="77">
        <v>19</v>
      </c>
      <c r="N68" s="18">
        <f>(K68+L68+M68)/3</f>
        <v>19</v>
      </c>
      <c r="O68" s="21">
        <f>B68-N68+1</f>
        <v>44715</v>
      </c>
      <c r="P68" s="19">
        <f t="shared" si="4"/>
        <v>44740</v>
      </c>
      <c r="R68" s="132" t="s">
        <v>658</v>
      </c>
      <c r="S68" s="79">
        <v>10</v>
      </c>
    </row>
    <row r="69" spans="1:19" ht="30" x14ac:dyDescent="0.25">
      <c r="A69" t="s">
        <v>143</v>
      </c>
      <c r="B69" s="1">
        <v>44733</v>
      </c>
      <c r="C69" s="45" t="s">
        <v>117</v>
      </c>
      <c r="K69" s="79"/>
      <c r="L69" s="79"/>
      <c r="N69" s="18"/>
      <c r="O69" s="21">
        <f t="shared" si="5"/>
        <v>44734</v>
      </c>
      <c r="P69" s="19">
        <f t="shared" si="4"/>
        <v>44759</v>
      </c>
      <c r="Q69" s="145" t="s">
        <v>393</v>
      </c>
      <c r="R69" s="132" t="s">
        <v>632</v>
      </c>
      <c r="S69" s="79">
        <v>5</v>
      </c>
    </row>
    <row r="70" spans="1:19" ht="30" x14ac:dyDescent="0.25">
      <c r="A70" t="s">
        <v>146</v>
      </c>
      <c r="B70" s="1">
        <v>44733</v>
      </c>
      <c r="C70" s="45" t="s">
        <v>117</v>
      </c>
      <c r="D70" s="75">
        <v>4</v>
      </c>
      <c r="H70">
        <v>36</v>
      </c>
      <c r="I70">
        <v>38</v>
      </c>
      <c r="J70" s="77">
        <v>40</v>
      </c>
      <c r="K70" s="79">
        <v>21</v>
      </c>
      <c r="L70" s="79">
        <v>22</v>
      </c>
      <c r="M70" s="77">
        <v>22</v>
      </c>
      <c r="N70" s="18">
        <f>(K70+L70+M70)/3</f>
        <v>21.666666666666668</v>
      </c>
      <c r="O70" s="21">
        <f t="shared" si="5"/>
        <v>44712.333333333336</v>
      </c>
      <c r="P70" s="19">
        <f t="shared" si="4"/>
        <v>44737.333333333336</v>
      </c>
      <c r="R70" s="132" t="s">
        <v>658</v>
      </c>
      <c r="S70" s="79">
        <v>10</v>
      </c>
    </row>
    <row r="71" spans="1:19" ht="30" x14ac:dyDescent="0.25">
      <c r="A71" t="s">
        <v>147</v>
      </c>
      <c r="B71" s="1">
        <v>44733</v>
      </c>
      <c r="C71" s="45" t="s">
        <v>117</v>
      </c>
      <c r="K71" s="79"/>
      <c r="L71" s="79"/>
      <c r="N71" s="18"/>
      <c r="O71" s="21">
        <f t="shared" si="5"/>
        <v>44734</v>
      </c>
      <c r="P71" s="19">
        <f t="shared" si="4"/>
        <v>44759</v>
      </c>
      <c r="Q71" s="145" t="s">
        <v>440</v>
      </c>
      <c r="R71" s="132" t="s">
        <v>632</v>
      </c>
      <c r="S71" s="79">
        <v>5</v>
      </c>
    </row>
    <row r="72" spans="1:19" ht="30" x14ac:dyDescent="0.25">
      <c r="A72" t="s">
        <v>148</v>
      </c>
      <c r="B72" s="1">
        <v>44733</v>
      </c>
      <c r="C72" s="45" t="s">
        <v>117</v>
      </c>
      <c r="D72" s="75">
        <v>5</v>
      </c>
      <c r="H72">
        <v>35</v>
      </c>
      <c r="I72">
        <v>30</v>
      </c>
      <c r="J72" s="77">
        <v>29</v>
      </c>
      <c r="K72" s="79">
        <v>21</v>
      </c>
      <c r="L72" s="79">
        <v>19</v>
      </c>
      <c r="M72" s="77">
        <v>18</v>
      </c>
      <c r="N72" s="18">
        <f>(K72+L72+M72)/3</f>
        <v>19.333333333333332</v>
      </c>
      <c r="O72" s="21">
        <f t="shared" si="5"/>
        <v>44714.666666666664</v>
      </c>
      <c r="P72" s="19">
        <f t="shared" si="4"/>
        <v>44739.666666666664</v>
      </c>
      <c r="R72" s="132" t="s">
        <v>658</v>
      </c>
      <c r="S72" s="79">
        <v>10</v>
      </c>
    </row>
    <row r="73" spans="1:19" ht="30" x14ac:dyDescent="0.25">
      <c r="A73" t="s">
        <v>149</v>
      </c>
      <c r="B73" s="1">
        <v>44733</v>
      </c>
      <c r="C73" s="45" t="s">
        <v>117</v>
      </c>
      <c r="D73" s="75">
        <v>4</v>
      </c>
      <c r="E73">
        <v>90</v>
      </c>
      <c r="H73">
        <v>16</v>
      </c>
      <c r="I73">
        <v>18</v>
      </c>
      <c r="K73" s="79"/>
      <c r="L73" s="79">
        <v>13</v>
      </c>
      <c r="M73" s="77">
        <v>14</v>
      </c>
      <c r="N73" s="18">
        <f>(L73+M73)/2</f>
        <v>13.5</v>
      </c>
      <c r="O73" s="21">
        <f t="shared" si="5"/>
        <v>44720.5</v>
      </c>
      <c r="P73" s="19">
        <f t="shared" si="4"/>
        <v>44745.5</v>
      </c>
      <c r="R73" s="132" t="s">
        <v>632</v>
      </c>
      <c r="S73" s="79">
        <v>10</v>
      </c>
    </row>
    <row r="74" spans="1:19" ht="30" x14ac:dyDescent="0.25">
      <c r="A74" t="s">
        <v>150</v>
      </c>
      <c r="B74" s="1">
        <v>44733</v>
      </c>
      <c r="C74" s="45" t="s">
        <v>117</v>
      </c>
      <c r="K74" s="79"/>
      <c r="L74" s="79"/>
      <c r="N74" s="18"/>
      <c r="O74" s="21">
        <f t="shared" si="5"/>
        <v>44734</v>
      </c>
      <c r="P74" s="19">
        <f t="shared" si="4"/>
        <v>44759</v>
      </c>
      <c r="Q74" s="145" t="s">
        <v>440</v>
      </c>
      <c r="R74" s="132" t="s">
        <v>632</v>
      </c>
      <c r="S74" s="79">
        <v>5</v>
      </c>
    </row>
    <row r="75" spans="1:19" ht="30" x14ac:dyDescent="0.25">
      <c r="A75" t="s">
        <v>151</v>
      </c>
      <c r="B75" s="1">
        <v>44733</v>
      </c>
      <c r="C75" s="45" t="s">
        <v>117</v>
      </c>
      <c r="K75" s="79"/>
      <c r="L75" s="79"/>
      <c r="N75" s="18"/>
      <c r="O75" s="21">
        <f t="shared" si="5"/>
        <v>44734</v>
      </c>
      <c r="P75" s="19">
        <f t="shared" si="4"/>
        <v>44759</v>
      </c>
      <c r="Q75" s="145" t="s">
        <v>440</v>
      </c>
      <c r="R75" s="132" t="s">
        <v>658</v>
      </c>
      <c r="S75" s="79">
        <v>5</v>
      </c>
    </row>
    <row r="76" spans="1:19" ht="30" x14ac:dyDescent="0.25">
      <c r="A76" t="s">
        <v>152</v>
      </c>
      <c r="B76" s="1">
        <v>44733</v>
      </c>
      <c r="C76" s="45" t="s">
        <v>117</v>
      </c>
      <c r="K76" s="79"/>
      <c r="L76" s="79"/>
      <c r="N76" s="18"/>
      <c r="O76" s="21">
        <f t="shared" si="5"/>
        <v>44734</v>
      </c>
      <c r="P76" s="19">
        <f t="shared" si="4"/>
        <v>44759</v>
      </c>
      <c r="Q76" s="145" t="s">
        <v>500</v>
      </c>
      <c r="R76" s="132" t="s">
        <v>632</v>
      </c>
      <c r="S76" s="79">
        <v>5</v>
      </c>
    </row>
    <row r="77" spans="1:19" ht="30" x14ac:dyDescent="0.25">
      <c r="A77" t="s">
        <v>153</v>
      </c>
      <c r="B77" s="1">
        <v>44733</v>
      </c>
      <c r="C77" s="45" t="s">
        <v>117</v>
      </c>
      <c r="K77" s="79"/>
      <c r="L77" s="79"/>
      <c r="N77" s="18"/>
      <c r="O77" s="21">
        <f t="shared" si="5"/>
        <v>44734</v>
      </c>
      <c r="P77" s="19">
        <f t="shared" si="4"/>
        <v>44759</v>
      </c>
      <c r="Q77" s="147" t="s">
        <v>805</v>
      </c>
      <c r="R77" s="132" t="s">
        <v>658</v>
      </c>
      <c r="S77" s="79">
        <v>5</v>
      </c>
    </row>
    <row r="78" spans="1:19" ht="30" x14ac:dyDescent="0.25">
      <c r="A78" t="s">
        <v>154</v>
      </c>
      <c r="B78" s="1">
        <v>44733</v>
      </c>
      <c r="C78" s="45" t="s">
        <v>117</v>
      </c>
      <c r="D78" s="75">
        <v>2</v>
      </c>
      <c r="H78">
        <v>33</v>
      </c>
      <c r="I78">
        <v>40</v>
      </c>
      <c r="K78" s="79">
        <v>20</v>
      </c>
      <c r="L78" s="79">
        <v>22</v>
      </c>
      <c r="N78" s="18">
        <f>(K78+L78)/2</f>
        <v>21</v>
      </c>
      <c r="O78" s="21">
        <f t="shared" si="5"/>
        <v>44713</v>
      </c>
      <c r="P78" s="19">
        <f t="shared" si="4"/>
        <v>44738</v>
      </c>
      <c r="R78" s="132" t="s">
        <v>658</v>
      </c>
      <c r="S78" s="79">
        <v>10</v>
      </c>
    </row>
    <row r="79" spans="1:19" s="100" customFormat="1" ht="30" x14ac:dyDescent="0.25">
      <c r="A79" t="s">
        <v>155</v>
      </c>
      <c r="B79" s="1">
        <v>44733</v>
      </c>
      <c r="C79" s="45" t="s">
        <v>117</v>
      </c>
      <c r="D79" s="75">
        <v>2</v>
      </c>
      <c r="E79"/>
      <c r="F79"/>
      <c r="G79" s="77"/>
      <c r="H79" t="s">
        <v>193</v>
      </c>
      <c r="I79">
        <v>12</v>
      </c>
      <c r="J79" s="77"/>
      <c r="K79" s="79">
        <v>11</v>
      </c>
      <c r="L79" s="79">
        <v>12</v>
      </c>
      <c r="M79" s="77"/>
      <c r="N79" s="18">
        <f>(K79+L79)/2</f>
        <v>11.5</v>
      </c>
      <c r="O79" s="21">
        <f t="shared" si="5"/>
        <v>44722.5</v>
      </c>
      <c r="P79" s="19">
        <f t="shared" si="4"/>
        <v>44747.5</v>
      </c>
      <c r="Q79" s="145"/>
      <c r="R79" s="132" t="s">
        <v>659</v>
      </c>
      <c r="S79" s="79">
        <v>10</v>
      </c>
    </row>
    <row r="80" spans="1:19" ht="30" x14ac:dyDescent="0.25">
      <c r="A80" t="s">
        <v>156</v>
      </c>
      <c r="B80" s="1">
        <v>44733</v>
      </c>
      <c r="C80" s="45" t="s">
        <v>117</v>
      </c>
      <c r="D80" s="75">
        <v>4</v>
      </c>
      <c r="H80" t="s">
        <v>193</v>
      </c>
      <c r="I80">
        <v>18</v>
      </c>
      <c r="J80" s="77">
        <v>16</v>
      </c>
      <c r="K80" s="79">
        <v>11</v>
      </c>
      <c r="L80" s="79">
        <v>14</v>
      </c>
      <c r="M80" s="77">
        <v>13</v>
      </c>
      <c r="N80" s="18">
        <f>(K80+L80+M80)/3</f>
        <v>12.666666666666666</v>
      </c>
      <c r="O80" s="21">
        <f t="shared" si="5"/>
        <v>44721.333333333336</v>
      </c>
      <c r="P80" s="19">
        <f t="shared" si="4"/>
        <v>44746.333333333336</v>
      </c>
      <c r="R80" s="132" t="s">
        <v>659</v>
      </c>
      <c r="S80" s="79">
        <v>10</v>
      </c>
    </row>
    <row r="81" spans="1:20" ht="30" x14ac:dyDescent="0.25">
      <c r="A81" t="s">
        <v>157</v>
      </c>
      <c r="B81" s="1">
        <v>44733</v>
      </c>
      <c r="C81" s="45" t="s">
        <v>117</v>
      </c>
      <c r="D81" s="75">
        <v>4</v>
      </c>
      <c r="H81">
        <v>33</v>
      </c>
      <c r="I81">
        <v>39</v>
      </c>
      <c r="J81" s="77">
        <v>38</v>
      </c>
      <c r="K81" s="79">
        <v>20</v>
      </c>
      <c r="L81" s="79">
        <v>22</v>
      </c>
      <c r="M81" s="77">
        <v>22</v>
      </c>
      <c r="N81" s="18">
        <f t="shared" ref="N81:N83" si="10">(K81+L81+M81)/3</f>
        <v>21.333333333333332</v>
      </c>
      <c r="O81" s="21">
        <f t="shared" si="5"/>
        <v>44712.666666666664</v>
      </c>
      <c r="P81" s="19">
        <f t="shared" si="4"/>
        <v>44737.666666666664</v>
      </c>
      <c r="R81" s="132" t="s">
        <v>659</v>
      </c>
      <c r="S81" s="79">
        <v>10</v>
      </c>
    </row>
    <row r="82" spans="1:20" x14ac:dyDescent="0.25">
      <c r="A82" t="s">
        <v>161</v>
      </c>
      <c r="B82" s="1">
        <v>44733</v>
      </c>
      <c r="C82" s="44" t="s">
        <v>165</v>
      </c>
      <c r="D82" s="75">
        <v>5</v>
      </c>
      <c r="H82">
        <v>41</v>
      </c>
      <c r="I82">
        <v>40</v>
      </c>
      <c r="J82" s="77">
        <v>41</v>
      </c>
      <c r="K82" s="79">
        <v>23</v>
      </c>
      <c r="L82" s="79">
        <v>22</v>
      </c>
      <c r="M82" s="77">
        <v>41</v>
      </c>
      <c r="N82" s="18">
        <f t="shared" si="10"/>
        <v>28.666666666666668</v>
      </c>
      <c r="O82" s="21">
        <f t="shared" si="5"/>
        <v>44705.333333333336</v>
      </c>
      <c r="P82" s="19">
        <f t="shared" si="4"/>
        <v>44730.333333333336</v>
      </c>
      <c r="S82" s="79">
        <v>11</v>
      </c>
    </row>
    <row r="83" spans="1:20" x14ac:dyDescent="0.25">
      <c r="A83" t="s">
        <v>162</v>
      </c>
      <c r="B83" s="1">
        <v>44733</v>
      </c>
      <c r="C83" s="44" t="s">
        <v>165</v>
      </c>
      <c r="D83" s="75">
        <v>5</v>
      </c>
      <c r="H83">
        <v>33</v>
      </c>
      <c r="I83">
        <v>36</v>
      </c>
      <c r="J83" s="77">
        <v>34</v>
      </c>
      <c r="K83" s="79">
        <v>20</v>
      </c>
      <c r="L83" s="79">
        <v>21</v>
      </c>
      <c r="M83" s="77">
        <v>20</v>
      </c>
      <c r="N83" s="18">
        <f t="shared" si="10"/>
        <v>20.333333333333332</v>
      </c>
      <c r="O83" s="21">
        <f>B83-N83+1</f>
        <v>44713.666666666664</v>
      </c>
      <c r="P83" s="19">
        <f t="shared" si="4"/>
        <v>44738.666666666664</v>
      </c>
      <c r="S83" s="79">
        <v>11</v>
      </c>
    </row>
    <row r="84" spans="1:20" x14ac:dyDescent="0.25">
      <c r="A84" t="s">
        <v>163</v>
      </c>
      <c r="B84" s="1">
        <v>44733</v>
      </c>
      <c r="C84" s="44" t="s">
        <v>165</v>
      </c>
      <c r="K84" s="79"/>
      <c r="L84" s="79"/>
      <c r="N84" s="18"/>
      <c r="O84" s="21">
        <f>B84-N84+1</f>
        <v>44734</v>
      </c>
      <c r="P84" s="19">
        <f t="shared" si="4"/>
        <v>44759</v>
      </c>
      <c r="Q84" s="147" t="s">
        <v>807</v>
      </c>
      <c r="S84" s="79">
        <v>5.5</v>
      </c>
    </row>
    <row r="85" spans="1:20" x14ac:dyDescent="0.25">
      <c r="A85" t="s">
        <v>164</v>
      </c>
      <c r="B85" s="1">
        <v>44733</v>
      </c>
      <c r="C85" s="44" t="s">
        <v>165</v>
      </c>
      <c r="K85" s="79"/>
      <c r="L85" s="79"/>
      <c r="N85" s="18"/>
      <c r="O85" s="21">
        <f t="shared" ref="O85" si="11">B85-N85+1</f>
        <v>44734</v>
      </c>
      <c r="P85" s="19">
        <f t="shared" si="4"/>
        <v>44759</v>
      </c>
      <c r="Q85" s="145" t="s">
        <v>808</v>
      </c>
      <c r="S85" s="79">
        <v>5.5</v>
      </c>
    </row>
    <row r="86" spans="1:20" x14ac:dyDescent="0.25">
      <c r="A86" t="s">
        <v>624</v>
      </c>
      <c r="B86" s="1">
        <v>44733</v>
      </c>
      <c r="C86" s="44" t="s">
        <v>165</v>
      </c>
      <c r="K86" s="79"/>
      <c r="L86" s="79"/>
      <c r="N86" s="18"/>
      <c r="O86" s="21">
        <f t="shared" si="5"/>
        <v>44734</v>
      </c>
      <c r="P86" s="19">
        <f t="shared" si="4"/>
        <v>44759</v>
      </c>
      <c r="Q86" s="145" t="s">
        <v>393</v>
      </c>
      <c r="S86" s="79">
        <v>5.5</v>
      </c>
    </row>
    <row r="87" spans="1:20" x14ac:dyDescent="0.25">
      <c r="A87" t="s">
        <v>625</v>
      </c>
      <c r="B87" s="1">
        <v>44733</v>
      </c>
      <c r="C87" s="44" t="s">
        <v>165</v>
      </c>
      <c r="D87" s="75">
        <v>4</v>
      </c>
      <c r="H87">
        <v>28</v>
      </c>
      <c r="I87">
        <v>24</v>
      </c>
      <c r="J87" s="77">
        <v>25</v>
      </c>
      <c r="K87" s="79">
        <v>18</v>
      </c>
      <c r="L87" s="79">
        <v>16</v>
      </c>
      <c r="M87" s="77">
        <v>16</v>
      </c>
      <c r="N87" s="18">
        <f t="shared" ref="N87:N117" si="12">(K87+L87+M87)/3</f>
        <v>16.666666666666668</v>
      </c>
      <c r="O87" s="21">
        <f t="shared" si="5"/>
        <v>44717.333333333336</v>
      </c>
      <c r="P87" s="19">
        <f t="shared" si="4"/>
        <v>44742.333333333336</v>
      </c>
      <c r="S87" s="79">
        <v>11</v>
      </c>
    </row>
    <row r="88" spans="1:20" x14ac:dyDescent="0.25">
      <c r="A88" t="s">
        <v>626</v>
      </c>
      <c r="B88" s="1">
        <v>44733</v>
      </c>
      <c r="C88" s="44" t="s">
        <v>165</v>
      </c>
      <c r="D88" s="75">
        <v>3</v>
      </c>
      <c r="H88">
        <v>41</v>
      </c>
      <c r="I88">
        <v>42</v>
      </c>
      <c r="J88" s="77">
        <v>41</v>
      </c>
      <c r="K88" s="79">
        <v>23</v>
      </c>
      <c r="L88" s="79">
        <v>23</v>
      </c>
      <c r="M88" s="77">
        <v>23</v>
      </c>
      <c r="N88" s="18">
        <f t="shared" si="12"/>
        <v>23</v>
      </c>
      <c r="O88" s="21">
        <f>B88-N88+1</f>
        <v>44711</v>
      </c>
      <c r="P88" s="19">
        <f>O88+25</f>
        <v>44736</v>
      </c>
      <c r="S88" s="79">
        <v>11</v>
      </c>
      <c r="T88" s="160" t="s">
        <v>815</v>
      </c>
    </row>
    <row r="89" spans="1:20" x14ac:dyDescent="0.25">
      <c r="A89" t="s">
        <v>627</v>
      </c>
      <c r="B89" s="1">
        <v>44733</v>
      </c>
      <c r="C89" s="44" t="s">
        <v>165</v>
      </c>
      <c r="D89" s="75">
        <v>4</v>
      </c>
      <c r="H89">
        <v>31</v>
      </c>
      <c r="I89">
        <v>36</v>
      </c>
      <c r="J89" s="77">
        <v>30</v>
      </c>
      <c r="K89" s="79">
        <v>19</v>
      </c>
      <c r="L89" s="79">
        <v>21</v>
      </c>
      <c r="M89" s="77">
        <v>19</v>
      </c>
      <c r="N89" s="18">
        <f t="shared" si="12"/>
        <v>19.666666666666668</v>
      </c>
      <c r="O89" s="21">
        <f t="shared" si="5"/>
        <v>44714.333333333336</v>
      </c>
      <c r="P89" s="19">
        <f t="shared" si="4"/>
        <v>44739.333333333336</v>
      </c>
      <c r="S89" s="79">
        <v>11</v>
      </c>
    </row>
    <row r="90" spans="1:20" x14ac:dyDescent="0.25">
      <c r="A90" t="s">
        <v>628</v>
      </c>
      <c r="B90" s="1">
        <v>44733</v>
      </c>
      <c r="C90" s="44" t="s">
        <v>165</v>
      </c>
      <c r="D90" s="75">
        <v>5</v>
      </c>
      <c r="H90">
        <v>37</v>
      </c>
      <c r="I90">
        <v>40</v>
      </c>
      <c r="J90" s="77">
        <v>38</v>
      </c>
      <c r="K90" s="79">
        <v>22</v>
      </c>
      <c r="L90" s="79">
        <v>22</v>
      </c>
      <c r="M90" s="77">
        <v>22</v>
      </c>
      <c r="N90" s="18">
        <f t="shared" si="12"/>
        <v>22</v>
      </c>
      <c r="O90" s="21">
        <f t="shared" si="5"/>
        <v>44712</v>
      </c>
      <c r="P90" s="19">
        <f t="shared" si="4"/>
        <v>44737</v>
      </c>
      <c r="S90" s="79">
        <v>11</v>
      </c>
    </row>
    <row r="91" spans="1:20" ht="30" x14ac:dyDescent="0.25">
      <c r="A91" t="s">
        <v>167</v>
      </c>
      <c r="B91" s="1">
        <v>44734</v>
      </c>
      <c r="C91" s="45" t="s">
        <v>192</v>
      </c>
      <c r="D91" s="75">
        <v>5</v>
      </c>
      <c r="H91">
        <v>21</v>
      </c>
      <c r="I91">
        <v>29</v>
      </c>
      <c r="J91" s="77">
        <v>35</v>
      </c>
      <c r="K91" s="79">
        <v>15</v>
      </c>
      <c r="L91" s="79">
        <v>18</v>
      </c>
      <c r="M91" s="77">
        <v>21</v>
      </c>
      <c r="N91" s="18">
        <f t="shared" si="12"/>
        <v>18</v>
      </c>
      <c r="O91" s="21">
        <f t="shared" ref="O91:O172" si="13">B91-N91+1</f>
        <v>44717</v>
      </c>
      <c r="P91" s="19">
        <f t="shared" ref="P91:P148" si="14">O91+25</f>
        <v>44742</v>
      </c>
      <c r="R91" s="132" t="s">
        <v>632</v>
      </c>
      <c r="S91" s="56">
        <f>B91-'Мечение-1'!B132</f>
        <v>9</v>
      </c>
    </row>
    <row r="92" spans="1:20" ht="30" x14ac:dyDescent="0.25">
      <c r="A92" t="s">
        <v>168</v>
      </c>
      <c r="B92" s="1">
        <v>44734</v>
      </c>
      <c r="C92" s="45" t="s">
        <v>192</v>
      </c>
      <c r="D92" s="75">
        <v>4</v>
      </c>
      <c r="H92">
        <v>19</v>
      </c>
      <c r="I92">
        <v>22</v>
      </c>
      <c r="J92" s="77">
        <v>24</v>
      </c>
      <c r="K92" s="79">
        <v>14</v>
      </c>
      <c r="L92" s="79">
        <v>15</v>
      </c>
      <c r="M92" s="77">
        <v>16</v>
      </c>
      <c r="N92" s="18">
        <f t="shared" si="12"/>
        <v>15</v>
      </c>
      <c r="O92" s="21">
        <f t="shared" si="13"/>
        <v>44720</v>
      </c>
      <c r="P92" s="19">
        <f t="shared" si="14"/>
        <v>44745</v>
      </c>
      <c r="R92" s="132" t="s">
        <v>659</v>
      </c>
      <c r="S92" s="56">
        <v>9</v>
      </c>
    </row>
    <row r="93" spans="1:20" ht="30" x14ac:dyDescent="0.25">
      <c r="A93" t="s">
        <v>169</v>
      </c>
      <c r="B93" s="1">
        <v>44734</v>
      </c>
      <c r="C93" s="45" t="s">
        <v>192</v>
      </c>
      <c r="D93" s="75">
        <v>8</v>
      </c>
      <c r="H93">
        <v>31</v>
      </c>
      <c r="I93">
        <v>28</v>
      </c>
      <c r="J93" s="77">
        <v>34</v>
      </c>
      <c r="K93" s="79">
        <v>19</v>
      </c>
      <c r="L93" s="79">
        <v>18</v>
      </c>
      <c r="M93" s="77">
        <v>20</v>
      </c>
      <c r="N93" s="18">
        <f t="shared" si="12"/>
        <v>19</v>
      </c>
      <c r="O93" s="21">
        <f t="shared" si="13"/>
        <v>44716</v>
      </c>
      <c r="P93" s="19">
        <v>44363</v>
      </c>
      <c r="R93" s="132" t="s">
        <v>632</v>
      </c>
      <c r="S93" s="56">
        <v>9</v>
      </c>
    </row>
    <row r="94" spans="1:20" ht="30" x14ac:dyDescent="0.25">
      <c r="A94" t="s">
        <v>170</v>
      </c>
      <c r="B94" s="1">
        <v>44734</v>
      </c>
      <c r="C94" s="45" t="s">
        <v>192</v>
      </c>
      <c r="D94" s="75">
        <v>2</v>
      </c>
      <c r="E94">
        <v>90</v>
      </c>
      <c r="H94">
        <v>20</v>
      </c>
      <c r="K94" s="79">
        <v>10</v>
      </c>
      <c r="L94" s="79">
        <v>14</v>
      </c>
      <c r="N94" s="18">
        <f>(K94+L94)/2</f>
        <v>12</v>
      </c>
      <c r="O94" s="21">
        <f t="shared" si="13"/>
        <v>44723</v>
      </c>
      <c r="P94" s="19">
        <f t="shared" si="14"/>
        <v>44748</v>
      </c>
      <c r="R94" s="132" t="s">
        <v>659</v>
      </c>
      <c r="S94" s="56">
        <v>9</v>
      </c>
    </row>
    <row r="95" spans="1:20" ht="30" x14ac:dyDescent="0.25">
      <c r="A95" t="s">
        <v>171</v>
      </c>
      <c r="B95" s="1">
        <v>44734</v>
      </c>
      <c r="C95" s="45" t="s">
        <v>192</v>
      </c>
      <c r="D95" s="75">
        <v>2</v>
      </c>
      <c r="H95">
        <v>22</v>
      </c>
      <c r="I95" t="s">
        <v>822</v>
      </c>
      <c r="K95" s="79">
        <v>15</v>
      </c>
      <c r="L95" s="79">
        <v>11</v>
      </c>
      <c r="N95" s="18">
        <f>(K95+L95)/2</f>
        <v>13</v>
      </c>
      <c r="O95" s="21">
        <f t="shared" si="13"/>
        <v>44722</v>
      </c>
      <c r="P95" s="19">
        <f t="shared" si="14"/>
        <v>44747</v>
      </c>
      <c r="R95" s="132" t="s">
        <v>659</v>
      </c>
      <c r="S95" s="56">
        <v>9</v>
      </c>
    </row>
    <row r="96" spans="1:20" ht="30" x14ac:dyDescent="0.25">
      <c r="A96" t="s">
        <v>172</v>
      </c>
      <c r="B96" s="1">
        <v>44734</v>
      </c>
      <c r="C96" s="45" t="s">
        <v>192</v>
      </c>
      <c r="K96" s="79"/>
      <c r="L96" s="79"/>
      <c r="N96" s="18"/>
      <c r="O96" s="21">
        <f t="shared" si="13"/>
        <v>44735</v>
      </c>
      <c r="P96" s="19">
        <f t="shared" si="14"/>
        <v>44760</v>
      </c>
      <c r="Q96" s="147" t="s">
        <v>805</v>
      </c>
      <c r="R96" s="132" t="s">
        <v>659</v>
      </c>
      <c r="S96" s="56">
        <v>4.5</v>
      </c>
    </row>
    <row r="97" spans="1:19" ht="30" x14ac:dyDescent="0.25">
      <c r="A97" t="s">
        <v>173</v>
      </c>
      <c r="B97" s="1">
        <v>44734</v>
      </c>
      <c r="C97" s="45" t="s">
        <v>192</v>
      </c>
      <c r="K97" s="79"/>
      <c r="L97" s="79"/>
      <c r="N97" s="18"/>
      <c r="O97" s="21">
        <f t="shared" si="13"/>
        <v>44735</v>
      </c>
      <c r="P97" s="19">
        <f t="shared" si="14"/>
        <v>44760</v>
      </c>
      <c r="Q97" s="145" t="s">
        <v>394</v>
      </c>
      <c r="R97" s="132" t="s">
        <v>658</v>
      </c>
      <c r="S97" s="56">
        <v>4.5</v>
      </c>
    </row>
    <row r="98" spans="1:19" ht="30" x14ac:dyDescent="0.25">
      <c r="A98" t="s">
        <v>174</v>
      </c>
      <c r="B98" s="1">
        <v>44734</v>
      </c>
      <c r="C98" s="45" t="s">
        <v>192</v>
      </c>
      <c r="D98" s="75">
        <v>5</v>
      </c>
      <c r="H98">
        <v>30</v>
      </c>
      <c r="I98">
        <v>38</v>
      </c>
      <c r="J98" s="77">
        <v>39</v>
      </c>
      <c r="K98" s="79">
        <v>19</v>
      </c>
      <c r="L98" s="79">
        <v>22</v>
      </c>
      <c r="M98" s="77">
        <v>22</v>
      </c>
      <c r="N98" s="18">
        <f t="shared" si="12"/>
        <v>21</v>
      </c>
      <c r="O98" s="21">
        <f t="shared" si="13"/>
        <v>44714</v>
      </c>
      <c r="P98" s="19">
        <f t="shared" si="14"/>
        <v>44739</v>
      </c>
      <c r="R98" s="132" t="s">
        <v>659</v>
      </c>
      <c r="S98" s="56">
        <v>9</v>
      </c>
    </row>
    <row r="99" spans="1:19" ht="30" x14ac:dyDescent="0.25">
      <c r="A99" t="s">
        <v>175</v>
      </c>
      <c r="B99" s="1">
        <v>44734</v>
      </c>
      <c r="C99" s="45" t="s">
        <v>192</v>
      </c>
      <c r="D99" s="75">
        <v>4</v>
      </c>
      <c r="H99">
        <v>34</v>
      </c>
      <c r="I99">
        <v>40</v>
      </c>
      <c r="J99" s="77">
        <v>39</v>
      </c>
      <c r="K99" s="79">
        <v>20</v>
      </c>
      <c r="L99" s="79">
        <v>22</v>
      </c>
      <c r="M99" s="77">
        <v>22</v>
      </c>
      <c r="N99" s="18">
        <f t="shared" si="12"/>
        <v>21.333333333333332</v>
      </c>
      <c r="O99" s="21">
        <f t="shared" si="13"/>
        <v>44713.666666666664</v>
      </c>
      <c r="P99" s="19">
        <f t="shared" si="14"/>
        <v>44738.666666666664</v>
      </c>
      <c r="R99" s="132" t="s">
        <v>659</v>
      </c>
      <c r="S99" s="56">
        <v>9</v>
      </c>
    </row>
    <row r="100" spans="1:19" ht="30" x14ac:dyDescent="0.25">
      <c r="A100" t="s">
        <v>176</v>
      </c>
      <c r="B100" s="1">
        <v>44734</v>
      </c>
      <c r="C100" s="45" t="s">
        <v>192</v>
      </c>
      <c r="K100" s="79"/>
      <c r="L100" s="79"/>
      <c r="N100" s="18"/>
      <c r="O100" s="21">
        <f t="shared" si="13"/>
        <v>44735</v>
      </c>
      <c r="P100" s="19">
        <f t="shared" si="14"/>
        <v>44760</v>
      </c>
      <c r="Q100" s="147" t="s">
        <v>805</v>
      </c>
      <c r="R100" s="132" t="s">
        <v>659</v>
      </c>
      <c r="S100" s="56">
        <v>4.5</v>
      </c>
    </row>
    <row r="101" spans="1:19" ht="30" x14ac:dyDescent="0.25">
      <c r="A101" t="s">
        <v>177</v>
      </c>
      <c r="B101" s="1">
        <v>44734</v>
      </c>
      <c r="C101" s="45" t="s">
        <v>192</v>
      </c>
      <c r="D101" s="75">
        <v>3</v>
      </c>
      <c r="H101">
        <v>28</v>
      </c>
      <c r="I101">
        <v>34</v>
      </c>
      <c r="J101" s="77">
        <v>28</v>
      </c>
      <c r="K101" s="79">
        <v>18</v>
      </c>
      <c r="L101" s="79">
        <v>20</v>
      </c>
      <c r="M101" s="77">
        <v>18</v>
      </c>
      <c r="N101" s="18">
        <f t="shared" si="12"/>
        <v>18.666666666666668</v>
      </c>
      <c r="O101" s="21">
        <f t="shared" si="13"/>
        <v>44716.333333333336</v>
      </c>
      <c r="P101" s="19">
        <f t="shared" si="14"/>
        <v>44741.333333333336</v>
      </c>
      <c r="R101" s="132" t="s">
        <v>659</v>
      </c>
      <c r="S101" s="56">
        <v>9</v>
      </c>
    </row>
    <row r="102" spans="1:19" ht="30" x14ac:dyDescent="0.25">
      <c r="A102" t="s">
        <v>178</v>
      </c>
      <c r="B102" s="1">
        <v>44734</v>
      </c>
      <c r="C102" s="45" t="s">
        <v>192</v>
      </c>
      <c r="D102" s="75">
        <v>3</v>
      </c>
      <c r="H102">
        <v>30</v>
      </c>
      <c r="I102">
        <v>30</v>
      </c>
      <c r="J102" s="77">
        <v>29</v>
      </c>
      <c r="K102" s="79">
        <v>19</v>
      </c>
      <c r="L102" s="79">
        <v>19</v>
      </c>
      <c r="M102" s="77">
        <v>18</v>
      </c>
      <c r="N102" s="18">
        <f t="shared" si="12"/>
        <v>18.666666666666668</v>
      </c>
      <c r="O102" s="21">
        <f t="shared" si="13"/>
        <v>44716.333333333336</v>
      </c>
      <c r="P102" s="19">
        <f t="shared" si="14"/>
        <v>44741.333333333336</v>
      </c>
      <c r="R102" s="132" t="s">
        <v>659</v>
      </c>
      <c r="S102" s="56">
        <v>9</v>
      </c>
    </row>
    <row r="103" spans="1:19" ht="30" x14ac:dyDescent="0.25">
      <c r="A103" t="s">
        <v>179</v>
      </c>
      <c r="B103" s="1">
        <v>44734</v>
      </c>
      <c r="C103" s="45" t="s">
        <v>192</v>
      </c>
      <c r="K103" s="79"/>
      <c r="L103" s="79"/>
      <c r="N103" s="18"/>
      <c r="O103" s="21">
        <f t="shared" si="13"/>
        <v>44735</v>
      </c>
      <c r="P103" s="19">
        <f t="shared" si="14"/>
        <v>44760</v>
      </c>
      <c r="Q103" s="145" t="s">
        <v>394</v>
      </c>
      <c r="R103" s="132" t="s">
        <v>659</v>
      </c>
      <c r="S103" s="56">
        <v>4.5</v>
      </c>
    </row>
    <row r="104" spans="1:19" ht="30" x14ac:dyDescent="0.25">
      <c r="A104" t="s">
        <v>180</v>
      </c>
      <c r="B104" s="1">
        <v>44734</v>
      </c>
      <c r="C104" s="45" t="s">
        <v>192</v>
      </c>
      <c r="K104" s="79"/>
      <c r="L104" s="79"/>
      <c r="N104" s="18"/>
      <c r="O104" s="21">
        <f t="shared" si="13"/>
        <v>44735</v>
      </c>
      <c r="P104" s="19">
        <f t="shared" si="14"/>
        <v>44760</v>
      </c>
      <c r="Q104" s="147" t="s">
        <v>805</v>
      </c>
      <c r="R104" s="132" t="s">
        <v>659</v>
      </c>
      <c r="S104" s="56">
        <v>4.5</v>
      </c>
    </row>
    <row r="105" spans="1:19" ht="30" x14ac:dyDescent="0.25">
      <c r="A105" t="s">
        <v>181</v>
      </c>
      <c r="B105" s="1">
        <v>44734</v>
      </c>
      <c r="C105" s="45" t="s">
        <v>192</v>
      </c>
      <c r="D105" s="75">
        <v>2</v>
      </c>
      <c r="H105">
        <v>28</v>
      </c>
      <c r="I105">
        <v>28</v>
      </c>
      <c r="K105" s="79">
        <v>18</v>
      </c>
      <c r="L105" s="79">
        <v>18</v>
      </c>
      <c r="N105" s="18">
        <f>(K105+L105)/2</f>
        <v>18</v>
      </c>
      <c r="O105" s="21">
        <f t="shared" si="13"/>
        <v>44717</v>
      </c>
      <c r="P105" s="19">
        <f t="shared" si="14"/>
        <v>44742</v>
      </c>
      <c r="R105" s="132" t="s">
        <v>659</v>
      </c>
      <c r="S105" s="56">
        <v>9</v>
      </c>
    </row>
    <row r="106" spans="1:19" ht="30" x14ac:dyDescent="0.25">
      <c r="A106" t="s">
        <v>182</v>
      </c>
      <c r="B106" s="1">
        <v>44734</v>
      </c>
      <c r="C106" s="45" t="s">
        <v>192</v>
      </c>
      <c r="D106" s="75">
        <v>2</v>
      </c>
      <c r="H106">
        <v>39</v>
      </c>
      <c r="I106">
        <v>41</v>
      </c>
      <c r="K106" s="79">
        <v>22</v>
      </c>
      <c r="L106" s="79">
        <v>23</v>
      </c>
      <c r="N106" s="18">
        <f>(K106+L106)/2</f>
        <v>22.5</v>
      </c>
      <c r="O106" s="21">
        <f t="shared" si="13"/>
        <v>44712.5</v>
      </c>
      <c r="P106" s="19">
        <f t="shared" si="14"/>
        <v>44737.5</v>
      </c>
      <c r="R106" s="132" t="s">
        <v>658</v>
      </c>
      <c r="S106" s="56">
        <v>9</v>
      </c>
    </row>
    <row r="107" spans="1:19" ht="30" x14ac:dyDescent="0.25">
      <c r="A107" t="s">
        <v>183</v>
      </c>
      <c r="B107" s="1">
        <v>44734</v>
      </c>
      <c r="C107" s="45" t="s">
        <v>192</v>
      </c>
      <c r="K107" s="79"/>
      <c r="L107" s="79"/>
      <c r="N107" s="18"/>
      <c r="O107" s="21">
        <f t="shared" si="13"/>
        <v>44735</v>
      </c>
      <c r="P107" s="19">
        <f t="shared" si="14"/>
        <v>44760</v>
      </c>
      <c r="Q107" s="147" t="s">
        <v>805</v>
      </c>
      <c r="R107" s="132" t="s">
        <v>659</v>
      </c>
      <c r="S107" s="56">
        <v>4.5</v>
      </c>
    </row>
    <row r="108" spans="1:19" ht="30" x14ac:dyDescent="0.25">
      <c r="A108" t="s">
        <v>184</v>
      </c>
      <c r="B108" s="1">
        <v>44734</v>
      </c>
      <c r="C108" s="45" t="s">
        <v>192</v>
      </c>
      <c r="K108" s="79"/>
      <c r="L108" s="79"/>
      <c r="N108" s="18"/>
      <c r="O108" s="21">
        <f t="shared" si="13"/>
        <v>44735</v>
      </c>
      <c r="P108" s="19">
        <f t="shared" si="14"/>
        <v>44760</v>
      </c>
      <c r="Q108" s="145" t="s">
        <v>402</v>
      </c>
      <c r="R108" s="132" t="s">
        <v>659</v>
      </c>
      <c r="S108" s="56">
        <v>4.5</v>
      </c>
    </row>
    <row r="109" spans="1:19" ht="30" x14ac:dyDescent="0.25">
      <c r="A109" t="s">
        <v>185</v>
      </c>
      <c r="B109" s="1">
        <v>44734</v>
      </c>
      <c r="C109" s="45" t="s">
        <v>192</v>
      </c>
      <c r="D109" s="75">
        <v>5</v>
      </c>
      <c r="H109">
        <v>31</v>
      </c>
      <c r="I109">
        <v>38</v>
      </c>
      <c r="J109" s="77">
        <v>36</v>
      </c>
      <c r="K109" s="79">
        <v>19</v>
      </c>
      <c r="L109" s="79">
        <v>22</v>
      </c>
      <c r="M109" s="77">
        <v>21</v>
      </c>
      <c r="N109" s="18">
        <f>(K109+L109+M109)/3</f>
        <v>20.666666666666668</v>
      </c>
      <c r="O109" s="21">
        <f t="shared" si="13"/>
        <v>44714.333333333336</v>
      </c>
      <c r="P109" s="19">
        <f t="shared" si="14"/>
        <v>44739.333333333336</v>
      </c>
      <c r="R109" s="132" t="s">
        <v>659</v>
      </c>
      <c r="S109" s="56">
        <v>9</v>
      </c>
    </row>
    <row r="110" spans="1:19" ht="30" x14ac:dyDescent="0.25">
      <c r="A110" t="s">
        <v>186</v>
      </c>
      <c r="B110" s="1">
        <v>44734</v>
      </c>
      <c r="C110" s="45" t="s">
        <v>192</v>
      </c>
      <c r="K110" s="79"/>
      <c r="L110" s="79"/>
      <c r="N110" s="18"/>
      <c r="O110" s="21">
        <f t="shared" si="13"/>
        <v>44735</v>
      </c>
      <c r="P110" s="19">
        <f t="shared" si="14"/>
        <v>44760</v>
      </c>
      <c r="Q110" s="145" t="s">
        <v>393</v>
      </c>
      <c r="R110" s="132" t="s">
        <v>659</v>
      </c>
      <c r="S110" s="56">
        <v>4.5</v>
      </c>
    </row>
    <row r="111" spans="1:19" ht="30" x14ac:dyDescent="0.25">
      <c r="A111" t="s">
        <v>187</v>
      </c>
      <c r="B111" s="1">
        <v>44734</v>
      </c>
      <c r="C111" s="45" t="s">
        <v>192</v>
      </c>
      <c r="D111" s="75">
        <v>7</v>
      </c>
      <c r="H111" t="s">
        <v>72</v>
      </c>
      <c r="K111" s="79">
        <v>25</v>
      </c>
      <c r="L111" s="79"/>
      <c r="N111" s="18">
        <v>25</v>
      </c>
      <c r="O111" s="21">
        <f t="shared" si="13"/>
        <v>44710</v>
      </c>
      <c r="P111" s="19">
        <f t="shared" si="14"/>
        <v>44735</v>
      </c>
      <c r="R111" s="132" t="s">
        <v>659</v>
      </c>
      <c r="S111" s="56">
        <v>9</v>
      </c>
    </row>
    <row r="112" spans="1:19" ht="30" x14ac:dyDescent="0.25">
      <c r="A112" t="s">
        <v>188</v>
      </c>
      <c r="B112" s="1">
        <v>44734</v>
      </c>
      <c r="C112" s="45" t="s">
        <v>192</v>
      </c>
      <c r="K112" s="79"/>
      <c r="L112" s="79"/>
      <c r="N112" s="18"/>
      <c r="O112" s="21">
        <f t="shared" si="13"/>
        <v>44735</v>
      </c>
      <c r="P112" s="19">
        <f t="shared" si="14"/>
        <v>44760</v>
      </c>
      <c r="Q112" s="145" t="s">
        <v>393</v>
      </c>
      <c r="R112" s="132" t="s">
        <v>659</v>
      </c>
      <c r="S112" s="56">
        <v>4.5</v>
      </c>
    </row>
    <row r="113" spans="1:19" ht="30" x14ac:dyDescent="0.25">
      <c r="A113" t="s">
        <v>189</v>
      </c>
      <c r="B113" s="1">
        <v>44734</v>
      </c>
      <c r="C113" s="45" t="s">
        <v>192</v>
      </c>
      <c r="D113" s="75">
        <v>2</v>
      </c>
      <c r="H113">
        <v>20</v>
      </c>
      <c r="I113" t="s">
        <v>193</v>
      </c>
      <c r="K113" s="79">
        <v>14</v>
      </c>
      <c r="L113" s="79">
        <v>11</v>
      </c>
      <c r="N113" s="18">
        <f>(K113+L113)/2</f>
        <v>12.5</v>
      </c>
      <c r="O113" s="21">
        <f t="shared" si="13"/>
        <v>44722.5</v>
      </c>
      <c r="P113" s="19">
        <f t="shared" si="14"/>
        <v>44747.5</v>
      </c>
      <c r="R113" s="132" t="s">
        <v>659</v>
      </c>
      <c r="S113" s="56">
        <v>9</v>
      </c>
    </row>
    <row r="114" spans="1:19" ht="30" x14ac:dyDescent="0.25">
      <c r="A114" t="s">
        <v>190</v>
      </c>
      <c r="B114" s="1">
        <v>44734</v>
      </c>
      <c r="C114" s="45" t="s">
        <v>192</v>
      </c>
      <c r="D114" s="75">
        <v>5</v>
      </c>
      <c r="H114">
        <v>24</v>
      </c>
      <c r="I114">
        <v>20</v>
      </c>
      <c r="J114" s="77" t="s">
        <v>193</v>
      </c>
      <c r="K114" s="79">
        <v>16</v>
      </c>
      <c r="L114" s="79">
        <v>14</v>
      </c>
      <c r="M114" s="77">
        <v>11</v>
      </c>
      <c r="N114" s="18">
        <f t="shared" si="12"/>
        <v>13.666666666666666</v>
      </c>
      <c r="O114" s="21">
        <f t="shared" si="13"/>
        <v>44721.333333333336</v>
      </c>
      <c r="P114" s="19">
        <f t="shared" si="14"/>
        <v>44746.333333333336</v>
      </c>
      <c r="R114" s="132" t="s">
        <v>659</v>
      </c>
      <c r="S114" s="56">
        <v>9</v>
      </c>
    </row>
    <row r="115" spans="1:19" ht="30" x14ac:dyDescent="0.25">
      <c r="A115" t="s">
        <v>191</v>
      </c>
      <c r="B115" s="1">
        <v>44734</v>
      </c>
      <c r="C115" s="45" t="s">
        <v>192</v>
      </c>
      <c r="K115" s="79"/>
      <c r="L115" s="79"/>
      <c r="N115" s="18"/>
      <c r="O115" s="21">
        <f>B115-N115+1</f>
        <v>44735</v>
      </c>
      <c r="P115" s="19">
        <f>O115+25</f>
        <v>44760</v>
      </c>
      <c r="Q115" s="145" t="s">
        <v>393</v>
      </c>
      <c r="R115" s="132" t="s">
        <v>659</v>
      </c>
      <c r="S115" s="56">
        <v>4.5</v>
      </c>
    </row>
    <row r="116" spans="1:19" s="100" customFormat="1" ht="30" x14ac:dyDescent="0.25">
      <c r="A116" t="s">
        <v>691</v>
      </c>
      <c r="B116" s="1">
        <v>44734</v>
      </c>
      <c r="C116" s="45" t="s">
        <v>192</v>
      </c>
      <c r="D116" s="75">
        <v>5</v>
      </c>
      <c r="E116"/>
      <c r="F116"/>
      <c r="G116" s="77"/>
      <c r="H116">
        <v>36</v>
      </c>
      <c r="I116">
        <v>37</v>
      </c>
      <c r="J116" s="77">
        <v>40</v>
      </c>
      <c r="K116" s="79">
        <v>21</v>
      </c>
      <c r="L116" s="79">
        <v>22</v>
      </c>
      <c r="M116" s="77">
        <v>22</v>
      </c>
      <c r="N116" s="18">
        <f t="shared" si="12"/>
        <v>21.666666666666668</v>
      </c>
      <c r="O116" s="21">
        <f>B116-N116+1</f>
        <v>44713.333333333336</v>
      </c>
      <c r="P116" s="19">
        <f t="shared" ref="P116:P133" si="15">O116+25</f>
        <v>44738.333333333336</v>
      </c>
      <c r="Q116" s="145"/>
      <c r="R116" s="132" t="s">
        <v>658</v>
      </c>
      <c r="S116" s="56">
        <v>9</v>
      </c>
    </row>
    <row r="117" spans="1:19" ht="30" x14ac:dyDescent="0.25">
      <c r="A117" t="s">
        <v>692</v>
      </c>
      <c r="B117" s="1">
        <v>44734</v>
      </c>
      <c r="C117" s="45" t="s">
        <v>192</v>
      </c>
      <c r="D117" s="75">
        <v>5</v>
      </c>
      <c r="H117">
        <v>19</v>
      </c>
      <c r="I117">
        <v>22</v>
      </c>
      <c r="J117" s="77">
        <v>24</v>
      </c>
      <c r="K117" s="79">
        <v>14</v>
      </c>
      <c r="L117" s="79">
        <v>15</v>
      </c>
      <c r="M117" s="77">
        <v>16</v>
      </c>
      <c r="N117" s="18">
        <f t="shared" si="12"/>
        <v>15</v>
      </c>
      <c r="O117" s="21">
        <f t="shared" ref="O117:O133" si="16">B117-N117+1</f>
        <v>44720</v>
      </c>
      <c r="P117" s="19">
        <f t="shared" si="15"/>
        <v>44745</v>
      </c>
      <c r="R117" s="132" t="s">
        <v>659</v>
      </c>
      <c r="S117" s="56">
        <v>9</v>
      </c>
    </row>
    <row r="118" spans="1:19" ht="30" x14ac:dyDescent="0.25">
      <c r="A118" t="s">
        <v>693</v>
      </c>
      <c r="B118" s="1">
        <v>44734</v>
      </c>
      <c r="C118" s="45" t="s">
        <v>192</v>
      </c>
      <c r="K118" s="79"/>
      <c r="L118" s="79"/>
      <c r="N118" s="18"/>
      <c r="O118" s="21">
        <f t="shared" si="16"/>
        <v>44735</v>
      </c>
      <c r="P118" s="19">
        <f t="shared" si="15"/>
        <v>44760</v>
      </c>
      <c r="Q118" s="147" t="s">
        <v>805</v>
      </c>
      <c r="R118" s="132" t="s">
        <v>658</v>
      </c>
      <c r="S118" s="56">
        <v>4.5</v>
      </c>
    </row>
    <row r="119" spans="1:19" ht="30" x14ac:dyDescent="0.25">
      <c r="A119" t="s">
        <v>694</v>
      </c>
      <c r="B119" s="1">
        <v>44734</v>
      </c>
      <c r="C119" s="45" t="s">
        <v>192</v>
      </c>
      <c r="K119" s="79"/>
      <c r="L119" s="79"/>
      <c r="N119" s="18"/>
      <c r="O119" s="21">
        <f t="shared" si="16"/>
        <v>44735</v>
      </c>
      <c r="P119" s="19">
        <f t="shared" si="15"/>
        <v>44760</v>
      </c>
      <c r="Q119" s="147" t="s">
        <v>805</v>
      </c>
      <c r="R119" s="132" t="s">
        <v>659</v>
      </c>
      <c r="S119" s="56">
        <v>4.5</v>
      </c>
    </row>
    <row r="120" spans="1:19" ht="30" x14ac:dyDescent="0.25">
      <c r="A120" t="s">
        <v>695</v>
      </c>
      <c r="B120" s="1">
        <v>44734</v>
      </c>
      <c r="C120" s="45" t="s">
        <v>192</v>
      </c>
      <c r="K120" s="79"/>
      <c r="L120" s="79"/>
      <c r="N120" s="18"/>
      <c r="O120" s="21">
        <f t="shared" si="16"/>
        <v>44735</v>
      </c>
      <c r="P120" s="19">
        <f t="shared" si="15"/>
        <v>44760</v>
      </c>
      <c r="Q120" s="145" t="s">
        <v>394</v>
      </c>
      <c r="R120" s="132" t="s">
        <v>658</v>
      </c>
      <c r="S120" s="56">
        <v>4.5</v>
      </c>
    </row>
    <row r="121" spans="1:19" ht="30" x14ac:dyDescent="0.25">
      <c r="A121" t="s">
        <v>696</v>
      </c>
      <c r="B121" s="1">
        <v>44734</v>
      </c>
      <c r="C121" s="45" t="s">
        <v>192</v>
      </c>
      <c r="K121" s="79"/>
      <c r="L121" s="79"/>
      <c r="N121" s="18"/>
      <c r="O121" s="21">
        <f t="shared" si="16"/>
        <v>44735</v>
      </c>
      <c r="P121" s="19">
        <f t="shared" si="15"/>
        <v>44760</v>
      </c>
      <c r="Q121" s="145" t="s">
        <v>440</v>
      </c>
      <c r="R121" s="132" t="s">
        <v>632</v>
      </c>
      <c r="S121" s="56">
        <v>4.5</v>
      </c>
    </row>
    <row r="122" spans="1:19" ht="30" x14ac:dyDescent="0.25">
      <c r="A122" t="s">
        <v>697</v>
      </c>
      <c r="B122" s="1">
        <v>44734</v>
      </c>
      <c r="C122" s="45" t="s">
        <v>192</v>
      </c>
      <c r="D122" s="75">
        <v>5</v>
      </c>
      <c r="E122">
        <v>80</v>
      </c>
      <c r="F122">
        <v>90</v>
      </c>
      <c r="G122" s="77">
        <v>90</v>
      </c>
      <c r="K122" s="79">
        <v>9</v>
      </c>
      <c r="L122" s="79">
        <v>10</v>
      </c>
      <c r="M122" s="77">
        <v>10</v>
      </c>
      <c r="N122" s="18">
        <f t="shared" ref="N122:N125" si="17">(K122+L122+M122)/3</f>
        <v>9.6666666666666661</v>
      </c>
      <c r="O122" s="21">
        <f t="shared" si="16"/>
        <v>44725.333333333336</v>
      </c>
      <c r="P122" s="19">
        <f t="shared" si="15"/>
        <v>44750.333333333336</v>
      </c>
      <c r="R122" s="132" t="s">
        <v>659</v>
      </c>
      <c r="S122" s="56">
        <v>9</v>
      </c>
    </row>
    <row r="123" spans="1:19" ht="30" x14ac:dyDescent="0.25">
      <c r="A123" t="s">
        <v>698</v>
      </c>
      <c r="B123" s="1">
        <v>44734</v>
      </c>
      <c r="C123" s="45" t="s">
        <v>192</v>
      </c>
      <c r="K123" s="79"/>
      <c r="L123" s="79"/>
      <c r="N123" s="18"/>
      <c r="O123" s="21">
        <f t="shared" si="16"/>
        <v>44735</v>
      </c>
      <c r="P123" s="19">
        <f t="shared" si="15"/>
        <v>44760</v>
      </c>
      <c r="Q123" s="145" t="s">
        <v>440</v>
      </c>
      <c r="R123" s="132" t="s">
        <v>659</v>
      </c>
      <c r="S123" s="56">
        <v>4.5</v>
      </c>
    </row>
    <row r="124" spans="1:19" ht="30" x14ac:dyDescent="0.25">
      <c r="A124" t="s">
        <v>699</v>
      </c>
      <c r="B124" s="1">
        <v>44734</v>
      </c>
      <c r="C124" s="45" t="s">
        <v>192</v>
      </c>
      <c r="D124" s="75">
        <v>3</v>
      </c>
      <c r="H124">
        <v>24</v>
      </c>
      <c r="I124">
        <v>22</v>
      </c>
      <c r="J124" s="77">
        <v>28</v>
      </c>
      <c r="K124" s="79">
        <v>16</v>
      </c>
      <c r="L124" s="79">
        <v>15</v>
      </c>
      <c r="M124" s="77">
        <v>18</v>
      </c>
      <c r="N124" s="18">
        <f t="shared" si="17"/>
        <v>16.333333333333332</v>
      </c>
      <c r="O124" s="21">
        <f t="shared" si="16"/>
        <v>44718.666666666664</v>
      </c>
      <c r="P124" s="19">
        <f t="shared" si="15"/>
        <v>44743.666666666664</v>
      </c>
      <c r="R124" s="132" t="s">
        <v>659</v>
      </c>
      <c r="S124" s="56">
        <v>9</v>
      </c>
    </row>
    <row r="125" spans="1:19" ht="30" x14ac:dyDescent="0.25">
      <c r="A125" t="s">
        <v>700</v>
      </c>
      <c r="B125" s="1">
        <v>44734</v>
      </c>
      <c r="C125" s="45" t="s">
        <v>192</v>
      </c>
      <c r="D125" s="75">
        <v>4</v>
      </c>
      <c r="H125">
        <v>24</v>
      </c>
      <c r="I125">
        <v>22</v>
      </c>
      <c r="J125" s="77">
        <v>22</v>
      </c>
      <c r="K125" s="79">
        <v>16</v>
      </c>
      <c r="L125" s="79">
        <v>15</v>
      </c>
      <c r="M125" s="77">
        <v>15</v>
      </c>
      <c r="N125" s="18">
        <f t="shared" si="17"/>
        <v>15.333333333333334</v>
      </c>
      <c r="O125" s="21">
        <f t="shared" si="16"/>
        <v>44719.666666666664</v>
      </c>
      <c r="P125" s="19">
        <f t="shared" si="15"/>
        <v>44744.666666666664</v>
      </c>
      <c r="R125" s="132" t="s">
        <v>658</v>
      </c>
      <c r="S125" s="56">
        <v>9</v>
      </c>
    </row>
    <row r="126" spans="1:19" s="100" customFormat="1" ht="30" x14ac:dyDescent="0.25">
      <c r="A126" t="s">
        <v>701</v>
      </c>
      <c r="B126" s="1">
        <v>44734</v>
      </c>
      <c r="C126" s="45" t="s">
        <v>192</v>
      </c>
      <c r="D126" s="75"/>
      <c r="E126"/>
      <c r="F126"/>
      <c r="G126" s="77"/>
      <c r="H126"/>
      <c r="I126"/>
      <c r="J126" s="77"/>
      <c r="K126" s="79"/>
      <c r="L126" s="79"/>
      <c r="M126" s="77"/>
      <c r="N126" s="18"/>
      <c r="O126" s="21">
        <f t="shared" si="16"/>
        <v>44735</v>
      </c>
      <c r="P126" s="19">
        <f t="shared" si="15"/>
        <v>44760</v>
      </c>
      <c r="Q126" s="147" t="s">
        <v>805</v>
      </c>
      <c r="R126" s="132" t="s">
        <v>632</v>
      </c>
      <c r="S126" s="56">
        <v>4.5</v>
      </c>
    </row>
    <row r="127" spans="1:19" s="56" customFormat="1" ht="30" x14ac:dyDescent="0.25">
      <c r="A127" t="s">
        <v>702</v>
      </c>
      <c r="B127" s="1">
        <v>44734</v>
      </c>
      <c r="C127" s="45" t="s">
        <v>192</v>
      </c>
      <c r="D127" s="75"/>
      <c r="E127"/>
      <c r="F127"/>
      <c r="G127" s="77"/>
      <c r="H127"/>
      <c r="I127"/>
      <c r="J127" s="77"/>
      <c r="K127" s="79"/>
      <c r="L127" s="79"/>
      <c r="M127" s="77"/>
      <c r="N127" s="18"/>
      <c r="O127" s="21">
        <f t="shared" si="16"/>
        <v>44735</v>
      </c>
      <c r="P127" s="19">
        <f t="shared" si="15"/>
        <v>44760</v>
      </c>
      <c r="Q127" s="145" t="s">
        <v>393</v>
      </c>
      <c r="R127" s="132" t="s">
        <v>632</v>
      </c>
      <c r="S127" s="56">
        <v>4.5</v>
      </c>
    </row>
    <row r="128" spans="1:19" ht="30" x14ac:dyDescent="0.25">
      <c r="A128" t="s">
        <v>703</v>
      </c>
      <c r="B128" s="1">
        <v>44734</v>
      </c>
      <c r="C128" s="45" t="s">
        <v>192</v>
      </c>
      <c r="K128" s="79" t="s">
        <v>611</v>
      </c>
      <c r="L128" s="79"/>
      <c r="N128" s="18">
        <v>26</v>
      </c>
      <c r="O128" s="21">
        <f t="shared" si="16"/>
        <v>44709</v>
      </c>
      <c r="P128" s="19">
        <f t="shared" si="15"/>
        <v>44734</v>
      </c>
      <c r="R128" s="132" t="s">
        <v>632</v>
      </c>
      <c r="S128" s="56">
        <v>9</v>
      </c>
    </row>
    <row r="129" spans="1:19" ht="30" x14ac:dyDescent="0.25">
      <c r="A129" t="s">
        <v>704</v>
      </c>
      <c r="B129" s="1">
        <v>44734</v>
      </c>
      <c r="C129" s="45" t="s">
        <v>192</v>
      </c>
      <c r="K129" s="79" t="s">
        <v>823</v>
      </c>
      <c r="L129" s="79"/>
      <c r="N129" s="18">
        <v>26</v>
      </c>
      <c r="O129" s="21">
        <f t="shared" si="16"/>
        <v>44709</v>
      </c>
      <c r="P129" s="19">
        <f t="shared" si="15"/>
        <v>44734</v>
      </c>
      <c r="R129" s="132" t="s">
        <v>632</v>
      </c>
      <c r="S129" s="56">
        <v>9</v>
      </c>
    </row>
    <row r="130" spans="1:19" ht="30" x14ac:dyDescent="0.25">
      <c r="A130" t="s">
        <v>705</v>
      </c>
      <c r="B130" s="1">
        <v>44734</v>
      </c>
      <c r="C130" s="45" t="s">
        <v>192</v>
      </c>
      <c r="D130" s="75">
        <v>4</v>
      </c>
      <c r="H130">
        <v>25</v>
      </c>
      <c r="I130">
        <v>28</v>
      </c>
      <c r="J130" s="77">
        <v>29</v>
      </c>
      <c r="K130" s="79">
        <v>16</v>
      </c>
      <c r="L130" s="79">
        <v>18</v>
      </c>
      <c r="M130" s="77">
        <v>18</v>
      </c>
      <c r="N130" s="18">
        <f t="shared" ref="N130:N138" si="18">(K130+L130+M130)/3</f>
        <v>17.333333333333332</v>
      </c>
      <c r="O130" s="21">
        <f t="shared" si="16"/>
        <v>44717.666666666664</v>
      </c>
      <c r="P130" s="19">
        <f t="shared" si="15"/>
        <v>44742.666666666664</v>
      </c>
      <c r="R130" s="132" t="s">
        <v>632</v>
      </c>
      <c r="S130" s="56">
        <v>9</v>
      </c>
    </row>
    <row r="131" spans="1:19" ht="30" x14ac:dyDescent="0.25">
      <c r="A131" t="s">
        <v>706</v>
      </c>
      <c r="B131" s="1">
        <v>44734</v>
      </c>
      <c r="C131" s="45" t="s">
        <v>192</v>
      </c>
      <c r="D131" s="75">
        <v>4</v>
      </c>
      <c r="G131" s="77">
        <v>15</v>
      </c>
      <c r="H131" t="s">
        <v>193</v>
      </c>
      <c r="I131" t="s">
        <v>193</v>
      </c>
      <c r="K131" s="79">
        <v>1</v>
      </c>
      <c r="L131" s="79">
        <v>11</v>
      </c>
      <c r="M131" s="77">
        <v>11</v>
      </c>
      <c r="N131" s="18">
        <f t="shared" si="18"/>
        <v>7.666666666666667</v>
      </c>
      <c r="O131" s="21">
        <f t="shared" si="16"/>
        <v>44727.333333333336</v>
      </c>
      <c r="P131" s="19">
        <f t="shared" si="15"/>
        <v>44752.333333333336</v>
      </c>
      <c r="R131" s="132" t="s">
        <v>632</v>
      </c>
      <c r="S131" s="56">
        <v>9</v>
      </c>
    </row>
    <row r="132" spans="1:19" ht="30" x14ac:dyDescent="0.25">
      <c r="A132" t="s">
        <v>707</v>
      </c>
      <c r="B132" s="1">
        <v>44734</v>
      </c>
      <c r="C132" s="45" t="s">
        <v>192</v>
      </c>
      <c r="D132" s="75">
        <v>4</v>
      </c>
      <c r="H132">
        <v>24</v>
      </c>
      <c r="I132">
        <v>25</v>
      </c>
      <c r="J132" s="77">
        <v>25</v>
      </c>
      <c r="K132" s="79">
        <v>16</v>
      </c>
      <c r="L132" s="79">
        <v>16</v>
      </c>
      <c r="M132" s="77">
        <v>16</v>
      </c>
      <c r="N132" s="18">
        <f t="shared" si="18"/>
        <v>16</v>
      </c>
      <c r="O132" s="21">
        <f t="shared" si="16"/>
        <v>44719</v>
      </c>
      <c r="P132" s="19">
        <f t="shared" si="15"/>
        <v>44744</v>
      </c>
      <c r="R132" s="132" t="s">
        <v>632</v>
      </c>
      <c r="S132" s="56">
        <v>9</v>
      </c>
    </row>
    <row r="133" spans="1:19" ht="30" x14ac:dyDescent="0.25">
      <c r="A133" t="s">
        <v>708</v>
      </c>
      <c r="B133" s="1">
        <v>44734</v>
      </c>
      <c r="C133" s="45" t="s">
        <v>192</v>
      </c>
      <c r="D133" s="75">
        <v>4</v>
      </c>
      <c r="H133">
        <v>31</v>
      </c>
      <c r="I133">
        <v>34</v>
      </c>
      <c r="J133" s="77">
        <v>38</v>
      </c>
      <c r="K133" s="79">
        <v>19</v>
      </c>
      <c r="L133" s="79">
        <v>20</v>
      </c>
      <c r="M133" s="77">
        <v>22</v>
      </c>
      <c r="N133" s="18">
        <f t="shared" si="18"/>
        <v>20.333333333333332</v>
      </c>
      <c r="O133" s="21">
        <f t="shared" si="16"/>
        <v>44714.666666666664</v>
      </c>
      <c r="P133" s="19">
        <f t="shared" si="15"/>
        <v>44739.666666666664</v>
      </c>
      <c r="R133" s="132" t="s">
        <v>658</v>
      </c>
      <c r="S133" s="56">
        <v>9</v>
      </c>
    </row>
    <row r="134" spans="1:19" ht="30" x14ac:dyDescent="0.25">
      <c r="A134" t="s">
        <v>194</v>
      </c>
      <c r="B134" s="1">
        <v>44736</v>
      </c>
      <c r="C134" s="44" t="s">
        <v>722</v>
      </c>
      <c r="D134" s="75">
        <v>5</v>
      </c>
      <c r="H134">
        <v>21</v>
      </c>
      <c r="I134">
        <v>38</v>
      </c>
      <c r="J134" s="77">
        <v>31</v>
      </c>
      <c r="K134" s="79">
        <v>15</v>
      </c>
      <c r="L134" s="79">
        <v>22</v>
      </c>
      <c r="M134" s="77">
        <v>19</v>
      </c>
      <c r="N134" s="18">
        <f t="shared" si="18"/>
        <v>18.666666666666668</v>
      </c>
      <c r="O134" s="21">
        <f t="shared" si="13"/>
        <v>44718.333333333336</v>
      </c>
      <c r="P134" s="19">
        <f t="shared" si="14"/>
        <v>44743.333333333336</v>
      </c>
      <c r="R134" s="132" t="s">
        <v>658</v>
      </c>
      <c r="S134" s="56">
        <f>B134-'Мечение-1'!B175</f>
        <v>11</v>
      </c>
    </row>
    <row r="135" spans="1:19" ht="30" x14ac:dyDescent="0.25">
      <c r="A135" t="s">
        <v>195</v>
      </c>
      <c r="B135" s="1">
        <v>44736</v>
      </c>
      <c r="C135" s="44" t="s">
        <v>722</v>
      </c>
      <c r="D135" s="75">
        <v>4</v>
      </c>
      <c r="H135">
        <v>24</v>
      </c>
      <c r="I135">
        <v>29</v>
      </c>
      <c r="J135" s="77">
        <v>31</v>
      </c>
      <c r="K135" s="79">
        <v>16</v>
      </c>
      <c r="L135" s="79">
        <v>18</v>
      </c>
      <c r="M135" s="77">
        <v>19</v>
      </c>
      <c r="N135" s="18">
        <f t="shared" si="18"/>
        <v>17.666666666666668</v>
      </c>
      <c r="O135" s="21">
        <f t="shared" si="13"/>
        <v>44719.333333333336</v>
      </c>
      <c r="P135" s="19">
        <f t="shared" si="14"/>
        <v>44744.333333333336</v>
      </c>
      <c r="R135" s="132" t="s">
        <v>632</v>
      </c>
      <c r="S135" s="56">
        <f>B135-'Мечение-1'!B176</f>
        <v>11</v>
      </c>
    </row>
    <row r="136" spans="1:19" ht="30" x14ac:dyDescent="0.25">
      <c r="A136" t="s">
        <v>197</v>
      </c>
      <c r="B136" s="1">
        <v>44736</v>
      </c>
      <c r="C136" s="44" t="s">
        <v>722</v>
      </c>
      <c r="D136" s="75">
        <v>4</v>
      </c>
      <c r="H136">
        <v>22</v>
      </c>
      <c r="I136">
        <v>26</v>
      </c>
      <c r="J136" s="77">
        <v>29</v>
      </c>
      <c r="K136" s="79">
        <v>15</v>
      </c>
      <c r="L136" s="79">
        <v>17</v>
      </c>
      <c r="M136" s="77">
        <v>18</v>
      </c>
      <c r="N136" s="18">
        <f t="shared" si="18"/>
        <v>16.666666666666668</v>
      </c>
      <c r="O136" s="21">
        <f t="shared" si="13"/>
        <v>44720.333333333336</v>
      </c>
      <c r="P136" s="19">
        <f t="shared" si="14"/>
        <v>44745.333333333336</v>
      </c>
      <c r="R136" s="132" t="s">
        <v>658</v>
      </c>
      <c r="S136" s="56">
        <v>11</v>
      </c>
    </row>
    <row r="137" spans="1:19" ht="30" x14ac:dyDescent="0.25">
      <c r="A137" t="s">
        <v>198</v>
      </c>
      <c r="B137" s="1">
        <v>44736</v>
      </c>
      <c r="C137" s="44" t="s">
        <v>722</v>
      </c>
      <c r="D137" s="75">
        <v>3</v>
      </c>
      <c r="H137">
        <v>29</v>
      </c>
      <c r="I137">
        <v>30</v>
      </c>
      <c r="J137" s="77">
        <v>34</v>
      </c>
      <c r="K137" s="79">
        <v>18</v>
      </c>
      <c r="L137" s="79">
        <v>19</v>
      </c>
      <c r="M137" s="77">
        <v>20</v>
      </c>
      <c r="N137" s="18">
        <f t="shared" si="18"/>
        <v>19</v>
      </c>
      <c r="O137" s="21">
        <f t="shared" si="13"/>
        <v>44718</v>
      </c>
      <c r="P137" s="19">
        <f t="shared" si="14"/>
        <v>44743</v>
      </c>
      <c r="R137" s="132" t="s">
        <v>632</v>
      </c>
      <c r="S137" s="56">
        <v>11</v>
      </c>
    </row>
    <row r="138" spans="1:19" ht="30" x14ac:dyDescent="0.25">
      <c r="A138" t="s">
        <v>199</v>
      </c>
      <c r="B138" s="1">
        <v>44736</v>
      </c>
      <c r="C138" s="44" t="s">
        <v>722</v>
      </c>
      <c r="D138" s="75">
        <v>4</v>
      </c>
      <c r="H138">
        <v>28</v>
      </c>
      <c r="I138">
        <v>31</v>
      </c>
      <c r="J138" s="77">
        <v>33</v>
      </c>
      <c r="K138" s="79">
        <v>18</v>
      </c>
      <c r="L138" s="79">
        <v>19</v>
      </c>
      <c r="M138" s="77">
        <v>20</v>
      </c>
      <c r="N138" s="18">
        <f t="shared" si="18"/>
        <v>19</v>
      </c>
      <c r="O138" s="21">
        <f t="shared" si="13"/>
        <v>44718</v>
      </c>
      <c r="P138" s="19">
        <f t="shared" si="14"/>
        <v>44743</v>
      </c>
      <c r="R138" s="132" t="s">
        <v>632</v>
      </c>
      <c r="S138" s="56">
        <v>11</v>
      </c>
    </row>
    <row r="139" spans="1:19" ht="30" x14ac:dyDescent="0.25">
      <c r="A139" t="s">
        <v>200</v>
      </c>
      <c r="B139" s="1">
        <v>44736</v>
      </c>
      <c r="C139" s="44" t="s">
        <v>722</v>
      </c>
      <c r="D139" s="75">
        <v>3</v>
      </c>
      <c r="H139" t="s">
        <v>4</v>
      </c>
      <c r="K139" s="79"/>
      <c r="L139" s="79"/>
      <c r="N139" s="18">
        <v>24</v>
      </c>
      <c r="O139" s="21">
        <f t="shared" si="13"/>
        <v>44713</v>
      </c>
      <c r="P139" s="19">
        <f t="shared" si="14"/>
        <v>44738</v>
      </c>
      <c r="S139" s="56">
        <v>11</v>
      </c>
    </row>
    <row r="140" spans="1:19" ht="30" x14ac:dyDescent="0.25">
      <c r="A140" t="s">
        <v>201</v>
      </c>
      <c r="B140" s="1">
        <v>44736</v>
      </c>
      <c r="C140" s="44" t="s">
        <v>722</v>
      </c>
      <c r="D140" s="75" t="s">
        <v>390</v>
      </c>
      <c r="K140" s="79"/>
      <c r="L140" s="79"/>
      <c r="N140" s="18"/>
      <c r="O140" s="21">
        <f t="shared" si="13"/>
        <v>44737</v>
      </c>
      <c r="P140" s="19">
        <f t="shared" si="14"/>
        <v>44762</v>
      </c>
      <c r="Q140" s="147" t="s">
        <v>805</v>
      </c>
      <c r="R140" s="132" t="s">
        <v>632</v>
      </c>
      <c r="S140" s="56">
        <v>5.5</v>
      </c>
    </row>
    <row r="141" spans="1:19" ht="30" x14ac:dyDescent="0.25">
      <c r="A141" t="s">
        <v>202</v>
      </c>
      <c r="B141" s="1">
        <v>44736</v>
      </c>
      <c r="C141" s="44" t="s">
        <v>722</v>
      </c>
      <c r="D141" s="75">
        <v>4</v>
      </c>
      <c r="H141">
        <v>28</v>
      </c>
      <c r="I141">
        <v>32</v>
      </c>
      <c r="J141" s="77">
        <v>35</v>
      </c>
      <c r="K141" s="79">
        <v>18</v>
      </c>
      <c r="L141" s="79">
        <v>19</v>
      </c>
      <c r="M141" s="77">
        <v>21</v>
      </c>
      <c r="N141" s="18">
        <f t="shared" ref="N141:N147" si="19">(K141+L141+M141)/3</f>
        <v>19.333333333333332</v>
      </c>
      <c r="O141" s="21">
        <f t="shared" si="13"/>
        <v>44717.666666666664</v>
      </c>
      <c r="P141" s="19">
        <f t="shared" si="14"/>
        <v>44742.666666666664</v>
      </c>
      <c r="R141" s="132" t="s">
        <v>632</v>
      </c>
      <c r="S141" s="56">
        <v>11</v>
      </c>
    </row>
    <row r="142" spans="1:19" ht="30" x14ac:dyDescent="0.25">
      <c r="A142" t="s">
        <v>203</v>
      </c>
      <c r="B142" s="1">
        <v>44736</v>
      </c>
      <c r="C142" s="44" t="s">
        <v>722</v>
      </c>
      <c r="D142" s="75" t="s">
        <v>390</v>
      </c>
      <c r="K142" s="79"/>
      <c r="L142" s="79"/>
      <c r="N142" s="18"/>
      <c r="O142" s="21">
        <f t="shared" si="13"/>
        <v>44737</v>
      </c>
      <c r="P142" s="19">
        <f t="shared" si="14"/>
        <v>44762</v>
      </c>
      <c r="Q142" s="147" t="s">
        <v>805</v>
      </c>
      <c r="R142" s="132" t="s">
        <v>658</v>
      </c>
      <c r="S142" s="56">
        <v>5.5</v>
      </c>
    </row>
    <row r="143" spans="1:19" ht="30" x14ac:dyDescent="0.25">
      <c r="A143" t="s">
        <v>204</v>
      </c>
      <c r="B143" s="1">
        <v>44736</v>
      </c>
      <c r="C143" s="44" t="s">
        <v>722</v>
      </c>
      <c r="D143" s="75">
        <v>5</v>
      </c>
      <c r="H143">
        <v>26</v>
      </c>
      <c r="I143">
        <v>30</v>
      </c>
      <c r="J143" s="77">
        <v>28</v>
      </c>
      <c r="K143" s="79">
        <v>17</v>
      </c>
      <c r="L143" s="79">
        <v>19</v>
      </c>
      <c r="M143" s="77">
        <v>18</v>
      </c>
      <c r="N143" s="18">
        <f t="shared" si="19"/>
        <v>18</v>
      </c>
      <c r="O143" s="21">
        <f t="shared" si="13"/>
        <v>44719</v>
      </c>
      <c r="P143" s="19">
        <f t="shared" si="14"/>
        <v>44744</v>
      </c>
      <c r="R143" s="132" t="s">
        <v>658</v>
      </c>
      <c r="S143" s="56">
        <v>11</v>
      </c>
    </row>
    <row r="144" spans="1:19" ht="30" x14ac:dyDescent="0.25">
      <c r="A144" t="s">
        <v>205</v>
      </c>
      <c r="B144" s="1">
        <v>44736</v>
      </c>
      <c r="C144" s="44" t="s">
        <v>722</v>
      </c>
      <c r="D144" s="75">
        <v>5</v>
      </c>
      <c r="H144">
        <v>21</v>
      </c>
      <c r="I144">
        <v>26</v>
      </c>
      <c r="J144" s="77">
        <v>27</v>
      </c>
      <c r="K144" s="79">
        <v>15</v>
      </c>
      <c r="L144" s="79">
        <v>17</v>
      </c>
      <c r="M144" s="77">
        <v>17</v>
      </c>
      <c r="N144" s="18">
        <f t="shared" si="19"/>
        <v>16.333333333333332</v>
      </c>
      <c r="O144" s="21">
        <f t="shared" si="13"/>
        <v>44720.666666666664</v>
      </c>
      <c r="P144" s="19">
        <f t="shared" si="14"/>
        <v>44745.666666666664</v>
      </c>
      <c r="R144" s="132" t="s">
        <v>659</v>
      </c>
      <c r="S144" s="56">
        <v>11</v>
      </c>
    </row>
    <row r="145" spans="1:19" ht="30" x14ac:dyDescent="0.25">
      <c r="A145" t="s">
        <v>206</v>
      </c>
      <c r="B145" s="1">
        <v>44736</v>
      </c>
      <c r="C145" s="44" t="s">
        <v>722</v>
      </c>
      <c r="D145" s="75">
        <v>6</v>
      </c>
      <c r="H145">
        <v>31</v>
      </c>
      <c r="I145">
        <v>29</v>
      </c>
      <c r="J145" s="77">
        <v>30</v>
      </c>
      <c r="K145" s="79">
        <v>19</v>
      </c>
      <c r="L145" s="79">
        <v>18</v>
      </c>
      <c r="M145" s="77">
        <v>19</v>
      </c>
      <c r="N145" s="18">
        <f t="shared" si="19"/>
        <v>18.666666666666668</v>
      </c>
      <c r="O145" s="21">
        <f t="shared" si="13"/>
        <v>44718.333333333336</v>
      </c>
      <c r="P145" s="19">
        <f t="shared" si="14"/>
        <v>44743.333333333336</v>
      </c>
      <c r="R145" s="132" t="s">
        <v>659</v>
      </c>
      <c r="S145" s="56">
        <v>11</v>
      </c>
    </row>
    <row r="146" spans="1:19" ht="30" x14ac:dyDescent="0.25">
      <c r="A146" t="s">
        <v>207</v>
      </c>
      <c r="B146" s="1">
        <v>44736</v>
      </c>
      <c r="C146" s="44" t="s">
        <v>722</v>
      </c>
      <c r="D146" s="75">
        <v>5</v>
      </c>
      <c r="H146">
        <v>23</v>
      </c>
      <c r="I146">
        <v>28</v>
      </c>
      <c r="J146" s="77">
        <v>27</v>
      </c>
      <c r="K146" s="79">
        <v>16</v>
      </c>
      <c r="L146" s="79">
        <v>18</v>
      </c>
      <c r="M146" s="77">
        <v>17</v>
      </c>
      <c r="N146" s="18">
        <f t="shared" si="19"/>
        <v>17</v>
      </c>
      <c r="O146" s="21">
        <f t="shared" si="13"/>
        <v>44720</v>
      </c>
      <c r="P146" s="19">
        <f t="shared" si="14"/>
        <v>44745</v>
      </c>
      <c r="R146" s="132" t="s">
        <v>659</v>
      </c>
      <c r="S146" s="56">
        <v>11</v>
      </c>
    </row>
    <row r="147" spans="1:19" ht="30" x14ac:dyDescent="0.25">
      <c r="A147" t="s">
        <v>209</v>
      </c>
      <c r="B147" s="1">
        <v>44736</v>
      </c>
      <c r="C147" s="44" t="s">
        <v>722</v>
      </c>
      <c r="D147" s="75">
        <v>4</v>
      </c>
      <c r="H147">
        <v>36</v>
      </c>
      <c r="I147">
        <v>35</v>
      </c>
      <c r="J147" s="77">
        <v>32</v>
      </c>
      <c r="K147" s="79">
        <v>21</v>
      </c>
      <c r="L147" s="79">
        <v>21</v>
      </c>
      <c r="M147" s="77">
        <v>19</v>
      </c>
      <c r="N147" s="18">
        <f t="shared" si="19"/>
        <v>20.333333333333332</v>
      </c>
      <c r="O147" s="21">
        <f>B147-N147+1</f>
        <v>44716.666666666664</v>
      </c>
      <c r="P147" s="19">
        <f t="shared" si="14"/>
        <v>44741.666666666664</v>
      </c>
      <c r="R147" s="132" t="s">
        <v>632</v>
      </c>
      <c r="S147" s="56">
        <v>11</v>
      </c>
    </row>
    <row r="148" spans="1:19" x14ac:dyDescent="0.25">
      <c r="A148" t="s">
        <v>218</v>
      </c>
      <c r="B148" s="1">
        <v>44736</v>
      </c>
      <c r="C148" s="44" t="s">
        <v>217</v>
      </c>
      <c r="D148" s="75">
        <v>5</v>
      </c>
      <c r="H148">
        <v>26</v>
      </c>
      <c r="I148">
        <v>29</v>
      </c>
      <c r="K148" s="79">
        <v>17</v>
      </c>
      <c r="L148" s="79">
        <v>18</v>
      </c>
      <c r="N148" s="18">
        <f>(K148+L148)/2</f>
        <v>17.5</v>
      </c>
      <c r="O148" s="21">
        <f t="shared" si="13"/>
        <v>44719.5</v>
      </c>
      <c r="P148" s="19">
        <f t="shared" si="14"/>
        <v>44744.5</v>
      </c>
      <c r="R148" s="132" t="s">
        <v>659</v>
      </c>
      <c r="S148" s="56">
        <v>11</v>
      </c>
    </row>
    <row r="149" spans="1:19" x14ac:dyDescent="0.25">
      <c r="A149" t="s">
        <v>219</v>
      </c>
      <c r="B149" s="1">
        <v>44736</v>
      </c>
      <c r="C149" s="44" t="s">
        <v>217</v>
      </c>
      <c r="D149" s="75" t="s">
        <v>390</v>
      </c>
      <c r="K149" s="79"/>
      <c r="L149" s="79"/>
      <c r="N149" s="18"/>
      <c r="O149" s="21">
        <f t="shared" si="13"/>
        <v>44737</v>
      </c>
      <c r="P149" s="19">
        <f t="shared" ref="P149:P227" si="20">O149+25</f>
        <v>44762</v>
      </c>
      <c r="Q149" s="147" t="s">
        <v>805</v>
      </c>
      <c r="R149" s="132" t="s">
        <v>658</v>
      </c>
      <c r="S149" s="56">
        <v>5.5</v>
      </c>
    </row>
    <row r="150" spans="1:19" x14ac:dyDescent="0.25">
      <c r="A150" t="s">
        <v>220</v>
      </c>
      <c r="B150" s="1">
        <v>44736</v>
      </c>
      <c r="C150" s="44" t="s">
        <v>217</v>
      </c>
      <c r="H150" t="s">
        <v>800</v>
      </c>
      <c r="K150" s="79"/>
      <c r="L150" s="79"/>
      <c r="N150" s="18">
        <v>26</v>
      </c>
      <c r="O150" s="21">
        <f t="shared" si="13"/>
        <v>44711</v>
      </c>
      <c r="P150" s="19">
        <f t="shared" si="20"/>
        <v>44736</v>
      </c>
      <c r="R150" s="132" t="s">
        <v>658</v>
      </c>
      <c r="S150" s="56">
        <v>11</v>
      </c>
    </row>
    <row r="151" spans="1:19" x14ac:dyDescent="0.25">
      <c r="A151" t="s">
        <v>725</v>
      </c>
      <c r="B151" s="1">
        <v>44736</v>
      </c>
      <c r="C151" s="44" t="s">
        <v>217</v>
      </c>
      <c r="D151" s="75" t="s">
        <v>390</v>
      </c>
      <c r="K151" s="79"/>
      <c r="L151" s="79"/>
      <c r="N151" s="18"/>
      <c r="O151" s="21">
        <f t="shared" si="13"/>
        <v>44737</v>
      </c>
      <c r="P151" s="19">
        <f t="shared" si="20"/>
        <v>44762</v>
      </c>
      <c r="Q151" s="147" t="s">
        <v>805</v>
      </c>
      <c r="R151" s="132" t="s">
        <v>659</v>
      </c>
      <c r="S151" s="56">
        <v>5.5</v>
      </c>
    </row>
    <row r="152" spans="1:19" x14ac:dyDescent="0.25">
      <c r="A152" t="s">
        <v>726</v>
      </c>
      <c r="B152" s="1">
        <v>44736</v>
      </c>
      <c r="C152" s="44" t="s">
        <v>217</v>
      </c>
      <c r="H152" t="s">
        <v>801</v>
      </c>
      <c r="K152" s="79"/>
      <c r="L152" s="79"/>
      <c r="N152" s="18"/>
      <c r="O152" s="21">
        <f t="shared" si="13"/>
        <v>44737</v>
      </c>
      <c r="P152" s="19">
        <f t="shared" si="20"/>
        <v>44762</v>
      </c>
      <c r="Q152" s="145" t="s">
        <v>402</v>
      </c>
      <c r="R152" s="132" t="s">
        <v>658</v>
      </c>
      <c r="S152" s="56">
        <v>5.5</v>
      </c>
    </row>
    <row r="153" spans="1:19" x14ac:dyDescent="0.25">
      <c r="A153" t="s">
        <v>727</v>
      </c>
      <c r="B153" s="1">
        <v>44736</v>
      </c>
      <c r="C153" s="44" t="s">
        <v>217</v>
      </c>
      <c r="H153" t="s">
        <v>801</v>
      </c>
      <c r="K153" s="79"/>
      <c r="L153" s="79"/>
      <c r="N153" s="18"/>
      <c r="O153" s="21">
        <f t="shared" si="13"/>
        <v>44737</v>
      </c>
      <c r="P153" s="19">
        <f t="shared" si="20"/>
        <v>44762</v>
      </c>
      <c r="Q153" s="145" t="s">
        <v>402</v>
      </c>
      <c r="R153" s="132" t="s">
        <v>658</v>
      </c>
      <c r="S153" s="56">
        <v>5.5</v>
      </c>
    </row>
    <row r="154" spans="1:19" x14ac:dyDescent="0.25">
      <c r="A154" t="s">
        <v>728</v>
      </c>
      <c r="B154" s="1">
        <v>44736</v>
      </c>
      <c r="C154" s="44" t="s">
        <v>217</v>
      </c>
      <c r="D154" s="75" t="s">
        <v>390</v>
      </c>
      <c r="K154" s="79"/>
      <c r="L154" s="79"/>
      <c r="N154" s="18"/>
      <c r="O154" s="21">
        <f t="shared" si="13"/>
        <v>44737</v>
      </c>
      <c r="P154" s="19">
        <f t="shared" si="20"/>
        <v>44762</v>
      </c>
      <c r="Q154" s="147" t="s">
        <v>805</v>
      </c>
      <c r="R154" s="132" t="s">
        <v>659</v>
      </c>
      <c r="S154" s="56">
        <v>5.5</v>
      </c>
    </row>
    <row r="155" spans="1:19" x14ac:dyDescent="0.25">
      <c r="A155" t="s">
        <v>221</v>
      </c>
      <c r="B155" s="1">
        <v>44736</v>
      </c>
      <c r="C155" s="44" t="s">
        <v>241</v>
      </c>
      <c r="D155" s="75">
        <v>2</v>
      </c>
      <c r="H155">
        <v>31</v>
      </c>
      <c r="I155">
        <v>32</v>
      </c>
      <c r="K155" s="79">
        <v>19</v>
      </c>
      <c r="L155" s="79">
        <v>19</v>
      </c>
      <c r="N155" s="18">
        <v>19</v>
      </c>
      <c r="O155" s="21">
        <f t="shared" si="13"/>
        <v>44718</v>
      </c>
      <c r="P155" s="19">
        <f t="shared" si="20"/>
        <v>44743</v>
      </c>
      <c r="R155" s="132" t="s">
        <v>658</v>
      </c>
      <c r="S155" s="56">
        <v>11</v>
      </c>
    </row>
    <row r="156" spans="1:19" x14ac:dyDescent="0.25">
      <c r="A156" t="s">
        <v>222</v>
      </c>
      <c r="B156" s="1">
        <v>44736</v>
      </c>
      <c r="C156" s="44" t="s">
        <v>241</v>
      </c>
      <c r="H156" t="s">
        <v>495</v>
      </c>
      <c r="K156" s="79"/>
      <c r="L156" s="79"/>
      <c r="N156" s="18"/>
      <c r="O156" s="21">
        <f t="shared" si="13"/>
        <v>44737</v>
      </c>
      <c r="P156" s="19">
        <f t="shared" si="20"/>
        <v>44762</v>
      </c>
      <c r="Q156" s="145" t="s">
        <v>394</v>
      </c>
      <c r="R156" s="132" t="s">
        <v>659</v>
      </c>
      <c r="S156" s="56">
        <v>5.5</v>
      </c>
    </row>
    <row r="157" spans="1:19" x14ac:dyDescent="0.25">
      <c r="A157" t="s">
        <v>223</v>
      </c>
      <c r="B157" s="1">
        <v>44736</v>
      </c>
      <c r="C157" s="44" t="s">
        <v>241</v>
      </c>
      <c r="H157" t="s">
        <v>802</v>
      </c>
      <c r="K157" s="79"/>
      <c r="L157" s="79"/>
      <c r="N157" s="18"/>
      <c r="O157" s="21">
        <f t="shared" si="13"/>
        <v>44737</v>
      </c>
      <c r="P157" s="19">
        <f t="shared" si="20"/>
        <v>44762</v>
      </c>
      <c r="Q157" s="145" t="s">
        <v>393</v>
      </c>
      <c r="R157" s="132" t="s">
        <v>659</v>
      </c>
      <c r="S157" s="56">
        <v>5.5</v>
      </c>
    </row>
    <row r="158" spans="1:19" x14ac:dyDescent="0.25">
      <c r="A158" t="s">
        <v>224</v>
      </c>
      <c r="B158" s="1">
        <v>44736</v>
      </c>
      <c r="C158" s="44" t="s">
        <v>241</v>
      </c>
      <c r="D158" s="75">
        <v>4</v>
      </c>
      <c r="H158">
        <v>40</v>
      </c>
      <c r="I158">
        <v>39</v>
      </c>
      <c r="J158" s="77">
        <v>36</v>
      </c>
      <c r="K158" s="79">
        <v>22</v>
      </c>
      <c r="L158" s="79">
        <v>22</v>
      </c>
      <c r="M158" s="77">
        <v>21</v>
      </c>
      <c r="N158" s="18">
        <f t="shared" ref="N158" si="21">(K158+L158+M158)/3</f>
        <v>21.666666666666668</v>
      </c>
      <c r="O158" s="21">
        <f t="shared" si="13"/>
        <v>44715.333333333336</v>
      </c>
      <c r="P158" s="19">
        <f t="shared" si="20"/>
        <v>44740.333333333336</v>
      </c>
      <c r="R158" s="132" t="s">
        <v>659</v>
      </c>
      <c r="S158" s="56">
        <v>11</v>
      </c>
    </row>
    <row r="159" spans="1:19" x14ac:dyDescent="0.25">
      <c r="A159" t="s">
        <v>225</v>
      </c>
      <c r="B159" s="1">
        <v>44736</v>
      </c>
      <c r="C159" s="44" t="s">
        <v>241</v>
      </c>
      <c r="H159">
        <v>4</v>
      </c>
      <c r="I159" t="s">
        <v>803</v>
      </c>
      <c r="K159" s="79"/>
      <c r="L159" s="79"/>
      <c r="N159" s="18"/>
      <c r="O159" s="21">
        <f t="shared" si="13"/>
        <v>44737</v>
      </c>
      <c r="P159" s="19">
        <f t="shared" si="20"/>
        <v>44762</v>
      </c>
      <c r="Q159" s="145" t="s">
        <v>393</v>
      </c>
      <c r="R159" s="132" t="s">
        <v>658</v>
      </c>
      <c r="S159" s="56">
        <v>5.5</v>
      </c>
    </row>
    <row r="160" spans="1:19" x14ac:dyDescent="0.25">
      <c r="A160" t="s">
        <v>226</v>
      </c>
      <c r="B160" s="1">
        <v>44736</v>
      </c>
      <c r="C160" s="44" t="s">
        <v>241</v>
      </c>
      <c r="H160" t="s">
        <v>802</v>
      </c>
      <c r="K160" s="79"/>
      <c r="L160" s="79"/>
      <c r="N160" s="18"/>
      <c r="O160" s="21">
        <f t="shared" si="13"/>
        <v>44737</v>
      </c>
      <c r="P160" s="19">
        <f t="shared" si="20"/>
        <v>44762</v>
      </c>
      <c r="Q160" s="145" t="s">
        <v>393</v>
      </c>
      <c r="R160" s="132" t="s">
        <v>659</v>
      </c>
      <c r="S160" s="56">
        <v>5.5</v>
      </c>
    </row>
    <row r="161" spans="1:19" x14ac:dyDescent="0.25">
      <c r="A161" t="s">
        <v>227</v>
      </c>
      <c r="B161" s="1">
        <v>44736</v>
      </c>
      <c r="C161" s="44" t="s">
        <v>241</v>
      </c>
      <c r="H161" t="s">
        <v>495</v>
      </c>
      <c r="K161" s="79"/>
      <c r="L161" s="79"/>
      <c r="N161" s="18"/>
      <c r="O161" s="21">
        <f t="shared" si="13"/>
        <v>44737</v>
      </c>
      <c r="P161" s="19">
        <f t="shared" si="20"/>
        <v>44762</v>
      </c>
      <c r="Q161" s="145" t="s">
        <v>394</v>
      </c>
      <c r="R161" s="132" t="s">
        <v>658</v>
      </c>
      <c r="S161" s="56">
        <v>5.5</v>
      </c>
    </row>
    <row r="162" spans="1:19" x14ac:dyDescent="0.25">
      <c r="A162" t="s">
        <v>228</v>
      </c>
      <c r="B162" s="1">
        <v>44736</v>
      </c>
      <c r="C162" s="44" t="s">
        <v>241</v>
      </c>
      <c r="H162" t="s">
        <v>804</v>
      </c>
      <c r="K162" s="79"/>
      <c r="L162" s="79"/>
      <c r="N162" s="18"/>
      <c r="O162" s="21">
        <f t="shared" si="13"/>
        <v>44737</v>
      </c>
      <c r="P162" s="19">
        <f t="shared" si="20"/>
        <v>44762</v>
      </c>
      <c r="Q162" s="145" t="s">
        <v>440</v>
      </c>
      <c r="R162" s="132" t="s">
        <v>632</v>
      </c>
      <c r="S162" s="56">
        <v>5.5</v>
      </c>
    </row>
    <row r="163" spans="1:19" x14ac:dyDescent="0.25">
      <c r="A163" t="s">
        <v>229</v>
      </c>
      <c r="B163" s="1">
        <v>44736</v>
      </c>
      <c r="C163" s="44" t="s">
        <v>241</v>
      </c>
      <c r="K163" s="79"/>
      <c r="L163" s="79"/>
      <c r="N163" s="18"/>
      <c r="O163" s="21">
        <f t="shared" si="13"/>
        <v>44737</v>
      </c>
      <c r="P163" s="19">
        <f t="shared" si="20"/>
        <v>44762</v>
      </c>
      <c r="Q163" s="145" t="s">
        <v>440</v>
      </c>
      <c r="R163" s="132" t="s">
        <v>659</v>
      </c>
      <c r="S163" s="56">
        <v>5.5</v>
      </c>
    </row>
    <row r="164" spans="1:19" x14ac:dyDescent="0.25">
      <c r="A164" t="s">
        <v>230</v>
      </c>
      <c r="B164" s="1">
        <v>44736</v>
      </c>
      <c r="C164" s="44" t="s">
        <v>241</v>
      </c>
      <c r="D164" s="75">
        <v>4</v>
      </c>
      <c r="H164">
        <v>36</v>
      </c>
      <c r="I164">
        <v>41</v>
      </c>
      <c r="J164" s="77">
        <v>40</v>
      </c>
      <c r="K164" s="79">
        <v>21</v>
      </c>
      <c r="L164" s="79">
        <v>23</v>
      </c>
      <c r="M164" s="77">
        <v>22</v>
      </c>
      <c r="N164" s="18">
        <f t="shared" ref="N164:N180" si="22">(K164+L164+M164)/3</f>
        <v>22</v>
      </c>
      <c r="O164" s="21">
        <f t="shared" si="13"/>
        <v>44715</v>
      </c>
      <c r="P164" s="19">
        <f t="shared" si="20"/>
        <v>44740</v>
      </c>
      <c r="R164" s="132" t="s">
        <v>658</v>
      </c>
      <c r="S164" s="56">
        <v>11</v>
      </c>
    </row>
    <row r="165" spans="1:19" x14ac:dyDescent="0.25">
      <c r="A165" t="s">
        <v>231</v>
      </c>
      <c r="B165" s="1">
        <v>44736</v>
      </c>
      <c r="C165" s="44" t="s">
        <v>241</v>
      </c>
      <c r="D165" s="75">
        <v>3</v>
      </c>
      <c r="H165">
        <v>34</v>
      </c>
      <c r="I165">
        <v>39</v>
      </c>
      <c r="J165" s="77">
        <v>38</v>
      </c>
      <c r="K165" s="79">
        <v>20</v>
      </c>
      <c r="L165" s="79">
        <v>22</v>
      </c>
      <c r="M165" s="77">
        <v>22</v>
      </c>
      <c r="N165" s="18">
        <f t="shared" si="22"/>
        <v>21.333333333333332</v>
      </c>
      <c r="O165" s="21">
        <f t="shared" si="13"/>
        <v>44715.666666666664</v>
      </c>
      <c r="P165" s="19">
        <f t="shared" si="20"/>
        <v>44740.666666666664</v>
      </c>
      <c r="R165" s="132" t="s">
        <v>658</v>
      </c>
      <c r="S165" s="56">
        <v>11</v>
      </c>
    </row>
    <row r="166" spans="1:19" x14ac:dyDescent="0.25">
      <c r="A166" t="s">
        <v>232</v>
      </c>
      <c r="B166" s="1">
        <v>44736</v>
      </c>
      <c r="C166" s="44" t="s">
        <v>241</v>
      </c>
      <c r="D166" s="75">
        <v>4</v>
      </c>
      <c r="H166">
        <v>32</v>
      </c>
      <c r="I166">
        <v>30</v>
      </c>
      <c r="J166" s="77">
        <v>35</v>
      </c>
      <c r="K166" s="79">
        <v>19</v>
      </c>
      <c r="L166" s="79">
        <v>19</v>
      </c>
      <c r="M166" s="77">
        <v>21</v>
      </c>
      <c r="N166" s="18">
        <f t="shared" si="22"/>
        <v>19.666666666666668</v>
      </c>
      <c r="O166" s="21">
        <f t="shared" si="13"/>
        <v>44717.333333333336</v>
      </c>
      <c r="P166" s="19">
        <f t="shared" si="20"/>
        <v>44742.333333333336</v>
      </c>
      <c r="R166" s="132" t="s">
        <v>658</v>
      </c>
      <c r="S166" s="56">
        <v>11</v>
      </c>
    </row>
    <row r="167" spans="1:19" s="100" customFormat="1" x14ac:dyDescent="0.25">
      <c r="A167" t="s">
        <v>233</v>
      </c>
      <c r="B167" s="1">
        <v>44736</v>
      </c>
      <c r="C167" s="44" t="s">
        <v>241</v>
      </c>
      <c r="D167" s="75">
        <v>2</v>
      </c>
      <c r="E167"/>
      <c r="F167"/>
      <c r="G167" s="77"/>
      <c r="H167">
        <v>32</v>
      </c>
      <c r="I167">
        <v>33</v>
      </c>
      <c r="J167" s="77"/>
      <c r="K167" s="79">
        <v>19</v>
      </c>
      <c r="L167" s="79">
        <v>20</v>
      </c>
      <c r="M167" s="77"/>
      <c r="N167" s="18">
        <f>(K167+L167)/2</f>
        <v>19.5</v>
      </c>
      <c r="O167" s="21">
        <f t="shared" si="13"/>
        <v>44717.5</v>
      </c>
      <c r="P167" s="19">
        <f t="shared" si="20"/>
        <v>44742.5</v>
      </c>
      <c r="Q167" s="145"/>
      <c r="R167" s="132" t="s">
        <v>659</v>
      </c>
      <c r="S167" s="56">
        <v>11</v>
      </c>
    </row>
    <row r="168" spans="1:19" x14ac:dyDescent="0.25">
      <c r="A168" t="s">
        <v>234</v>
      </c>
      <c r="B168" s="1">
        <v>44736</v>
      </c>
      <c r="C168" s="44" t="s">
        <v>241</v>
      </c>
      <c r="K168" s="79"/>
      <c r="L168" s="79"/>
      <c r="N168" s="18"/>
      <c r="O168" s="21">
        <f t="shared" si="13"/>
        <v>44737</v>
      </c>
      <c r="P168" s="19">
        <f t="shared" si="20"/>
        <v>44762</v>
      </c>
      <c r="Q168" s="145" t="s">
        <v>393</v>
      </c>
      <c r="R168" s="132" t="s">
        <v>632</v>
      </c>
      <c r="S168" s="56">
        <v>5.5</v>
      </c>
    </row>
    <row r="169" spans="1:19" x14ac:dyDescent="0.25">
      <c r="A169" t="s">
        <v>235</v>
      </c>
      <c r="B169" s="1">
        <v>44736</v>
      </c>
      <c r="C169" s="44" t="s">
        <v>241</v>
      </c>
      <c r="D169" s="75">
        <v>4</v>
      </c>
      <c r="H169">
        <v>35</v>
      </c>
      <c r="I169">
        <v>39</v>
      </c>
      <c r="J169" s="77">
        <v>38</v>
      </c>
      <c r="K169" s="79">
        <v>21</v>
      </c>
      <c r="L169" s="79">
        <v>22</v>
      </c>
      <c r="M169" s="77">
        <v>22</v>
      </c>
      <c r="N169" s="18">
        <f t="shared" si="22"/>
        <v>21.666666666666668</v>
      </c>
      <c r="O169" s="21">
        <f t="shared" si="13"/>
        <v>44715.333333333336</v>
      </c>
      <c r="P169" s="19">
        <f t="shared" si="20"/>
        <v>44740.333333333336</v>
      </c>
      <c r="R169" s="132" t="s">
        <v>659</v>
      </c>
      <c r="S169" s="56">
        <v>11</v>
      </c>
    </row>
    <row r="170" spans="1:19" x14ac:dyDescent="0.25">
      <c r="A170" t="s">
        <v>236</v>
      </c>
      <c r="B170" s="1">
        <v>44736</v>
      </c>
      <c r="C170" s="44" t="s">
        <v>241</v>
      </c>
      <c r="K170" s="79"/>
      <c r="L170" s="79"/>
      <c r="N170" s="18"/>
      <c r="O170" s="21">
        <f t="shared" si="13"/>
        <v>44737</v>
      </c>
      <c r="P170" s="19">
        <f t="shared" si="20"/>
        <v>44762</v>
      </c>
      <c r="Q170" s="145" t="s">
        <v>806</v>
      </c>
      <c r="R170" s="132" t="s">
        <v>632</v>
      </c>
      <c r="S170" s="56">
        <v>5.5</v>
      </c>
    </row>
    <row r="171" spans="1:19" x14ac:dyDescent="0.25">
      <c r="A171" t="s">
        <v>237</v>
      </c>
      <c r="B171" s="1">
        <v>44736</v>
      </c>
      <c r="C171" s="44" t="s">
        <v>241</v>
      </c>
      <c r="K171" s="79"/>
      <c r="L171" s="79"/>
      <c r="N171" s="18"/>
      <c r="O171" s="21">
        <f t="shared" si="13"/>
        <v>44737</v>
      </c>
      <c r="P171" s="19">
        <f t="shared" si="20"/>
        <v>44762</v>
      </c>
      <c r="Q171" s="145" t="s">
        <v>394</v>
      </c>
      <c r="R171" s="132" t="s">
        <v>632</v>
      </c>
      <c r="S171" s="56">
        <v>5.5</v>
      </c>
    </row>
    <row r="172" spans="1:19" x14ac:dyDescent="0.25">
      <c r="A172" t="s">
        <v>238</v>
      </c>
      <c r="B172" s="1">
        <v>44736</v>
      </c>
      <c r="C172" s="44" t="s">
        <v>241</v>
      </c>
      <c r="K172" s="79"/>
      <c r="L172" s="79"/>
      <c r="N172" s="18"/>
      <c r="O172" s="21">
        <f t="shared" si="13"/>
        <v>44737</v>
      </c>
      <c r="P172" s="19">
        <f t="shared" si="20"/>
        <v>44762</v>
      </c>
      <c r="Q172" s="145" t="s">
        <v>394</v>
      </c>
      <c r="R172" s="132" t="s">
        <v>632</v>
      </c>
      <c r="S172" s="56">
        <v>5.5</v>
      </c>
    </row>
    <row r="173" spans="1:19" x14ac:dyDescent="0.25">
      <c r="A173" t="s">
        <v>239</v>
      </c>
      <c r="B173" s="1">
        <v>44736</v>
      </c>
      <c r="C173" s="44" t="s">
        <v>241</v>
      </c>
      <c r="H173" s="79"/>
      <c r="I173" s="79"/>
      <c r="K173" s="79"/>
      <c r="L173" s="79"/>
      <c r="N173" s="18"/>
      <c r="O173" s="21">
        <f t="shared" ref="O173:O234" si="23">B173-N173+1</f>
        <v>44737</v>
      </c>
      <c r="P173" s="19">
        <f t="shared" si="20"/>
        <v>44762</v>
      </c>
      <c r="Q173" s="147" t="s">
        <v>805</v>
      </c>
      <c r="R173" s="132" t="s">
        <v>658</v>
      </c>
      <c r="S173" s="56">
        <v>5.5</v>
      </c>
    </row>
    <row r="174" spans="1:19" x14ac:dyDescent="0.25">
      <c r="A174" t="s">
        <v>240</v>
      </c>
      <c r="B174" s="1">
        <v>44736</v>
      </c>
      <c r="C174" s="44" t="s">
        <v>241</v>
      </c>
      <c r="D174" s="75">
        <v>1</v>
      </c>
      <c r="E174">
        <v>45</v>
      </c>
      <c r="K174" s="79">
        <v>6</v>
      </c>
      <c r="L174" s="79"/>
      <c r="N174" s="18">
        <v>6</v>
      </c>
      <c r="O174" s="21">
        <f t="shared" si="23"/>
        <v>44731</v>
      </c>
      <c r="P174" s="19">
        <f t="shared" si="20"/>
        <v>44756</v>
      </c>
      <c r="R174" s="132" t="s">
        <v>659</v>
      </c>
      <c r="S174" s="56">
        <v>11</v>
      </c>
    </row>
    <row r="175" spans="1:19" x14ac:dyDescent="0.25">
      <c r="A175" t="s">
        <v>729</v>
      </c>
      <c r="B175" s="1">
        <v>44736</v>
      </c>
      <c r="C175" s="44" t="s">
        <v>241</v>
      </c>
      <c r="K175" s="79"/>
      <c r="L175" s="79"/>
      <c r="N175" s="18"/>
      <c r="O175" s="21">
        <f t="shared" si="23"/>
        <v>44737</v>
      </c>
      <c r="P175" s="19">
        <f t="shared" si="20"/>
        <v>44762</v>
      </c>
      <c r="Q175" s="145" t="s">
        <v>393</v>
      </c>
      <c r="R175" s="132" t="s">
        <v>658</v>
      </c>
      <c r="S175" s="56">
        <v>5.5</v>
      </c>
    </row>
    <row r="176" spans="1:19" x14ac:dyDescent="0.25">
      <c r="A176" t="s">
        <v>730</v>
      </c>
      <c r="B176" s="1">
        <v>44736</v>
      </c>
      <c r="C176" s="44" t="s">
        <v>241</v>
      </c>
      <c r="D176" s="75">
        <v>3</v>
      </c>
      <c r="H176">
        <v>40</v>
      </c>
      <c r="I176">
        <v>36</v>
      </c>
      <c r="J176" s="77">
        <v>40</v>
      </c>
      <c r="K176" s="79">
        <v>22</v>
      </c>
      <c r="L176" s="79">
        <v>21</v>
      </c>
      <c r="M176" s="77">
        <v>22</v>
      </c>
      <c r="N176" s="18">
        <f t="shared" si="22"/>
        <v>21.666666666666668</v>
      </c>
      <c r="O176" s="21">
        <f t="shared" si="23"/>
        <v>44715.333333333336</v>
      </c>
      <c r="P176" s="19">
        <f t="shared" si="20"/>
        <v>44740.333333333336</v>
      </c>
      <c r="R176" s="132" t="s">
        <v>658</v>
      </c>
      <c r="S176" s="56">
        <v>11</v>
      </c>
    </row>
    <row r="177" spans="1:19" x14ac:dyDescent="0.25">
      <c r="A177" t="s">
        <v>731</v>
      </c>
      <c r="B177" s="1">
        <v>44736</v>
      </c>
      <c r="C177" s="44" t="s">
        <v>241</v>
      </c>
      <c r="D177" s="75">
        <v>4</v>
      </c>
      <c r="H177">
        <v>42</v>
      </c>
      <c r="I177">
        <v>46</v>
      </c>
      <c r="J177" s="77">
        <v>43</v>
      </c>
      <c r="K177" s="79">
        <v>23</v>
      </c>
      <c r="L177" s="79">
        <v>23</v>
      </c>
      <c r="M177" s="77">
        <v>23</v>
      </c>
      <c r="N177" s="18">
        <f t="shared" si="22"/>
        <v>23</v>
      </c>
      <c r="O177" s="21">
        <f t="shared" si="23"/>
        <v>44714</v>
      </c>
      <c r="P177" s="19">
        <f t="shared" si="20"/>
        <v>44739</v>
      </c>
      <c r="R177" s="132" t="s">
        <v>659</v>
      </c>
      <c r="S177" s="56">
        <v>11</v>
      </c>
    </row>
    <row r="178" spans="1:19" x14ac:dyDescent="0.25">
      <c r="A178" t="s">
        <v>732</v>
      </c>
      <c r="B178" s="1">
        <v>44736</v>
      </c>
      <c r="C178" s="44" t="s">
        <v>241</v>
      </c>
      <c r="D178" s="75">
        <v>5</v>
      </c>
      <c r="H178">
        <v>36</v>
      </c>
      <c r="I178">
        <v>35</v>
      </c>
      <c r="J178" s="77">
        <v>34</v>
      </c>
      <c r="K178" s="79">
        <v>21</v>
      </c>
      <c r="L178" s="79">
        <v>21</v>
      </c>
      <c r="M178" s="77">
        <v>20</v>
      </c>
      <c r="N178" s="18">
        <f t="shared" si="22"/>
        <v>20.666666666666668</v>
      </c>
      <c r="O178" s="21">
        <f t="shared" si="23"/>
        <v>44716.333333333336</v>
      </c>
      <c r="P178" s="19">
        <f t="shared" si="20"/>
        <v>44741.333333333336</v>
      </c>
      <c r="R178" s="132" t="s">
        <v>659</v>
      </c>
      <c r="S178" s="56">
        <v>11</v>
      </c>
    </row>
    <row r="179" spans="1:19" x14ac:dyDescent="0.25">
      <c r="A179" t="s">
        <v>733</v>
      </c>
      <c r="B179" s="1">
        <v>44736</v>
      </c>
      <c r="C179" s="44" t="s">
        <v>241</v>
      </c>
      <c r="D179" s="75">
        <v>4</v>
      </c>
      <c r="H179">
        <v>30</v>
      </c>
      <c r="I179">
        <v>30</v>
      </c>
      <c r="J179" s="77">
        <v>33</v>
      </c>
      <c r="K179" s="79">
        <v>19</v>
      </c>
      <c r="L179" s="79">
        <v>19</v>
      </c>
      <c r="M179" s="77">
        <v>20</v>
      </c>
      <c r="N179" s="18">
        <f t="shared" si="22"/>
        <v>19.333333333333332</v>
      </c>
      <c r="O179" s="21">
        <f t="shared" si="23"/>
        <v>44717.666666666664</v>
      </c>
      <c r="P179" s="19">
        <f t="shared" si="20"/>
        <v>44742.666666666664</v>
      </c>
      <c r="R179" s="132" t="s">
        <v>659</v>
      </c>
      <c r="S179" s="56">
        <v>11</v>
      </c>
    </row>
    <row r="180" spans="1:19" ht="30" x14ac:dyDescent="0.25">
      <c r="A180" t="s">
        <v>243</v>
      </c>
      <c r="B180" s="1">
        <v>44734</v>
      </c>
      <c r="C180" s="45" t="s">
        <v>242</v>
      </c>
      <c r="D180" s="75">
        <v>3</v>
      </c>
      <c r="E180">
        <v>90</v>
      </c>
      <c r="F180">
        <v>80</v>
      </c>
      <c r="G180" s="77">
        <v>45</v>
      </c>
      <c r="K180" s="79">
        <v>10</v>
      </c>
      <c r="L180" s="79">
        <v>9</v>
      </c>
      <c r="M180" s="77">
        <v>6</v>
      </c>
      <c r="N180" s="18">
        <f t="shared" si="22"/>
        <v>8.3333333333333339</v>
      </c>
      <c r="O180" s="21">
        <f t="shared" si="23"/>
        <v>44726.666666666664</v>
      </c>
      <c r="P180" s="19">
        <f t="shared" si="20"/>
        <v>44751.666666666664</v>
      </c>
      <c r="R180" s="132" t="s">
        <v>658</v>
      </c>
      <c r="S180" s="56">
        <f>B180-'Мечение-1'!B223</f>
        <v>9</v>
      </c>
    </row>
    <row r="181" spans="1:19" ht="30" x14ac:dyDescent="0.25">
      <c r="A181" t="s">
        <v>244</v>
      </c>
      <c r="B181" s="1">
        <v>44734</v>
      </c>
      <c r="C181" s="45" t="s">
        <v>242</v>
      </c>
      <c r="K181" s="79"/>
      <c r="L181" s="79"/>
      <c r="N181" s="18"/>
      <c r="O181" s="21">
        <f t="shared" si="23"/>
        <v>44735</v>
      </c>
      <c r="P181" s="19">
        <f t="shared" si="20"/>
        <v>44760</v>
      </c>
      <c r="Q181" s="145" t="s">
        <v>394</v>
      </c>
      <c r="R181" s="132" t="s">
        <v>659</v>
      </c>
      <c r="S181" s="56">
        <v>4.5</v>
      </c>
    </row>
    <row r="182" spans="1:19" ht="30" x14ac:dyDescent="0.25">
      <c r="A182" t="s">
        <v>245</v>
      </c>
      <c r="B182" s="1">
        <v>44734</v>
      </c>
      <c r="C182" s="45" t="s">
        <v>242</v>
      </c>
      <c r="K182" s="79"/>
      <c r="L182" s="79"/>
      <c r="N182" s="18"/>
      <c r="O182" s="21">
        <f t="shared" si="23"/>
        <v>44735</v>
      </c>
      <c r="P182" s="19">
        <f t="shared" si="20"/>
        <v>44760</v>
      </c>
      <c r="Q182" s="145" t="s">
        <v>440</v>
      </c>
      <c r="R182" s="132" t="s">
        <v>659</v>
      </c>
      <c r="S182" s="56">
        <v>4.5</v>
      </c>
    </row>
    <row r="183" spans="1:19" s="100" customFormat="1" ht="30" x14ac:dyDescent="0.25">
      <c r="A183" t="s">
        <v>246</v>
      </c>
      <c r="B183" s="1">
        <v>44734</v>
      </c>
      <c r="C183" s="45" t="s">
        <v>242</v>
      </c>
      <c r="D183" s="75">
        <v>4</v>
      </c>
      <c r="E183">
        <v>90</v>
      </c>
      <c r="F183">
        <v>45</v>
      </c>
      <c r="G183" s="77"/>
      <c r="H183"/>
      <c r="I183"/>
      <c r="J183" s="77"/>
      <c r="K183" s="79">
        <v>10</v>
      </c>
      <c r="L183" s="79">
        <v>6</v>
      </c>
      <c r="M183" s="77"/>
      <c r="N183" s="18">
        <f>(K183+L183)/2</f>
        <v>8</v>
      </c>
      <c r="O183" s="21">
        <f t="shared" si="23"/>
        <v>44727</v>
      </c>
      <c r="P183" s="19">
        <f t="shared" si="20"/>
        <v>44752</v>
      </c>
      <c r="Q183" s="145"/>
      <c r="R183" s="132" t="s">
        <v>659</v>
      </c>
      <c r="S183" s="56">
        <v>9</v>
      </c>
    </row>
    <row r="184" spans="1:19" ht="30" x14ac:dyDescent="0.25">
      <c r="A184" t="s">
        <v>247</v>
      </c>
      <c r="B184" s="1">
        <v>44734</v>
      </c>
      <c r="C184" s="45" t="s">
        <v>242</v>
      </c>
      <c r="D184" s="75">
        <v>2</v>
      </c>
      <c r="E184">
        <v>80</v>
      </c>
      <c r="H184">
        <v>18</v>
      </c>
      <c r="K184" s="79">
        <v>9</v>
      </c>
      <c r="L184" s="79">
        <v>14</v>
      </c>
      <c r="N184" s="18">
        <f>(K184+L184)/2</f>
        <v>11.5</v>
      </c>
      <c r="O184" s="21">
        <f t="shared" si="23"/>
        <v>44723.5</v>
      </c>
      <c r="P184" s="19">
        <f t="shared" si="20"/>
        <v>44748.5</v>
      </c>
      <c r="R184" s="132" t="s">
        <v>659</v>
      </c>
      <c r="S184" s="56">
        <v>9</v>
      </c>
    </row>
    <row r="185" spans="1:19" ht="30" x14ac:dyDescent="0.25">
      <c r="A185" t="s">
        <v>248</v>
      </c>
      <c r="B185" s="1">
        <v>44734</v>
      </c>
      <c r="C185" s="45" t="s">
        <v>242</v>
      </c>
      <c r="K185" s="79"/>
      <c r="L185" s="79"/>
      <c r="N185" s="18"/>
      <c r="O185" s="21">
        <f t="shared" si="23"/>
        <v>44735</v>
      </c>
      <c r="P185" s="19">
        <f t="shared" si="20"/>
        <v>44760</v>
      </c>
      <c r="Q185" s="145" t="s">
        <v>402</v>
      </c>
      <c r="R185" s="132" t="s">
        <v>658</v>
      </c>
      <c r="S185" s="56">
        <v>4.5</v>
      </c>
    </row>
    <row r="186" spans="1:19" ht="30" x14ac:dyDescent="0.25">
      <c r="A186" t="s">
        <v>249</v>
      </c>
      <c r="B186" s="1">
        <v>44734</v>
      </c>
      <c r="C186" s="45" t="s">
        <v>242</v>
      </c>
      <c r="K186" s="79"/>
      <c r="L186" s="79"/>
      <c r="N186" s="18"/>
      <c r="O186" s="21">
        <f t="shared" si="23"/>
        <v>44735</v>
      </c>
      <c r="P186" s="19">
        <f t="shared" si="20"/>
        <v>44760</v>
      </c>
      <c r="Q186" s="145" t="s">
        <v>402</v>
      </c>
      <c r="R186" s="132" t="s">
        <v>658</v>
      </c>
      <c r="S186" s="56">
        <v>4.5</v>
      </c>
    </row>
    <row r="187" spans="1:19" ht="30" x14ac:dyDescent="0.25">
      <c r="A187" t="s">
        <v>250</v>
      </c>
      <c r="B187" s="1">
        <v>44734</v>
      </c>
      <c r="C187" s="45" t="s">
        <v>242</v>
      </c>
      <c r="D187" s="75">
        <v>5</v>
      </c>
      <c r="H187">
        <v>19</v>
      </c>
      <c r="I187">
        <v>16</v>
      </c>
      <c r="K187" s="79">
        <v>14</v>
      </c>
      <c r="L187" s="79">
        <v>13</v>
      </c>
      <c r="N187" s="18">
        <f>(K187+L187)/2</f>
        <v>13.5</v>
      </c>
      <c r="O187" s="21">
        <f t="shared" si="23"/>
        <v>44721.5</v>
      </c>
      <c r="P187" s="19">
        <f t="shared" si="20"/>
        <v>44746.5</v>
      </c>
      <c r="R187" s="132" t="s">
        <v>658</v>
      </c>
      <c r="S187" s="56">
        <v>9</v>
      </c>
    </row>
    <row r="188" spans="1:19" ht="30" x14ac:dyDescent="0.25">
      <c r="A188" t="s">
        <v>251</v>
      </c>
      <c r="B188" s="1">
        <v>44734</v>
      </c>
      <c r="C188" s="45" t="s">
        <v>242</v>
      </c>
      <c r="K188" s="79"/>
      <c r="L188" s="79"/>
      <c r="N188" s="18"/>
      <c r="O188" s="21">
        <f t="shared" si="23"/>
        <v>44735</v>
      </c>
      <c r="P188" s="19">
        <f t="shared" si="20"/>
        <v>44760</v>
      </c>
      <c r="Q188" s="145" t="s">
        <v>394</v>
      </c>
      <c r="R188" s="132" t="s">
        <v>632</v>
      </c>
      <c r="S188" s="56">
        <v>4.5</v>
      </c>
    </row>
    <row r="189" spans="1:19" ht="30" x14ac:dyDescent="0.25">
      <c r="A189" t="s">
        <v>252</v>
      </c>
      <c r="B189" s="1">
        <v>44734</v>
      </c>
      <c r="C189" s="45" t="s">
        <v>242</v>
      </c>
      <c r="K189" s="79"/>
      <c r="L189" s="79"/>
      <c r="N189" s="18"/>
      <c r="O189" s="21">
        <f t="shared" si="23"/>
        <v>44735</v>
      </c>
      <c r="P189" s="19">
        <f t="shared" si="20"/>
        <v>44760</v>
      </c>
      <c r="Q189" s="145" t="s">
        <v>394</v>
      </c>
      <c r="R189" s="132" t="s">
        <v>632</v>
      </c>
      <c r="S189" s="56">
        <v>4.5</v>
      </c>
    </row>
    <row r="190" spans="1:19" ht="30" x14ac:dyDescent="0.25">
      <c r="A190" t="s">
        <v>253</v>
      </c>
      <c r="B190" s="1">
        <v>44734</v>
      </c>
      <c r="C190" s="45" t="s">
        <v>242</v>
      </c>
      <c r="D190" s="75">
        <v>4</v>
      </c>
      <c r="H190">
        <v>34</v>
      </c>
      <c r="I190">
        <v>39</v>
      </c>
      <c r="J190" s="77">
        <v>35</v>
      </c>
      <c r="K190" s="79">
        <v>20</v>
      </c>
      <c r="L190" s="79">
        <v>22</v>
      </c>
      <c r="M190" s="77">
        <v>21</v>
      </c>
      <c r="N190" s="18">
        <f t="shared" ref="N190" si="24">(K190+L190+M190)/3</f>
        <v>21</v>
      </c>
      <c r="O190" s="21">
        <f t="shared" si="23"/>
        <v>44714</v>
      </c>
      <c r="P190" s="19">
        <f t="shared" si="20"/>
        <v>44739</v>
      </c>
      <c r="R190" s="132" t="s">
        <v>659</v>
      </c>
      <c r="S190" s="56">
        <v>9</v>
      </c>
    </row>
    <row r="191" spans="1:19" s="100" customFormat="1" ht="30" x14ac:dyDescent="0.25">
      <c r="A191" t="s">
        <v>254</v>
      </c>
      <c r="B191" s="1">
        <v>44734</v>
      </c>
      <c r="C191" s="45" t="s">
        <v>242</v>
      </c>
      <c r="D191" s="75"/>
      <c r="E191"/>
      <c r="F191"/>
      <c r="G191" s="77"/>
      <c r="H191"/>
      <c r="I191"/>
      <c r="J191" s="77"/>
      <c r="K191" s="79"/>
      <c r="L191" s="79"/>
      <c r="M191" s="77"/>
      <c r="N191" s="18"/>
      <c r="O191" s="21">
        <f t="shared" si="23"/>
        <v>44735</v>
      </c>
      <c r="P191" s="19">
        <f t="shared" si="20"/>
        <v>44760</v>
      </c>
      <c r="Q191" s="145" t="s">
        <v>393</v>
      </c>
      <c r="R191" s="132" t="s">
        <v>658</v>
      </c>
      <c r="S191" s="56">
        <v>4.5</v>
      </c>
    </row>
    <row r="192" spans="1:19" ht="30" x14ac:dyDescent="0.25">
      <c r="A192" t="s">
        <v>255</v>
      </c>
      <c r="B192" s="1">
        <v>44734</v>
      </c>
      <c r="C192" s="45" t="s">
        <v>242</v>
      </c>
      <c r="K192" s="79"/>
      <c r="L192" s="79"/>
      <c r="N192" s="18"/>
      <c r="O192" s="21">
        <f t="shared" si="23"/>
        <v>44735</v>
      </c>
      <c r="P192" s="19">
        <f t="shared" si="20"/>
        <v>44760</v>
      </c>
      <c r="Q192" s="145" t="s">
        <v>393</v>
      </c>
      <c r="R192" s="132" t="s">
        <v>659</v>
      </c>
      <c r="S192" s="56">
        <v>4.5</v>
      </c>
    </row>
    <row r="193" spans="1:19" ht="30" x14ac:dyDescent="0.25">
      <c r="A193" t="s">
        <v>256</v>
      </c>
      <c r="B193" s="1">
        <v>44734</v>
      </c>
      <c r="C193" s="45" t="s">
        <v>242</v>
      </c>
      <c r="D193" s="75">
        <v>5</v>
      </c>
      <c r="H193">
        <v>41</v>
      </c>
      <c r="I193">
        <v>35</v>
      </c>
      <c r="J193" s="77">
        <v>41</v>
      </c>
      <c r="K193" s="79">
        <v>23</v>
      </c>
      <c r="L193" s="79">
        <v>21</v>
      </c>
      <c r="M193" s="77">
        <v>23</v>
      </c>
      <c r="N193" s="18">
        <f t="shared" ref="N193:N195" si="25">(K193+L193+M193)/3</f>
        <v>22.333333333333332</v>
      </c>
      <c r="O193" s="21">
        <f t="shared" si="23"/>
        <v>44712.666666666664</v>
      </c>
      <c r="P193" s="19">
        <f t="shared" si="20"/>
        <v>44737.666666666664</v>
      </c>
      <c r="R193" s="132" t="s">
        <v>659</v>
      </c>
      <c r="S193" s="56">
        <v>9</v>
      </c>
    </row>
    <row r="194" spans="1:19" ht="30" x14ac:dyDescent="0.25">
      <c r="A194" t="s">
        <v>257</v>
      </c>
      <c r="B194" s="1">
        <v>44734</v>
      </c>
      <c r="C194" s="45" t="s">
        <v>242</v>
      </c>
      <c r="K194" s="79"/>
      <c r="L194" s="79"/>
      <c r="N194" s="18"/>
      <c r="O194" s="21">
        <f t="shared" si="23"/>
        <v>44735</v>
      </c>
      <c r="P194" s="19">
        <f t="shared" si="20"/>
        <v>44760</v>
      </c>
      <c r="Q194" s="147" t="s">
        <v>805</v>
      </c>
      <c r="R194" s="132" t="s">
        <v>659</v>
      </c>
      <c r="S194" s="56">
        <v>4.5</v>
      </c>
    </row>
    <row r="195" spans="1:19" ht="30" x14ac:dyDescent="0.25">
      <c r="A195" t="s">
        <v>258</v>
      </c>
      <c r="B195" s="1">
        <v>44734</v>
      </c>
      <c r="C195" s="45" t="s">
        <v>242</v>
      </c>
      <c r="D195" s="75">
        <v>5</v>
      </c>
      <c r="H195">
        <v>32</v>
      </c>
      <c r="I195">
        <v>30</v>
      </c>
      <c r="J195" s="77">
        <v>36</v>
      </c>
      <c r="K195" s="79">
        <v>19</v>
      </c>
      <c r="L195" s="79">
        <v>19</v>
      </c>
      <c r="M195" s="77">
        <v>21</v>
      </c>
      <c r="N195" s="18">
        <f t="shared" si="25"/>
        <v>19.666666666666668</v>
      </c>
      <c r="O195" s="21">
        <f t="shared" si="23"/>
        <v>44715.333333333336</v>
      </c>
      <c r="P195" s="19">
        <f t="shared" si="20"/>
        <v>44740.333333333336</v>
      </c>
      <c r="R195" s="132" t="s">
        <v>658</v>
      </c>
      <c r="S195" s="56">
        <v>9</v>
      </c>
    </row>
    <row r="196" spans="1:19" ht="30" x14ac:dyDescent="0.25">
      <c r="A196" t="s">
        <v>259</v>
      </c>
      <c r="B196" s="1">
        <v>44734</v>
      </c>
      <c r="C196" s="45" t="s">
        <v>242</v>
      </c>
      <c r="K196" s="79"/>
      <c r="L196" s="79"/>
      <c r="N196" s="18"/>
      <c r="O196" s="21">
        <f t="shared" si="23"/>
        <v>44735</v>
      </c>
      <c r="P196" s="19">
        <f t="shared" si="20"/>
        <v>44760</v>
      </c>
      <c r="Q196" s="145" t="s">
        <v>393</v>
      </c>
      <c r="R196" s="132" t="s">
        <v>658</v>
      </c>
      <c r="S196" s="56">
        <v>4.5</v>
      </c>
    </row>
    <row r="197" spans="1:19" ht="30" x14ac:dyDescent="0.25">
      <c r="A197" t="s">
        <v>260</v>
      </c>
      <c r="B197" s="1">
        <v>44734</v>
      </c>
      <c r="C197" s="45" t="s">
        <v>242</v>
      </c>
      <c r="D197" s="75">
        <v>5</v>
      </c>
      <c r="H197" t="s">
        <v>72</v>
      </c>
      <c r="K197" s="79"/>
      <c r="L197" s="79"/>
      <c r="M197" s="77">
        <v>25</v>
      </c>
      <c r="N197" s="18">
        <v>25</v>
      </c>
      <c r="O197" s="21">
        <f t="shared" si="23"/>
        <v>44710</v>
      </c>
      <c r="P197" s="19">
        <f t="shared" si="20"/>
        <v>44735</v>
      </c>
      <c r="R197" s="132" t="s">
        <v>632</v>
      </c>
      <c r="S197" s="56">
        <v>9</v>
      </c>
    </row>
    <row r="198" spans="1:19" ht="30" x14ac:dyDescent="0.25">
      <c r="A198" t="s">
        <v>261</v>
      </c>
      <c r="B198" s="1">
        <v>44734</v>
      </c>
      <c r="C198" s="45" t="s">
        <v>242</v>
      </c>
      <c r="K198" s="79"/>
      <c r="L198" s="79"/>
      <c r="N198" s="18"/>
      <c r="O198" s="21">
        <f t="shared" si="23"/>
        <v>44735</v>
      </c>
      <c r="P198" s="19">
        <f t="shared" si="20"/>
        <v>44760</v>
      </c>
      <c r="Q198" s="145" t="s">
        <v>393</v>
      </c>
      <c r="R198" s="132" t="s">
        <v>658</v>
      </c>
      <c r="S198" s="56">
        <v>4.5</v>
      </c>
    </row>
    <row r="199" spans="1:19" ht="30" x14ac:dyDescent="0.25">
      <c r="A199" t="s">
        <v>262</v>
      </c>
      <c r="B199" s="1">
        <v>44734</v>
      </c>
      <c r="C199" s="45" t="s">
        <v>242</v>
      </c>
      <c r="K199" s="79"/>
      <c r="L199" s="79"/>
      <c r="N199" s="18"/>
      <c r="O199" s="21">
        <f t="shared" si="23"/>
        <v>44735</v>
      </c>
      <c r="P199" s="19">
        <f t="shared" si="20"/>
        <v>44760</v>
      </c>
      <c r="Q199" s="145" t="s">
        <v>393</v>
      </c>
      <c r="R199" s="132" t="s">
        <v>659</v>
      </c>
      <c r="S199" s="56">
        <v>4.5</v>
      </c>
    </row>
    <row r="200" spans="1:19" ht="30" x14ac:dyDescent="0.25">
      <c r="A200" t="s">
        <v>263</v>
      </c>
      <c r="B200" s="1">
        <v>44734</v>
      </c>
      <c r="C200" s="45" t="s">
        <v>242</v>
      </c>
      <c r="K200" s="79"/>
      <c r="L200" s="79"/>
      <c r="N200" s="18"/>
      <c r="O200" s="21">
        <f t="shared" si="23"/>
        <v>44735</v>
      </c>
      <c r="P200" s="19">
        <f t="shared" si="20"/>
        <v>44760</v>
      </c>
      <c r="Q200" s="145" t="s">
        <v>393</v>
      </c>
      <c r="R200" s="132" t="s">
        <v>659</v>
      </c>
      <c r="S200" s="56">
        <v>4.5</v>
      </c>
    </row>
    <row r="201" spans="1:19" ht="30" x14ac:dyDescent="0.25">
      <c r="A201" t="s">
        <v>264</v>
      </c>
      <c r="B201" s="1">
        <v>44734</v>
      </c>
      <c r="C201" s="45" t="s">
        <v>242</v>
      </c>
      <c r="D201" s="75">
        <v>4</v>
      </c>
      <c r="H201">
        <v>31</v>
      </c>
      <c r="I201">
        <v>33</v>
      </c>
      <c r="J201" s="77">
        <v>36</v>
      </c>
      <c r="K201" s="79">
        <v>19</v>
      </c>
      <c r="L201" s="79">
        <v>20</v>
      </c>
      <c r="M201" s="77">
        <v>21</v>
      </c>
      <c r="N201" s="18">
        <f>(K201+L201+M201)/3</f>
        <v>20</v>
      </c>
      <c r="O201" s="21">
        <f t="shared" si="23"/>
        <v>44715</v>
      </c>
      <c r="P201" s="19">
        <f t="shared" si="20"/>
        <v>44740</v>
      </c>
      <c r="R201" s="132" t="s">
        <v>659</v>
      </c>
      <c r="S201" s="56">
        <v>9</v>
      </c>
    </row>
    <row r="202" spans="1:19" ht="30" x14ac:dyDescent="0.25">
      <c r="A202" t="s">
        <v>265</v>
      </c>
      <c r="B202" s="1">
        <v>44734</v>
      </c>
      <c r="C202" s="45" t="s">
        <v>242</v>
      </c>
      <c r="K202" s="79"/>
      <c r="L202" s="79"/>
      <c r="N202" s="18"/>
      <c r="O202" s="21">
        <f t="shared" si="23"/>
        <v>44735</v>
      </c>
      <c r="P202" s="19">
        <f t="shared" si="20"/>
        <v>44760</v>
      </c>
      <c r="Q202" s="145" t="s">
        <v>394</v>
      </c>
      <c r="R202" s="132" t="s">
        <v>632</v>
      </c>
      <c r="S202" s="56">
        <v>4.5</v>
      </c>
    </row>
    <row r="203" spans="1:19" ht="30" x14ac:dyDescent="0.25">
      <c r="A203" t="s">
        <v>266</v>
      </c>
      <c r="B203" s="1">
        <v>44734</v>
      </c>
      <c r="C203" s="45" t="s">
        <v>242</v>
      </c>
      <c r="K203" s="79"/>
      <c r="L203" s="79"/>
      <c r="N203" s="18"/>
      <c r="O203" s="21">
        <f t="shared" si="23"/>
        <v>44735</v>
      </c>
      <c r="P203" s="19">
        <f t="shared" si="20"/>
        <v>44760</v>
      </c>
      <c r="Q203" s="145" t="s">
        <v>393</v>
      </c>
      <c r="R203" s="132" t="s">
        <v>659</v>
      </c>
      <c r="S203" s="56">
        <v>4.5</v>
      </c>
    </row>
    <row r="204" spans="1:19" ht="30" x14ac:dyDescent="0.25">
      <c r="A204" t="s">
        <v>267</v>
      </c>
      <c r="B204" s="1">
        <v>44734</v>
      </c>
      <c r="C204" s="45" t="s">
        <v>242</v>
      </c>
      <c r="D204" s="75">
        <v>4</v>
      </c>
      <c r="H204">
        <v>25</v>
      </c>
      <c r="I204">
        <v>21</v>
      </c>
      <c r="J204" s="77">
        <v>24</v>
      </c>
      <c r="K204" s="79">
        <v>16</v>
      </c>
      <c r="L204" s="79">
        <v>15</v>
      </c>
      <c r="M204" s="77">
        <v>16</v>
      </c>
      <c r="N204" s="18">
        <f>(K204+L204+M204)/3</f>
        <v>15.666666666666666</v>
      </c>
      <c r="O204" s="21">
        <f t="shared" si="23"/>
        <v>44719.333333333336</v>
      </c>
      <c r="P204" s="19">
        <f t="shared" si="20"/>
        <v>44744.333333333336</v>
      </c>
      <c r="R204" s="132" t="s">
        <v>632</v>
      </c>
      <c r="S204" s="56">
        <v>9</v>
      </c>
    </row>
    <row r="205" spans="1:19" ht="30" x14ac:dyDescent="0.25">
      <c r="A205" t="s">
        <v>268</v>
      </c>
      <c r="B205" s="1">
        <v>44734</v>
      </c>
      <c r="C205" s="45" t="s">
        <v>242</v>
      </c>
      <c r="K205" s="79"/>
      <c r="L205" s="79"/>
      <c r="N205" s="18"/>
      <c r="O205" s="21">
        <f t="shared" si="23"/>
        <v>44735</v>
      </c>
      <c r="P205" s="19">
        <f t="shared" si="20"/>
        <v>44760</v>
      </c>
      <c r="Q205" s="145" t="s">
        <v>440</v>
      </c>
      <c r="R205" s="132" t="s">
        <v>659</v>
      </c>
      <c r="S205" s="56">
        <v>4.5</v>
      </c>
    </row>
    <row r="206" spans="1:19" ht="30" x14ac:dyDescent="0.25">
      <c r="A206" t="s">
        <v>269</v>
      </c>
      <c r="B206" s="1">
        <v>44734</v>
      </c>
      <c r="C206" s="45" t="s">
        <v>242</v>
      </c>
      <c r="D206" s="75">
        <v>5</v>
      </c>
      <c r="E206">
        <v>90</v>
      </c>
      <c r="F206">
        <v>90</v>
      </c>
      <c r="G206" s="77">
        <v>75</v>
      </c>
      <c r="K206" s="79">
        <v>10</v>
      </c>
      <c r="L206" s="79">
        <v>10</v>
      </c>
      <c r="M206" s="77">
        <v>8</v>
      </c>
      <c r="N206" s="18">
        <f t="shared" ref="N206" si="26">(K206+L206+M206)/3</f>
        <v>9.3333333333333339</v>
      </c>
      <c r="O206" s="21">
        <f t="shared" si="23"/>
        <v>44725.666666666664</v>
      </c>
      <c r="P206" s="19">
        <f t="shared" si="20"/>
        <v>44750.666666666664</v>
      </c>
      <c r="R206" s="132" t="s">
        <v>658</v>
      </c>
      <c r="S206" s="56">
        <v>9</v>
      </c>
    </row>
    <row r="207" spans="1:19" ht="30" x14ac:dyDescent="0.25">
      <c r="A207" t="s">
        <v>270</v>
      </c>
      <c r="B207" s="1">
        <v>44734</v>
      </c>
      <c r="C207" s="45" t="s">
        <v>242</v>
      </c>
      <c r="K207" s="79"/>
      <c r="L207" s="79"/>
      <c r="N207" s="18"/>
      <c r="O207" s="21">
        <f t="shared" si="23"/>
        <v>44735</v>
      </c>
      <c r="P207" s="19">
        <f t="shared" si="20"/>
        <v>44760</v>
      </c>
      <c r="Q207" s="145" t="s">
        <v>393</v>
      </c>
      <c r="R207" s="132" t="s">
        <v>658</v>
      </c>
      <c r="S207" s="56">
        <v>4.5</v>
      </c>
    </row>
    <row r="208" spans="1:19" ht="30" x14ac:dyDescent="0.25">
      <c r="A208" t="s">
        <v>740</v>
      </c>
      <c r="B208" s="1">
        <v>44734</v>
      </c>
      <c r="C208" s="45" t="s">
        <v>242</v>
      </c>
      <c r="K208" s="79"/>
      <c r="L208" s="79"/>
      <c r="N208" s="18"/>
      <c r="O208" s="21">
        <f t="shared" si="23"/>
        <v>44735</v>
      </c>
      <c r="P208" s="19">
        <f t="shared" si="20"/>
        <v>44760</v>
      </c>
      <c r="Q208" s="145" t="s">
        <v>394</v>
      </c>
      <c r="R208" s="132" t="s">
        <v>658</v>
      </c>
      <c r="S208" s="56">
        <v>4.5</v>
      </c>
    </row>
    <row r="209" spans="1:19" ht="30" x14ac:dyDescent="0.25">
      <c r="A209" t="s">
        <v>741</v>
      </c>
      <c r="B209" s="1">
        <v>44734</v>
      </c>
      <c r="C209" s="45" t="s">
        <v>242</v>
      </c>
      <c r="K209" s="79"/>
      <c r="L209" s="79"/>
      <c r="N209" s="18"/>
      <c r="O209" s="21">
        <f t="shared" si="23"/>
        <v>44735</v>
      </c>
      <c r="P209" s="19">
        <f t="shared" si="20"/>
        <v>44760</v>
      </c>
      <c r="Q209" s="145" t="s">
        <v>393</v>
      </c>
      <c r="R209" s="132" t="s">
        <v>658</v>
      </c>
      <c r="S209" s="56">
        <v>4.5</v>
      </c>
    </row>
    <row r="210" spans="1:19" ht="30" x14ac:dyDescent="0.25">
      <c r="A210" t="s">
        <v>742</v>
      </c>
      <c r="B210" s="1">
        <v>44734</v>
      </c>
      <c r="C210" s="45" t="s">
        <v>242</v>
      </c>
      <c r="D210" s="75">
        <v>4</v>
      </c>
      <c r="H210">
        <v>34</v>
      </c>
      <c r="I210">
        <v>31</v>
      </c>
      <c r="J210" s="77">
        <v>29</v>
      </c>
      <c r="K210" s="79">
        <v>20</v>
      </c>
      <c r="L210" s="79">
        <v>19</v>
      </c>
      <c r="M210" s="77">
        <v>18</v>
      </c>
      <c r="N210" s="18">
        <f t="shared" ref="N210:N212" si="27">(K210+L210+M210)/3</f>
        <v>19</v>
      </c>
      <c r="O210" s="21">
        <f t="shared" si="23"/>
        <v>44716</v>
      </c>
      <c r="P210" s="19">
        <f t="shared" si="20"/>
        <v>44741</v>
      </c>
      <c r="R210" s="132" t="s">
        <v>659</v>
      </c>
      <c r="S210" s="56">
        <v>9</v>
      </c>
    </row>
    <row r="211" spans="1:19" ht="30" x14ac:dyDescent="0.25">
      <c r="A211" t="s">
        <v>743</v>
      </c>
      <c r="B211" s="1">
        <v>44734</v>
      </c>
      <c r="C211" s="45" t="s">
        <v>242</v>
      </c>
      <c r="D211" s="75">
        <v>4</v>
      </c>
      <c r="E211">
        <v>90</v>
      </c>
      <c r="F211">
        <v>90</v>
      </c>
      <c r="G211" s="77" t="s">
        <v>193</v>
      </c>
      <c r="K211" s="79">
        <v>10</v>
      </c>
      <c r="L211" s="79">
        <v>10</v>
      </c>
      <c r="M211" s="77">
        <v>11</v>
      </c>
      <c r="N211" s="18">
        <f t="shared" si="27"/>
        <v>10.333333333333334</v>
      </c>
      <c r="O211" s="21">
        <f t="shared" si="23"/>
        <v>44724.666666666664</v>
      </c>
      <c r="P211" s="19">
        <f t="shared" si="20"/>
        <v>44749.666666666664</v>
      </c>
      <c r="R211" s="132" t="s">
        <v>659</v>
      </c>
      <c r="S211" s="56">
        <v>9</v>
      </c>
    </row>
    <row r="212" spans="1:19" ht="30" x14ac:dyDescent="0.25">
      <c r="A212" t="s">
        <v>744</v>
      </c>
      <c r="B212" s="1">
        <v>44734</v>
      </c>
      <c r="C212" s="45" t="s">
        <v>242</v>
      </c>
      <c r="D212" s="75">
        <v>4</v>
      </c>
      <c r="G212" s="77">
        <v>90</v>
      </c>
      <c r="H212">
        <v>24</v>
      </c>
      <c r="I212">
        <v>28</v>
      </c>
      <c r="K212" s="79">
        <v>10</v>
      </c>
      <c r="L212" s="79">
        <v>16</v>
      </c>
      <c r="M212" s="77">
        <v>18</v>
      </c>
      <c r="N212" s="18">
        <f t="shared" si="27"/>
        <v>14.666666666666666</v>
      </c>
      <c r="O212" s="21">
        <f t="shared" si="23"/>
        <v>44720.333333333336</v>
      </c>
      <c r="P212" s="19">
        <f t="shared" si="20"/>
        <v>44745.333333333336</v>
      </c>
      <c r="R212" s="132" t="s">
        <v>659</v>
      </c>
      <c r="S212" s="56">
        <v>9</v>
      </c>
    </row>
    <row r="213" spans="1:19" ht="30" x14ac:dyDescent="0.25">
      <c r="A213" t="s">
        <v>745</v>
      </c>
      <c r="B213" s="1">
        <v>44734</v>
      </c>
      <c r="C213" s="45" t="s">
        <v>242</v>
      </c>
      <c r="K213" s="79"/>
      <c r="L213" s="79"/>
      <c r="N213" s="18"/>
      <c r="O213" s="21">
        <f t="shared" si="23"/>
        <v>44735</v>
      </c>
      <c r="P213" s="19">
        <f t="shared" si="20"/>
        <v>44760</v>
      </c>
      <c r="Q213" s="145" t="s">
        <v>440</v>
      </c>
      <c r="R213" s="132" t="s">
        <v>658</v>
      </c>
      <c r="S213" s="56">
        <v>4.5</v>
      </c>
    </row>
    <row r="214" spans="1:19" ht="30" x14ac:dyDescent="0.25">
      <c r="A214" t="s">
        <v>746</v>
      </c>
      <c r="B214" s="1">
        <v>44734</v>
      </c>
      <c r="C214" s="45" t="s">
        <v>242</v>
      </c>
      <c r="H214" t="s">
        <v>829</v>
      </c>
      <c r="K214" s="79"/>
      <c r="L214" s="79"/>
      <c r="M214" s="77">
        <v>26</v>
      </c>
      <c r="N214" s="18">
        <v>26</v>
      </c>
      <c r="O214" s="21">
        <f t="shared" si="23"/>
        <v>44709</v>
      </c>
      <c r="P214" s="19">
        <f t="shared" si="20"/>
        <v>44734</v>
      </c>
      <c r="R214" s="132" t="s">
        <v>659</v>
      </c>
      <c r="S214" s="56">
        <v>9</v>
      </c>
    </row>
    <row r="215" spans="1:19" x14ac:dyDescent="0.25">
      <c r="A215" t="s">
        <v>272</v>
      </c>
      <c r="B215" s="1">
        <v>44733</v>
      </c>
      <c r="C215" s="44" t="s">
        <v>322</v>
      </c>
      <c r="K215" s="79"/>
      <c r="L215" s="79"/>
      <c r="N215" s="18"/>
      <c r="O215" s="21">
        <f t="shared" si="23"/>
        <v>44734</v>
      </c>
      <c r="P215" s="19">
        <f t="shared" si="20"/>
        <v>44759</v>
      </c>
      <c r="Q215" s="145" t="s">
        <v>440</v>
      </c>
      <c r="R215" s="132" t="s">
        <v>632</v>
      </c>
      <c r="S215" s="56">
        <v>5</v>
      </c>
    </row>
    <row r="216" spans="1:19" x14ac:dyDescent="0.25">
      <c r="A216" t="s">
        <v>273</v>
      </c>
      <c r="B216" s="1">
        <v>44733</v>
      </c>
      <c r="C216" s="44" t="s">
        <v>322</v>
      </c>
      <c r="K216" s="79"/>
      <c r="L216" s="79"/>
      <c r="N216" s="18"/>
      <c r="O216" s="21">
        <f t="shared" si="23"/>
        <v>44734</v>
      </c>
      <c r="P216" s="19">
        <f t="shared" si="20"/>
        <v>44759</v>
      </c>
      <c r="Q216" s="145" t="s">
        <v>440</v>
      </c>
      <c r="R216" s="132" t="s">
        <v>632</v>
      </c>
      <c r="S216" s="56">
        <v>5</v>
      </c>
    </row>
    <row r="217" spans="1:19" x14ac:dyDescent="0.25">
      <c r="A217" t="s">
        <v>274</v>
      </c>
      <c r="B217" s="1">
        <v>44733</v>
      </c>
      <c r="C217" s="44" t="s">
        <v>322</v>
      </c>
      <c r="D217" s="75">
        <v>4</v>
      </c>
      <c r="H217">
        <v>40</v>
      </c>
      <c r="I217">
        <v>42</v>
      </c>
      <c r="J217" s="77">
        <v>42</v>
      </c>
      <c r="K217" s="79">
        <v>22</v>
      </c>
      <c r="L217" s="79">
        <v>23</v>
      </c>
      <c r="M217" s="77">
        <v>23</v>
      </c>
      <c r="N217" s="18">
        <f t="shared" ref="N217:N221" si="28">(K217+L217+M217)/3</f>
        <v>22.666666666666668</v>
      </c>
      <c r="O217" s="21">
        <f t="shared" si="23"/>
        <v>44711.333333333336</v>
      </c>
      <c r="P217" s="19">
        <f t="shared" si="20"/>
        <v>44736.333333333336</v>
      </c>
      <c r="R217" s="132" t="s">
        <v>658</v>
      </c>
      <c r="S217" s="56">
        <v>10</v>
      </c>
    </row>
    <row r="218" spans="1:19" x14ac:dyDescent="0.25">
      <c r="A218" t="s">
        <v>275</v>
      </c>
      <c r="B218" s="1">
        <v>44733</v>
      </c>
      <c r="C218" s="44" t="s">
        <v>322</v>
      </c>
      <c r="K218" s="79"/>
      <c r="L218" s="79"/>
      <c r="N218" s="18"/>
      <c r="O218" s="21">
        <f t="shared" si="23"/>
        <v>44734</v>
      </c>
      <c r="P218" s="19">
        <f t="shared" si="20"/>
        <v>44759</v>
      </c>
      <c r="Q218" s="147" t="s">
        <v>805</v>
      </c>
      <c r="R218" s="132" t="s">
        <v>632</v>
      </c>
      <c r="S218" s="56">
        <v>5</v>
      </c>
    </row>
    <row r="219" spans="1:19" x14ac:dyDescent="0.25">
      <c r="A219" t="s">
        <v>276</v>
      </c>
      <c r="B219" s="1">
        <v>44733</v>
      </c>
      <c r="C219" s="44" t="s">
        <v>322</v>
      </c>
      <c r="D219" s="75">
        <v>3</v>
      </c>
      <c r="H219">
        <v>37</v>
      </c>
      <c r="I219">
        <v>35</v>
      </c>
      <c r="J219" s="77">
        <v>40</v>
      </c>
      <c r="K219" s="79">
        <v>22</v>
      </c>
      <c r="L219" s="79">
        <v>21</v>
      </c>
      <c r="M219" s="77">
        <v>22</v>
      </c>
      <c r="N219" s="18">
        <f t="shared" si="28"/>
        <v>21.666666666666668</v>
      </c>
      <c r="O219" s="21">
        <f t="shared" si="23"/>
        <v>44712.333333333336</v>
      </c>
      <c r="P219" s="19">
        <f t="shared" si="20"/>
        <v>44737.333333333336</v>
      </c>
      <c r="R219" s="132" t="s">
        <v>632</v>
      </c>
      <c r="S219" s="56">
        <v>10</v>
      </c>
    </row>
    <row r="220" spans="1:19" x14ac:dyDescent="0.25">
      <c r="A220" t="s">
        <v>277</v>
      </c>
      <c r="B220" s="1">
        <v>44733</v>
      </c>
      <c r="C220" s="44" t="s">
        <v>322</v>
      </c>
      <c r="K220" s="79"/>
      <c r="L220" s="79"/>
      <c r="N220" s="18"/>
      <c r="O220" s="21">
        <f t="shared" si="23"/>
        <v>44734</v>
      </c>
      <c r="P220" s="19">
        <f t="shared" si="20"/>
        <v>44759</v>
      </c>
      <c r="Q220" s="147" t="s">
        <v>805</v>
      </c>
      <c r="R220" s="132" t="s">
        <v>658</v>
      </c>
      <c r="S220" s="56">
        <v>5</v>
      </c>
    </row>
    <row r="221" spans="1:19" x14ac:dyDescent="0.25">
      <c r="A221" t="s">
        <v>278</v>
      </c>
      <c r="B221" s="1">
        <v>44733</v>
      </c>
      <c r="C221" s="44" t="s">
        <v>322</v>
      </c>
      <c r="D221" s="75">
        <v>3</v>
      </c>
      <c r="H221">
        <v>31</v>
      </c>
      <c r="I221">
        <v>32</v>
      </c>
      <c r="J221" s="77">
        <v>35</v>
      </c>
      <c r="K221" s="79">
        <v>19</v>
      </c>
      <c r="L221" s="79">
        <v>19</v>
      </c>
      <c r="M221" s="77">
        <v>21</v>
      </c>
      <c r="N221" s="18">
        <f t="shared" si="28"/>
        <v>19.666666666666668</v>
      </c>
      <c r="O221" s="21">
        <f t="shared" si="23"/>
        <v>44714.333333333336</v>
      </c>
      <c r="P221" s="19">
        <f t="shared" si="20"/>
        <v>44739.333333333336</v>
      </c>
      <c r="R221" s="132" t="s">
        <v>659</v>
      </c>
      <c r="S221" s="56">
        <v>10</v>
      </c>
    </row>
    <row r="222" spans="1:19" x14ac:dyDescent="0.25">
      <c r="A222" t="s">
        <v>280</v>
      </c>
      <c r="B222" s="1">
        <v>44733</v>
      </c>
      <c r="C222" s="44" t="s">
        <v>322</v>
      </c>
      <c r="K222" s="79"/>
      <c r="L222" s="79"/>
      <c r="N222" s="18"/>
      <c r="O222" s="21">
        <f t="shared" si="23"/>
        <v>44734</v>
      </c>
      <c r="P222" s="19">
        <f t="shared" si="20"/>
        <v>44759</v>
      </c>
      <c r="Q222" s="147" t="s">
        <v>805</v>
      </c>
      <c r="R222" s="132" t="s">
        <v>659</v>
      </c>
      <c r="S222" s="56">
        <v>5</v>
      </c>
    </row>
    <row r="223" spans="1:19" x14ac:dyDescent="0.25">
      <c r="A223" t="s">
        <v>281</v>
      </c>
      <c r="B223" s="1">
        <v>44733</v>
      </c>
      <c r="C223" s="44" t="s">
        <v>322</v>
      </c>
      <c r="K223" s="79"/>
      <c r="L223" s="79"/>
      <c r="N223" s="18"/>
      <c r="O223" s="21">
        <f t="shared" si="23"/>
        <v>44734</v>
      </c>
      <c r="P223" s="19">
        <f t="shared" si="20"/>
        <v>44759</v>
      </c>
      <c r="Q223" s="147" t="s">
        <v>805</v>
      </c>
      <c r="R223" s="132" t="s">
        <v>659</v>
      </c>
      <c r="S223" s="56">
        <v>5</v>
      </c>
    </row>
    <row r="224" spans="1:19" x14ac:dyDescent="0.25">
      <c r="A224" t="s">
        <v>282</v>
      </c>
      <c r="B224" s="1">
        <v>44733</v>
      </c>
      <c r="C224" s="44" t="s">
        <v>322</v>
      </c>
      <c r="K224" s="79"/>
      <c r="L224" s="79"/>
      <c r="N224" s="18"/>
      <c r="O224" s="21">
        <f t="shared" si="23"/>
        <v>44734</v>
      </c>
      <c r="P224" s="19">
        <f t="shared" si="20"/>
        <v>44759</v>
      </c>
      <c r="Q224" s="147" t="s">
        <v>805</v>
      </c>
      <c r="R224" s="132" t="s">
        <v>659</v>
      </c>
      <c r="S224" s="56">
        <v>5</v>
      </c>
    </row>
    <row r="225" spans="1:19" x14ac:dyDescent="0.25">
      <c r="A225" t="s">
        <v>283</v>
      </c>
      <c r="B225" s="1">
        <v>44733</v>
      </c>
      <c r="C225" s="44" t="s">
        <v>322</v>
      </c>
      <c r="D225" s="75">
        <v>3</v>
      </c>
      <c r="H225">
        <v>32</v>
      </c>
      <c r="I225">
        <v>35</v>
      </c>
      <c r="J225" s="77">
        <v>34</v>
      </c>
      <c r="K225" s="79">
        <v>19</v>
      </c>
      <c r="L225" s="79">
        <v>21</v>
      </c>
      <c r="M225" s="77">
        <v>20</v>
      </c>
      <c r="N225" s="18">
        <f>(K225+L225+M225)/3</f>
        <v>20</v>
      </c>
      <c r="O225" s="21">
        <f t="shared" si="23"/>
        <v>44714</v>
      </c>
      <c r="P225" s="19">
        <f t="shared" si="20"/>
        <v>44739</v>
      </c>
      <c r="R225" s="132" t="s">
        <v>659</v>
      </c>
      <c r="S225" s="56">
        <v>10</v>
      </c>
    </row>
    <row r="226" spans="1:19" x14ac:dyDescent="0.25">
      <c r="A226" t="s">
        <v>284</v>
      </c>
      <c r="B226" s="1">
        <v>44733</v>
      </c>
      <c r="C226" s="44" t="s">
        <v>322</v>
      </c>
      <c r="K226" s="79"/>
      <c r="L226" s="79"/>
      <c r="N226" s="18"/>
      <c r="O226" s="21">
        <f t="shared" si="23"/>
        <v>44734</v>
      </c>
      <c r="P226" s="19">
        <f t="shared" si="20"/>
        <v>44759</v>
      </c>
      <c r="Q226" s="147" t="s">
        <v>805</v>
      </c>
      <c r="R226" s="132" t="s">
        <v>658</v>
      </c>
      <c r="S226" s="56">
        <v>5</v>
      </c>
    </row>
    <row r="227" spans="1:19" x14ac:dyDescent="0.25">
      <c r="A227" t="s">
        <v>285</v>
      </c>
      <c r="B227" s="1">
        <v>44733</v>
      </c>
      <c r="C227" s="44" t="s">
        <v>322</v>
      </c>
      <c r="D227" s="75">
        <v>3</v>
      </c>
      <c r="H227">
        <v>39</v>
      </c>
      <c r="I227">
        <v>42</v>
      </c>
      <c r="J227" s="77">
        <v>43</v>
      </c>
      <c r="K227" s="79">
        <v>22</v>
      </c>
      <c r="L227" s="79">
        <v>23</v>
      </c>
      <c r="M227" s="77">
        <v>23</v>
      </c>
      <c r="N227" s="18">
        <f t="shared" ref="N227:N229" si="29">(K227+L227+M227)/3</f>
        <v>22.666666666666668</v>
      </c>
      <c r="O227" s="21">
        <f t="shared" si="23"/>
        <v>44711.333333333336</v>
      </c>
      <c r="P227" s="19">
        <f t="shared" si="20"/>
        <v>44736.333333333336</v>
      </c>
      <c r="R227" s="132" t="s">
        <v>658</v>
      </c>
      <c r="S227" s="56">
        <v>10</v>
      </c>
    </row>
    <row r="228" spans="1:19" x14ac:dyDescent="0.25">
      <c r="A228" t="s">
        <v>286</v>
      </c>
      <c r="B228" s="1">
        <v>44733</v>
      </c>
      <c r="C228" s="44" t="s">
        <v>322</v>
      </c>
      <c r="D228" s="75">
        <v>2</v>
      </c>
      <c r="H228">
        <v>30</v>
      </c>
      <c r="I228">
        <v>36</v>
      </c>
      <c r="K228" s="79">
        <v>19</v>
      </c>
      <c r="L228" s="79">
        <v>21</v>
      </c>
      <c r="N228" s="18">
        <f>(K228+L228)/2</f>
        <v>20</v>
      </c>
      <c r="O228" s="21">
        <f t="shared" si="23"/>
        <v>44714</v>
      </c>
      <c r="P228" s="19">
        <f t="shared" ref="P228:P287" si="30">O228+25</f>
        <v>44739</v>
      </c>
      <c r="R228" s="132" t="s">
        <v>659</v>
      </c>
      <c r="S228" s="56">
        <v>10</v>
      </c>
    </row>
    <row r="229" spans="1:19" x14ac:dyDescent="0.25">
      <c r="A229" t="s">
        <v>287</v>
      </c>
      <c r="B229" s="1">
        <v>44733</v>
      </c>
      <c r="C229" s="44" t="s">
        <v>322</v>
      </c>
      <c r="D229" s="75">
        <v>5</v>
      </c>
      <c r="H229">
        <v>28</v>
      </c>
      <c r="I229">
        <v>27</v>
      </c>
      <c r="J229" s="77">
        <v>31</v>
      </c>
      <c r="K229" s="79">
        <v>18</v>
      </c>
      <c r="L229" s="79">
        <v>17</v>
      </c>
      <c r="M229" s="77">
        <v>19</v>
      </c>
      <c r="N229" s="18">
        <f t="shared" si="29"/>
        <v>18</v>
      </c>
      <c r="O229" s="21">
        <f t="shared" si="23"/>
        <v>44716</v>
      </c>
      <c r="P229" s="19">
        <f t="shared" si="30"/>
        <v>44741</v>
      </c>
      <c r="R229" s="132" t="s">
        <v>659</v>
      </c>
      <c r="S229" s="56">
        <v>10</v>
      </c>
    </row>
    <row r="230" spans="1:19" x14ac:dyDescent="0.25">
      <c r="A230" t="s">
        <v>288</v>
      </c>
      <c r="B230" s="1">
        <v>44733</v>
      </c>
      <c r="C230" s="44" t="s">
        <v>322</v>
      </c>
      <c r="K230" s="79"/>
      <c r="L230" s="79"/>
      <c r="N230" s="18"/>
      <c r="O230" s="21">
        <f t="shared" si="23"/>
        <v>44734</v>
      </c>
      <c r="P230" s="19">
        <f t="shared" si="30"/>
        <v>44759</v>
      </c>
      <c r="Q230" s="147" t="s">
        <v>805</v>
      </c>
      <c r="R230" s="132" t="s">
        <v>658</v>
      </c>
      <c r="S230" s="56">
        <v>5</v>
      </c>
    </row>
    <row r="231" spans="1:19" x14ac:dyDescent="0.25">
      <c r="A231" t="s">
        <v>289</v>
      </c>
      <c r="B231" s="1">
        <v>44733</v>
      </c>
      <c r="C231" s="44" t="s">
        <v>322</v>
      </c>
      <c r="K231" s="79"/>
      <c r="L231" s="79"/>
      <c r="N231" s="18"/>
      <c r="O231" s="21">
        <f t="shared" si="23"/>
        <v>44734</v>
      </c>
      <c r="P231" s="19">
        <f t="shared" si="30"/>
        <v>44759</v>
      </c>
      <c r="Q231" s="147" t="s">
        <v>805</v>
      </c>
      <c r="R231" s="132" t="s">
        <v>632</v>
      </c>
      <c r="S231" s="56">
        <v>5</v>
      </c>
    </row>
    <row r="232" spans="1:19" x14ac:dyDescent="0.25">
      <c r="A232" t="s">
        <v>290</v>
      </c>
      <c r="B232" s="1">
        <v>44733</v>
      </c>
      <c r="C232" s="44" t="s">
        <v>322</v>
      </c>
      <c r="D232" s="75">
        <v>3</v>
      </c>
      <c r="H232">
        <v>20</v>
      </c>
      <c r="I232">
        <v>26</v>
      </c>
      <c r="J232" s="77">
        <v>32</v>
      </c>
      <c r="K232" s="79">
        <v>14</v>
      </c>
      <c r="L232" s="79">
        <v>17</v>
      </c>
      <c r="M232" s="77">
        <v>19</v>
      </c>
      <c r="N232" s="18">
        <f t="shared" ref="N232:N234" si="31">(K232+L232+M232)/3</f>
        <v>16.666666666666668</v>
      </c>
      <c r="O232" s="21">
        <f t="shared" si="23"/>
        <v>44717.333333333336</v>
      </c>
      <c r="P232" s="19">
        <f t="shared" si="30"/>
        <v>44742.333333333336</v>
      </c>
      <c r="R232" s="132" t="s">
        <v>658</v>
      </c>
      <c r="S232" s="56">
        <v>10</v>
      </c>
    </row>
    <row r="233" spans="1:19" x14ac:dyDescent="0.25">
      <c r="A233" t="s">
        <v>291</v>
      </c>
      <c r="B233" s="1">
        <v>44733</v>
      </c>
      <c r="C233" s="44" t="s">
        <v>322</v>
      </c>
      <c r="K233" s="79"/>
      <c r="L233" s="79"/>
      <c r="N233" s="18"/>
      <c r="O233" s="21">
        <f t="shared" si="23"/>
        <v>44734</v>
      </c>
      <c r="P233" s="19">
        <f t="shared" si="30"/>
        <v>44759</v>
      </c>
      <c r="Q233" s="145" t="s">
        <v>393</v>
      </c>
      <c r="R233" s="132" t="s">
        <v>658</v>
      </c>
      <c r="S233" s="56">
        <v>5</v>
      </c>
    </row>
    <row r="234" spans="1:19" x14ac:dyDescent="0.25">
      <c r="A234" t="s">
        <v>292</v>
      </c>
      <c r="B234" s="1">
        <v>44733</v>
      </c>
      <c r="C234" s="44" t="s">
        <v>322</v>
      </c>
      <c r="D234" s="75">
        <v>4</v>
      </c>
      <c r="H234">
        <v>36</v>
      </c>
      <c r="I234">
        <v>38</v>
      </c>
      <c r="J234" s="77">
        <v>36</v>
      </c>
      <c r="K234" s="79">
        <v>21</v>
      </c>
      <c r="L234" s="79">
        <v>22</v>
      </c>
      <c r="M234" s="77">
        <v>21</v>
      </c>
      <c r="N234" s="18">
        <f t="shared" si="31"/>
        <v>21.333333333333332</v>
      </c>
      <c r="O234" s="21">
        <f t="shared" si="23"/>
        <v>44712.666666666664</v>
      </c>
      <c r="P234" s="19">
        <f t="shared" si="30"/>
        <v>44737.666666666664</v>
      </c>
      <c r="R234" s="132" t="s">
        <v>659</v>
      </c>
      <c r="S234" s="56">
        <v>10</v>
      </c>
    </row>
    <row r="235" spans="1:19" x14ac:dyDescent="0.25">
      <c r="A235" t="s">
        <v>293</v>
      </c>
      <c r="B235" s="1">
        <v>44733</v>
      </c>
      <c r="C235" s="44" t="s">
        <v>322</v>
      </c>
      <c r="K235" s="79"/>
      <c r="L235" s="79"/>
      <c r="N235" s="18"/>
      <c r="O235" s="21">
        <f t="shared" ref="O235:O291" si="32">B235-N235+1</f>
        <v>44734</v>
      </c>
      <c r="P235" s="19">
        <f t="shared" si="30"/>
        <v>44759</v>
      </c>
      <c r="Q235" s="147" t="s">
        <v>805</v>
      </c>
      <c r="R235" s="132" t="s">
        <v>659</v>
      </c>
      <c r="S235" s="56">
        <v>5</v>
      </c>
    </row>
    <row r="236" spans="1:19" x14ac:dyDescent="0.25">
      <c r="A236" t="s">
        <v>294</v>
      </c>
      <c r="B236" s="1">
        <v>44733</v>
      </c>
      <c r="C236" s="44" t="s">
        <v>322</v>
      </c>
      <c r="K236" s="79"/>
      <c r="L236" s="79"/>
      <c r="N236" s="18"/>
      <c r="O236" s="21">
        <f t="shared" si="32"/>
        <v>44734</v>
      </c>
      <c r="P236" s="19">
        <f t="shared" si="30"/>
        <v>44759</v>
      </c>
      <c r="Q236" s="145" t="s">
        <v>440</v>
      </c>
      <c r="R236" s="132" t="s">
        <v>632</v>
      </c>
      <c r="S236" s="56">
        <v>5</v>
      </c>
    </row>
    <row r="237" spans="1:19" x14ac:dyDescent="0.25">
      <c r="A237" t="s">
        <v>295</v>
      </c>
      <c r="B237" s="1">
        <v>44733</v>
      </c>
      <c r="C237" s="44" t="s">
        <v>322</v>
      </c>
      <c r="K237" s="79"/>
      <c r="L237" s="79"/>
      <c r="N237" s="18"/>
      <c r="O237" s="21">
        <f t="shared" si="32"/>
        <v>44734</v>
      </c>
      <c r="P237" s="19">
        <f t="shared" si="30"/>
        <v>44759</v>
      </c>
      <c r="Q237" s="145" t="s">
        <v>440</v>
      </c>
      <c r="R237" s="132" t="s">
        <v>658</v>
      </c>
      <c r="S237" s="56">
        <v>5</v>
      </c>
    </row>
    <row r="238" spans="1:19" x14ac:dyDescent="0.25">
      <c r="A238" t="s">
        <v>296</v>
      </c>
      <c r="B238" s="1">
        <v>44733</v>
      </c>
      <c r="C238" s="44" t="s">
        <v>322</v>
      </c>
      <c r="H238" t="s">
        <v>816</v>
      </c>
      <c r="K238" s="79">
        <v>26</v>
      </c>
      <c r="L238" s="79">
        <v>26</v>
      </c>
      <c r="M238" s="77">
        <v>25</v>
      </c>
      <c r="N238" s="18">
        <f t="shared" ref="N238" si="33">(K238+L238+M238)/3</f>
        <v>25.666666666666668</v>
      </c>
      <c r="O238" s="21">
        <f t="shared" si="32"/>
        <v>44708.333333333336</v>
      </c>
      <c r="P238" s="19">
        <f t="shared" si="30"/>
        <v>44733.333333333336</v>
      </c>
      <c r="R238" s="132" t="s">
        <v>658</v>
      </c>
      <c r="S238" s="56">
        <v>10</v>
      </c>
    </row>
    <row r="239" spans="1:19" x14ac:dyDescent="0.25">
      <c r="A239" t="s">
        <v>297</v>
      </c>
      <c r="B239" s="1">
        <v>44733</v>
      </c>
      <c r="C239" s="44" t="s">
        <v>322</v>
      </c>
      <c r="K239" s="79"/>
      <c r="L239" s="79"/>
      <c r="N239" s="18"/>
      <c r="O239" s="21">
        <f t="shared" si="32"/>
        <v>44734</v>
      </c>
      <c r="P239" s="19">
        <f t="shared" si="30"/>
        <v>44759</v>
      </c>
      <c r="Q239" s="145" t="s">
        <v>394</v>
      </c>
      <c r="R239" s="132" t="s">
        <v>632</v>
      </c>
      <c r="S239" s="56">
        <v>5</v>
      </c>
    </row>
    <row r="240" spans="1:19" x14ac:dyDescent="0.25">
      <c r="A240" t="s">
        <v>298</v>
      </c>
      <c r="B240" s="1">
        <v>44733</v>
      </c>
      <c r="C240" s="44" t="s">
        <v>322</v>
      </c>
      <c r="K240" s="79"/>
      <c r="L240" s="79"/>
      <c r="N240" s="18"/>
      <c r="O240" s="21">
        <f t="shared" si="32"/>
        <v>44734</v>
      </c>
      <c r="P240" s="19">
        <f t="shared" si="30"/>
        <v>44759</v>
      </c>
      <c r="Q240" s="147" t="s">
        <v>805</v>
      </c>
      <c r="R240" s="132" t="s">
        <v>658</v>
      </c>
      <c r="S240" s="56">
        <v>5</v>
      </c>
    </row>
    <row r="241" spans="1:19" x14ac:dyDescent="0.25">
      <c r="A241" t="s">
        <v>300</v>
      </c>
      <c r="B241" s="1">
        <v>44733</v>
      </c>
      <c r="C241" s="44" t="s">
        <v>322</v>
      </c>
      <c r="K241" s="79"/>
      <c r="L241" s="79"/>
      <c r="N241" s="18"/>
      <c r="O241" s="21">
        <f t="shared" si="32"/>
        <v>44734</v>
      </c>
      <c r="P241" s="19">
        <f t="shared" si="30"/>
        <v>44759</v>
      </c>
      <c r="Q241" s="145" t="s">
        <v>394</v>
      </c>
      <c r="R241" s="132" t="s">
        <v>659</v>
      </c>
      <c r="S241" s="56">
        <v>5</v>
      </c>
    </row>
    <row r="242" spans="1:19" x14ac:dyDescent="0.25">
      <c r="A242" t="s">
        <v>301</v>
      </c>
      <c r="B242" s="1">
        <v>44733</v>
      </c>
      <c r="C242" s="44" t="s">
        <v>322</v>
      </c>
      <c r="D242" s="75">
        <v>3</v>
      </c>
      <c r="E242">
        <v>90</v>
      </c>
      <c r="H242">
        <v>20</v>
      </c>
      <c r="I242">
        <v>20</v>
      </c>
      <c r="K242" s="79">
        <v>10</v>
      </c>
      <c r="L242" s="79">
        <v>14</v>
      </c>
      <c r="M242" s="77">
        <v>14</v>
      </c>
      <c r="N242" s="18">
        <f t="shared" ref="N242:N249" si="34">(K242+L242+M242)/3</f>
        <v>12.666666666666666</v>
      </c>
      <c r="O242" s="21">
        <f t="shared" si="32"/>
        <v>44721.333333333336</v>
      </c>
      <c r="P242" s="19">
        <f t="shared" si="30"/>
        <v>44746.333333333336</v>
      </c>
      <c r="R242" s="132" t="s">
        <v>659</v>
      </c>
      <c r="S242" s="56">
        <v>10</v>
      </c>
    </row>
    <row r="243" spans="1:19" x14ac:dyDescent="0.25">
      <c r="A243" t="s">
        <v>302</v>
      </c>
      <c r="B243" s="1">
        <v>44733</v>
      </c>
      <c r="C243" s="44" t="s">
        <v>322</v>
      </c>
      <c r="K243" s="79"/>
      <c r="L243" s="79"/>
      <c r="N243" s="18">
        <f t="shared" si="34"/>
        <v>0</v>
      </c>
      <c r="O243" s="21">
        <f t="shared" si="32"/>
        <v>44734</v>
      </c>
      <c r="P243" s="19">
        <f t="shared" si="30"/>
        <v>44759</v>
      </c>
      <c r="Q243" s="145" t="s">
        <v>500</v>
      </c>
      <c r="R243" s="132" t="s">
        <v>632</v>
      </c>
      <c r="S243" s="56">
        <v>5</v>
      </c>
    </row>
    <row r="244" spans="1:19" x14ac:dyDescent="0.25">
      <c r="A244" t="s">
        <v>303</v>
      </c>
      <c r="B244" s="1">
        <v>44733</v>
      </c>
      <c r="C244" s="44" t="s">
        <v>322</v>
      </c>
      <c r="D244" s="75">
        <v>2</v>
      </c>
      <c r="H244">
        <v>28</v>
      </c>
      <c r="I244">
        <v>29</v>
      </c>
      <c r="K244" s="79">
        <v>18</v>
      </c>
      <c r="L244" s="79">
        <v>18</v>
      </c>
      <c r="N244" s="18">
        <v>18</v>
      </c>
      <c r="O244" s="21">
        <f t="shared" si="32"/>
        <v>44716</v>
      </c>
      <c r="P244" s="19">
        <f t="shared" si="30"/>
        <v>44741</v>
      </c>
      <c r="R244" s="132" t="s">
        <v>658</v>
      </c>
      <c r="S244" s="56">
        <v>10</v>
      </c>
    </row>
    <row r="245" spans="1:19" s="140" customFormat="1" x14ac:dyDescent="0.25">
      <c r="A245" t="s">
        <v>305</v>
      </c>
      <c r="B245" s="1">
        <v>44733</v>
      </c>
      <c r="C245" s="44" t="s">
        <v>322</v>
      </c>
      <c r="D245" s="75">
        <v>5</v>
      </c>
      <c r="E245"/>
      <c r="F245"/>
      <c r="G245" s="77"/>
      <c r="H245">
        <v>24</v>
      </c>
      <c r="I245">
        <v>31</v>
      </c>
      <c r="J245" s="77">
        <v>31</v>
      </c>
      <c r="K245" s="79">
        <v>16</v>
      </c>
      <c r="L245" s="79">
        <v>19</v>
      </c>
      <c r="M245" s="77">
        <v>19</v>
      </c>
      <c r="N245" s="18">
        <f t="shared" si="34"/>
        <v>18</v>
      </c>
      <c r="O245" s="21">
        <f t="shared" si="32"/>
        <v>44716</v>
      </c>
      <c r="P245" s="19">
        <f t="shared" si="30"/>
        <v>44741</v>
      </c>
      <c r="Q245" s="145"/>
      <c r="R245" s="132" t="s">
        <v>659</v>
      </c>
      <c r="S245" s="56">
        <v>10</v>
      </c>
    </row>
    <row r="246" spans="1:19" x14ac:dyDescent="0.25">
      <c r="A246" t="s">
        <v>306</v>
      </c>
      <c r="B246" s="1">
        <v>44733</v>
      </c>
      <c r="C246" s="44" t="s">
        <v>322</v>
      </c>
      <c r="D246" s="75">
        <v>3</v>
      </c>
      <c r="H246">
        <v>35</v>
      </c>
      <c r="I246">
        <v>36</v>
      </c>
      <c r="J246" s="77">
        <v>34</v>
      </c>
      <c r="K246" s="79">
        <v>21</v>
      </c>
      <c r="L246" s="79">
        <v>21</v>
      </c>
      <c r="M246" s="77">
        <v>20</v>
      </c>
      <c r="N246" s="18">
        <f t="shared" si="34"/>
        <v>20.666666666666668</v>
      </c>
      <c r="O246" s="21">
        <f t="shared" si="32"/>
        <v>44713.333333333336</v>
      </c>
      <c r="P246" s="19">
        <f t="shared" si="30"/>
        <v>44738.333333333336</v>
      </c>
      <c r="R246" s="132" t="s">
        <v>658</v>
      </c>
      <c r="S246" s="56">
        <v>10</v>
      </c>
    </row>
    <row r="247" spans="1:19" x14ac:dyDescent="0.25">
      <c r="A247" t="s">
        <v>307</v>
      </c>
      <c r="B247" s="1">
        <v>44733</v>
      </c>
      <c r="C247" s="44" t="s">
        <v>322</v>
      </c>
      <c r="K247" s="79"/>
      <c r="L247" s="79"/>
      <c r="N247" s="18">
        <f t="shared" si="34"/>
        <v>0</v>
      </c>
      <c r="O247" s="21">
        <f t="shared" si="32"/>
        <v>44734</v>
      </c>
      <c r="P247" s="19">
        <f t="shared" si="30"/>
        <v>44759</v>
      </c>
      <c r="Q247" s="147" t="s">
        <v>805</v>
      </c>
      <c r="R247" s="132" t="s">
        <v>658</v>
      </c>
      <c r="S247" s="56">
        <v>5</v>
      </c>
    </row>
    <row r="248" spans="1:19" s="100" customFormat="1" x14ac:dyDescent="0.25">
      <c r="A248" t="s">
        <v>308</v>
      </c>
      <c r="B248" s="1">
        <v>44733</v>
      </c>
      <c r="C248" s="44" t="s">
        <v>322</v>
      </c>
      <c r="D248" s="75">
        <v>2</v>
      </c>
      <c r="E248"/>
      <c r="F248"/>
      <c r="G248" s="77"/>
      <c r="H248">
        <v>32</v>
      </c>
      <c r="I248">
        <v>36</v>
      </c>
      <c r="J248" s="77"/>
      <c r="K248" s="79">
        <v>19</v>
      </c>
      <c r="L248" s="79">
        <v>21</v>
      </c>
      <c r="M248" s="77"/>
      <c r="N248" s="18">
        <f>(K248+L248)/2</f>
        <v>20</v>
      </c>
      <c r="O248" s="21">
        <f t="shared" si="32"/>
        <v>44714</v>
      </c>
      <c r="P248" s="19">
        <f t="shared" si="30"/>
        <v>44739</v>
      </c>
      <c r="Q248" s="145"/>
      <c r="R248" s="132" t="s">
        <v>658</v>
      </c>
      <c r="S248" s="56">
        <v>10</v>
      </c>
    </row>
    <row r="249" spans="1:19" x14ac:dyDescent="0.25">
      <c r="A249" t="s">
        <v>309</v>
      </c>
      <c r="B249" s="1">
        <v>44733</v>
      </c>
      <c r="C249" s="44" t="s">
        <v>322</v>
      </c>
      <c r="D249" s="75">
        <v>5</v>
      </c>
      <c r="H249">
        <v>32</v>
      </c>
      <c r="I249">
        <v>29</v>
      </c>
      <c r="J249" s="77">
        <v>32</v>
      </c>
      <c r="K249" s="79">
        <v>19</v>
      </c>
      <c r="L249" s="79">
        <v>18</v>
      </c>
      <c r="M249" s="77">
        <v>19</v>
      </c>
      <c r="N249" s="18">
        <f t="shared" si="34"/>
        <v>18.666666666666668</v>
      </c>
      <c r="O249" s="21">
        <f t="shared" si="32"/>
        <v>44715.333333333336</v>
      </c>
      <c r="P249" s="19">
        <f t="shared" si="30"/>
        <v>44740.333333333336</v>
      </c>
      <c r="R249" s="132" t="s">
        <v>658</v>
      </c>
      <c r="S249" s="56">
        <v>10</v>
      </c>
    </row>
    <row r="250" spans="1:19" x14ac:dyDescent="0.25">
      <c r="A250" t="s">
        <v>310</v>
      </c>
      <c r="B250" s="1">
        <v>44733</v>
      </c>
      <c r="C250" s="44" t="s">
        <v>322</v>
      </c>
      <c r="K250" s="79"/>
      <c r="L250" s="79"/>
      <c r="N250" s="18"/>
      <c r="O250" s="21">
        <f t="shared" si="32"/>
        <v>44734</v>
      </c>
      <c r="P250" s="19">
        <f t="shared" si="30"/>
        <v>44759</v>
      </c>
      <c r="Q250" s="147" t="s">
        <v>805</v>
      </c>
      <c r="R250" s="132" t="s">
        <v>658</v>
      </c>
      <c r="S250" s="56">
        <v>5</v>
      </c>
    </row>
    <row r="251" spans="1:19" x14ac:dyDescent="0.25">
      <c r="A251" t="s">
        <v>312</v>
      </c>
      <c r="B251" s="1">
        <v>44733</v>
      </c>
      <c r="C251" s="44" t="s">
        <v>322</v>
      </c>
      <c r="K251" s="79"/>
      <c r="L251" s="79"/>
      <c r="N251" s="18"/>
      <c r="O251" s="21">
        <f t="shared" si="32"/>
        <v>44734</v>
      </c>
      <c r="P251" s="19">
        <f t="shared" si="30"/>
        <v>44759</v>
      </c>
      <c r="Q251" s="145" t="s">
        <v>394</v>
      </c>
      <c r="R251" s="132" t="s">
        <v>632</v>
      </c>
      <c r="S251" s="56">
        <v>5</v>
      </c>
    </row>
    <row r="252" spans="1:19" x14ac:dyDescent="0.25">
      <c r="A252" t="s">
        <v>313</v>
      </c>
      <c r="B252" s="1">
        <v>44733</v>
      </c>
      <c r="C252" s="44" t="s">
        <v>322</v>
      </c>
      <c r="D252" s="75">
        <v>4</v>
      </c>
      <c r="H252">
        <v>34</v>
      </c>
      <c r="I252">
        <v>40</v>
      </c>
      <c r="J252" s="77">
        <v>38</v>
      </c>
      <c r="K252" s="79">
        <v>20</v>
      </c>
      <c r="L252" s="79">
        <v>22</v>
      </c>
      <c r="M252" s="77">
        <v>22</v>
      </c>
      <c r="N252" s="18">
        <f t="shared" ref="N252" si="35">(K252+L252+M252)/3</f>
        <v>21.333333333333332</v>
      </c>
      <c r="O252" s="21">
        <f t="shared" si="32"/>
        <v>44712.666666666664</v>
      </c>
      <c r="P252" s="19">
        <f t="shared" si="30"/>
        <v>44737.666666666664</v>
      </c>
      <c r="R252" s="132" t="s">
        <v>632</v>
      </c>
      <c r="S252" s="56">
        <v>10</v>
      </c>
    </row>
    <row r="253" spans="1:19" x14ac:dyDescent="0.25">
      <c r="A253" t="s">
        <v>314</v>
      </c>
      <c r="B253" s="1">
        <v>44733</v>
      </c>
      <c r="C253" s="44" t="s">
        <v>322</v>
      </c>
      <c r="K253" s="79"/>
      <c r="L253" s="79"/>
      <c r="N253" s="18"/>
      <c r="O253" s="21">
        <f t="shared" si="32"/>
        <v>44734</v>
      </c>
      <c r="P253" s="19">
        <f t="shared" si="30"/>
        <v>44759</v>
      </c>
      <c r="Q253" s="147" t="s">
        <v>805</v>
      </c>
      <c r="R253" s="132" t="s">
        <v>632</v>
      </c>
      <c r="S253" s="56">
        <v>5</v>
      </c>
    </row>
    <row r="254" spans="1:19" x14ac:dyDescent="0.25">
      <c r="A254" t="s">
        <v>315</v>
      </c>
      <c r="B254" s="1">
        <v>44733</v>
      </c>
      <c r="C254" s="44" t="s">
        <v>322</v>
      </c>
      <c r="K254" s="79"/>
      <c r="L254" s="79"/>
      <c r="N254" s="18"/>
      <c r="O254" s="21">
        <f t="shared" si="32"/>
        <v>44734</v>
      </c>
      <c r="P254" s="19">
        <f t="shared" si="30"/>
        <v>44759</v>
      </c>
      <c r="Q254" s="147" t="s">
        <v>805</v>
      </c>
      <c r="R254" s="132" t="s">
        <v>632</v>
      </c>
      <c r="S254" s="56">
        <v>5</v>
      </c>
    </row>
    <row r="255" spans="1:19" x14ac:dyDescent="0.25">
      <c r="A255" t="s">
        <v>316</v>
      </c>
      <c r="B255" s="1">
        <v>44733</v>
      </c>
      <c r="C255" s="44" t="s">
        <v>322</v>
      </c>
      <c r="D255" s="75">
        <v>3</v>
      </c>
      <c r="H255">
        <v>21</v>
      </c>
      <c r="I255">
        <v>26</v>
      </c>
      <c r="J255" s="77">
        <v>26</v>
      </c>
      <c r="K255" s="79">
        <v>15</v>
      </c>
      <c r="L255" s="79">
        <v>17</v>
      </c>
      <c r="M255" s="77">
        <v>17</v>
      </c>
      <c r="N255" s="18">
        <f t="shared" ref="N255" si="36">(K255+L255+M255)/3</f>
        <v>16.333333333333332</v>
      </c>
      <c r="O255" s="21">
        <f t="shared" si="32"/>
        <v>44717.666666666664</v>
      </c>
      <c r="P255" s="19">
        <f t="shared" si="30"/>
        <v>44742.666666666664</v>
      </c>
      <c r="R255" s="132" t="s">
        <v>659</v>
      </c>
      <c r="S255" s="56">
        <v>10</v>
      </c>
    </row>
    <row r="256" spans="1:19" x14ac:dyDescent="0.25">
      <c r="A256" t="s">
        <v>317</v>
      </c>
      <c r="B256" s="1">
        <v>44733</v>
      </c>
      <c r="C256" s="44" t="s">
        <v>322</v>
      </c>
      <c r="K256" s="79"/>
      <c r="L256" s="79"/>
      <c r="N256" s="18"/>
      <c r="O256" s="21">
        <f t="shared" si="32"/>
        <v>44734</v>
      </c>
      <c r="P256" s="19">
        <f t="shared" si="30"/>
        <v>44759</v>
      </c>
      <c r="Q256" s="145" t="s">
        <v>394</v>
      </c>
      <c r="R256" s="132" t="s">
        <v>658</v>
      </c>
      <c r="S256" s="56">
        <v>5</v>
      </c>
    </row>
    <row r="257" spans="1:19" ht="30" x14ac:dyDescent="0.25">
      <c r="A257" t="s">
        <v>325</v>
      </c>
      <c r="B257" s="1">
        <v>44734</v>
      </c>
      <c r="C257" s="45" t="s">
        <v>323</v>
      </c>
      <c r="D257" s="75">
        <v>5</v>
      </c>
      <c r="H257">
        <v>22</v>
      </c>
      <c r="I257">
        <v>32</v>
      </c>
      <c r="J257" s="77">
        <v>29</v>
      </c>
      <c r="K257" s="79">
        <v>15</v>
      </c>
      <c r="L257" s="79">
        <v>19</v>
      </c>
      <c r="M257" s="77">
        <v>18</v>
      </c>
      <c r="N257" s="18">
        <f t="shared" ref="N257:N261" si="37">(K257+L257+M257)/3</f>
        <v>17.333333333333332</v>
      </c>
      <c r="O257" s="21">
        <f t="shared" si="32"/>
        <v>44717.666666666664</v>
      </c>
      <c r="P257" s="19">
        <f t="shared" si="30"/>
        <v>44742.666666666664</v>
      </c>
      <c r="R257" s="132" t="s">
        <v>658</v>
      </c>
      <c r="S257" s="56">
        <f>B257-'Мечение-1'!B309</f>
        <v>11</v>
      </c>
    </row>
    <row r="258" spans="1:19" ht="30" x14ac:dyDescent="0.25">
      <c r="A258" t="s">
        <v>327</v>
      </c>
      <c r="B258" s="1">
        <v>44734</v>
      </c>
      <c r="C258" s="45" t="s">
        <v>323</v>
      </c>
      <c r="D258" s="75">
        <v>5</v>
      </c>
      <c r="H258">
        <v>34</v>
      </c>
      <c r="I258">
        <v>38</v>
      </c>
      <c r="J258" s="77">
        <v>33</v>
      </c>
      <c r="K258" s="79">
        <v>20</v>
      </c>
      <c r="L258" s="79">
        <v>22</v>
      </c>
      <c r="M258" s="77">
        <v>20</v>
      </c>
      <c r="N258" s="18">
        <f t="shared" si="37"/>
        <v>20.666666666666668</v>
      </c>
      <c r="O258" s="21">
        <f t="shared" si="32"/>
        <v>44714.333333333336</v>
      </c>
      <c r="P258" s="19">
        <f t="shared" si="30"/>
        <v>44739.333333333336</v>
      </c>
      <c r="R258" s="132" t="s">
        <v>632</v>
      </c>
      <c r="S258" s="56">
        <v>11</v>
      </c>
    </row>
    <row r="259" spans="1:19" ht="30" x14ac:dyDescent="0.25">
      <c r="A259" t="s">
        <v>328</v>
      </c>
      <c r="B259" s="1">
        <v>44734</v>
      </c>
      <c r="C259" s="45" t="s">
        <v>323</v>
      </c>
      <c r="K259" s="79"/>
      <c r="L259" s="79"/>
      <c r="N259" s="18"/>
      <c r="O259" s="21">
        <f t="shared" si="32"/>
        <v>44735</v>
      </c>
      <c r="P259" s="19">
        <f t="shared" si="30"/>
        <v>44760</v>
      </c>
      <c r="Q259" s="147" t="s">
        <v>805</v>
      </c>
      <c r="R259" s="132" t="s">
        <v>632</v>
      </c>
      <c r="S259" s="56">
        <v>5.5</v>
      </c>
    </row>
    <row r="260" spans="1:19" ht="30" x14ac:dyDescent="0.25">
      <c r="A260" t="s">
        <v>329</v>
      </c>
      <c r="B260" s="1">
        <v>44734</v>
      </c>
      <c r="C260" s="45" t="s">
        <v>323</v>
      </c>
      <c r="D260" s="75">
        <v>3</v>
      </c>
      <c r="H260">
        <v>24</v>
      </c>
      <c r="I260">
        <v>20</v>
      </c>
      <c r="J260" s="77">
        <v>28</v>
      </c>
      <c r="K260" s="79">
        <v>16</v>
      </c>
      <c r="L260" s="79">
        <v>14</v>
      </c>
      <c r="M260" s="77">
        <v>18</v>
      </c>
      <c r="N260" s="18">
        <f t="shared" si="37"/>
        <v>16</v>
      </c>
      <c r="O260" s="21">
        <f t="shared" si="32"/>
        <v>44719</v>
      </c>
      <c r="P260" s="19">
        <f t="shared" si="30"/>
        <v>44744</v>
      </c>
      <c r="R260" s="132" t="s">
        <v>632</v>
      </c>
      <c r="S260" s="56">
        <v>11</v>
      </c>
    </row>
    <row r="261" spans="1:19" ht="30" x14ac:dyDescent="0.25">
      <c r="A261" t="s">
        <v>330</v>
      </c>
      <c r="B261" s="1">
        <v>44734</v>
      </c>
      <c r="C261" s="45" t="s">
        <v>323</v>
      </c>
      <c r="D261" s="75">
        <v>5</v>
      </c>
      <c r="H261">
        <v>30</v>
      </c>
      <c r="I261">
        <v>30</v>
      </c>
      <c r="J261" s="77">
        <v>33</v>
      </c>
      <c r="K261" s="79">
        <v>19</v>
      </c>
      <c r="L261" s="79">
        <v>19</v>
      </c>
      <c r="M261" s="77">
        <v>20</v>
      </c>
      <c r="N261" s="18">
        <f t="shared" si="37"/>
        <v>19.333333333333332</v>
      </c>
      <c r="O261" s="21">
        <f t="shared" si="32"/>
        <v>44715.666666666664</v>
      </c>
      <c r="P261" s="19">
        <f t="shared" si="30"/>
        <v>44740.666666666664</v>
      </c>
      <c r="R261" s="132" t="s">
        <v>632</v>
      </c>
      <c r="S261" s="56">
        <v>11</v>
      </c>
    </row>
    <row r="262" spans="1:19" ht="30" x14ac:dyDescent="0.25">
      <c r="A262" t="s">
        <v>331</v>
      </c>
      <c r="B262" s="1">
        <v>44734</v>
      </c>
      <c r="C262" s="45" t="s">
        <v>323</v>
      </c>
      <c r="K262" s="79"/>
      <c r="L262" s="79"/>
      <c r="N262" s="18"/>
      <c r="O262" s="21">
        <f t="shared" si="32"/>
        <v>44735</v>
      </c>
      <c r="P262" s="19">
        <f t="shared" si="30"/>
        <v>44760</v>
      </c>
      <c r="Q262" s="145" t="s">
        <v>402</v>
      </c>
      <c r="R262" s="132" t="s">
        <v>632</v>
      </c>
      <c r="S262" s="56">
        <v>5.5</v>
      </c>
    </row>
    <row r="263" spans="1:19" ht="30" x14ac:dyDescent="0.25">
      <c r="A263" t="s">
        <v>332</v>
      </c>
      <c r="B263" s="1">
        <v>44734</v>
      </c>
      <c r="C263" s="45" t="s">
        <v>323</v>
      </c>
      <c r="K263" s="79"/>
      <c r="L263" s="79"/>
      <c r="N263" s="18"/>
      <c r="O263" s="21">
        <f t="shared" si="32"/>
        <v>44735</v>
      </c>
      <c r="P263" s="19">
        <f t="shared" si="30"/>
        <v>44760</v>
      </c>
      <c r="Q263" s="145" t="s">
        <v>402</v>
      </c>
      <c r="R263" s="132" t="s">
        <v>632</v>
      </c>
      <c r="S263" s="56">
        <v>5.5</v>
      </c>
    </row>
    <row r="264" spans="1:19" ht="30" x14ac:dyDescent="0.25">
      <c r="A264" t="s">
        <v>333</v>
      </c>
      <c r="B264" s="1">
        <v>44734</v>
      </c>
      <c r="C264" s="45" t="s">
        <v>323</v>
      </c>
      <c r="K264" s="79"/>
      <c r="L264" s="79"/>
      <c r="N264" s="18"/>
      <c r="O264" s="21">
        <f t="shared" si="32"/>
        <v>44735</v>
      </c>
      <c r="P264" s="19">
        <f t="shared" si="30"/>
        <v>44760</v>
      </c>
      <c r="Q264" s="147" t="s">
        <v>805</v>
      </c>
      <c r="R264" s="132" t="s">
        <v>658</v>
      </c>
      <c r="S264" s="56">
        <v>5.5</v>
      </c>
    </row>
    <row r="265" spans="1:19" ht="30" x14ac:dyDescent="0.25">
      <c r="A265" t="s">
        <v>334</v>
      </c>
      <c r="B265" s="1">
        <v>44734</v>
      </c>
      <c r="C265" s="45" t="s">
        <v>323</v>
      </c>
      <c r="D265" s="75">
        <v>4</v>
      </c>
      <c r="H265">
        <v>30</v>
      </c>
      <c r="I265">
        <v>34</v>
      </c>
      <c r="J265" s="77">
        <v>36</v>
      </c>
      <c r="K265" s="79">
        <v>19</v>
      </c>
      <c r="L265" s="79">
        <v>20</v>
      </c>
      <c r="M265" s="77">
        <v>21</v>
      </c>
      <c r="N265" s="18">
        <f>(K265+L265+M265)/3</f>
        <v>20</v>
      </c>
      <c r="O265" s="21">
        <f>B265-N265+1</f>
        <v>44715</v>
      </c>
      <c r="P265" s="19">
        <f t="shared" si="30"/>
        <v>44740</v>
      </c>
      <c r="R265" s="132" t="s">
        <v>659</v>
      </c>
      <c r="S265" s="56">
        <v>11</v>
      </c>
    </row>
    <row r="266" spans="1:19" ht="30" x14ac:dyDescent="0.25">
      <c r="A266" t="s">
        <v>335</v>
      </c>
      <c r="B266" s="1">
        <v>44734</v>
      </c>
      <c r="C266" s="45" t="s">
        <v>323</v>
      </c>
      <c r="D266" s="75">
        <v>5</v>
      </c>
      <c r="H266">
        <v>40</v>
      </c>
      <c r="I266">
        <v>31</v>
      </c>
      <c r="J266" s="77">
        <v>29</v>
      </c>
      <c r="K266" s="79">
        <v>22</v>
      </c>
      <c r="L266" s="79">
        <v>19</v>
      </c>
      <c r="M266" s="77">
        <v>18</v>
      </c>
      <c r="N266" s="18">
        <f>(K266+L266+M266)/3</f>
        <v>19.666666666666668</v>
      </c>
      <c r="O266" s="21">
        <f>B266-N266+1</f>
        <v>44715.333333333336</v>
      </c>
      <c r="P266" s="19">
        <f t="shared" si="30"/>
        <v>44740.333333333336</v>
      </c>
      <c r="R266" s="132" t="s">
        <v>659</v>
      </c>
      <c r="S266" s="56">
        <v>11</v>
      </c>
    </row>
    <row r="267" spans="1:19" ht="30" x14ac:dyDescent="0.25">
      <c r="A267" t="s">
        <v>336</v>
      </c>
      <c r="B267" s="1">
        <v>44734</v>
      </c>
      <c r="C267" s="45" t="s">
        <v>323</v>
      </c>
      <c r="K267" s="79"/>
      <c r="L267" s="79"/>
      <c r="N267" s="18"/>
      <c r="O267" s="21">
        <f t="shared" si="32"/>
        <v>44735</v>
      </c>
      <c r="P267" s="19">
        <f t="shared" si="30"/>
        <v>44760</v>
      </c>
      <c r="Q267" s="147" t="s">
        <v>805</v>
      </c>
      <c r="R267" s="132" t="s">
        <v>658</v>
      </c>
      <c r="S267" s="56">
        <v>5.5</v>
      </c>
    </row>
    <row r="268" spans="1:19" ht="30" x14ac:dyDescent="0.25">
      <c r="A268" t="s">
        <v>337</v>
      </c>
      <c r="B268" s="1">
        <v>44734</v>
      </c>
      <c r="C268" s="45" t="s">
        <v>323</v>
      </c>
      <c r="K268" s="79"/>
      <c r="L268" s="79"/>
      <c r="N268" s="18"/>
      <c r="O268" s="21">
        <f t="shared" si="32"/>
        <v>44735</v>
      </c>
      <c r="P268" s="19">
        <f t="shared" si="30"/>
        <v>44760</v>
      </c>
      <c r="Q268" s="145" t="s">
        <v>394</v>
      </c>
      <c r="R268" s="132" t="s">
        <v>659</v>
      </c>
      <c r="S268" s="56">
        <v>5.5</v>
      </c>
    </row>
    <row r="269" spans="1:19" ht="30" x14ac:dyDescent="0.25">
      <c r="A269" t="s">
        <v>685</v>
      </c>
      <c r="B269" s="1">
        <v>44734</v>
      </c>
      <c r="C269" s="45" t="s">
        <v>323</v>
      </c>
      <c r="D269" s="75">
        <v>4</v>
      </c>
      <c r="H269">
        <v>32</v>
      </c>
      <c r="I269">
        <v>34</v>
      </c>
      <c r="J269" s="77">
        <v>33</v>
      </c>
      <c r="K269" s="79">
        <v>19</v>
      </c>
      <c r="L269" s="79">
        <v>20</v>
      </c>
      <c r="M269" s="77">
        <v>20</v>
      </c>
      <c r="N269" s="18">
        <f>(K269+L269+M269)/3</f>
        <v>19.666666666666668</v>
      </c>
      <c r="O269" s="21">
        <f t="shared" si="32"/>
        <v>44715.333333333336</v>
      </c>
      <c r="P269" s="19">
        <f t="shared" si="30"/>
        <v>44740.333333333336</v>
      </c>
      <c r="R269" s="132" t="s">
        <v>632</v>
      </c>
      <c r="S269" s="56">
        <v>11</v>
      </c>
    </row>
    <row r="270" spans="1:19" ht="30" x14ac:dyDescent="0.25">
      <c r="A270" t="s">
        <v>686</v>
      </c>
      <c r="B270" s="1">
        <v>44734</v>
      </c>
      <c r="C270" s="45" t="s">
        <v>323</v>
      </c>
      <c r="D270" s="75">
        <v>3</v>
      </c>
      <c r="H270">
        <v>36</v>
      </c>
      <c r="I270">
        <v>35</v>
      </c>
      <c r="J270" s="77">
        <v>38</v>
      </c>
      <c r="K270" s="79">
        <v>21</v>
      </c>
      <c r="L270" s="79">
        <v>21</v>
      </c>
      <c r="M270" s="77">
        <v>22</v>
      </c>
      <c r="N270" s="18">
        <f>(K270+L270+M270)/3</f>
        <v>21.333333333333332</v>
      </c>
      <c r="O270" s="21">
        <f t="shared" si="32"/>
        <v>44713.666666666664</v>
      </c>
      <c r="P270" s="19">
        <f t="shared" si="30"/>
        <v>44738.666666666664</v>
      </c>
      <c r="R270" s="132" t="s">
        <v>658</v>
      </c>
      <c r="S270" s="56">
        <v>11</v>
      </c>
    </row>
    <row r="271" spans="1:19" ht="30" x14ac:dyDescent="0.25">
      <c r="A271" t="s">
        <v>687</v>
      </c>
      <c r="B271" s="1">
        <v>44734</v>
      </c>
      <c r="C271" s="45" t="s">
        <v>323</v>
      </c>
      <c r="K271" s="79"/>
      <c r="L271" s="79"/>
      <c r="N271" s="18"/>
      <c r="O271" s="21">
        <f t="shared" si="32"/>
        <v>44735</v>
      </c>
      <c r="P271" s="19">
        <f t="shared" si="30"/>
        <v>44760</v>
      </c>
      <c r="Q271" s="145" t="s">
        <v>394</v>
      </c>
      <c r="R271" s="132" t="s">
        <v>659</v>
      </c>
      <c r="S271" s="56">
        <v>5.5</v>
      </c>
    </row>
    <row r="272" spans="1:19" ht="30" x14ac:dyDescent="0.25">
      <c r="A272" t="s">
        <v>688</v>
      </c>
      <c r="B272" s="1">
        <v>44734</v>
      </c>
      <c r="C272" s="45" t="s">
        <v>323</v>
      </c>
      <c r="D272" s="75">
        <v>5</v>
      </c>
      <c r="H272">
        <v>30</v>
      </c>
      <c r="I272">
        <v>34</v>
      </c>
      <c r="J272" s="77">
        <v>30</v>
      </c>
      <c r="K272" s="79">
        <v>19</v>
      </c>
      <c r="L272" s="79">
        <v>20</v>
      </c>
      <c r="M272" s="77">
        <v>19</v>
      </c>
      <c r="N272" s="18">
        <f>(K272+L272+M272)/3</f>
        <v>19.333333333333332</v>
      </c>
      <c r="O272" s="21">
        <f>B268-N272+1</f>
        <v>44715.666666666664</v>
      </c>
      <c r="P272" s="19">
        <f t="shared" si="30"/>
        <v>44740.666666666664</v>
      </c>
      <c r="R272" s="132" t="s">
        <v>658</v>
      </c>
      <c r="S272" s="56">
        <v>11</v>
      </c>
    </row>
    <row r="273" spans="1:19" ht="30" x14ac:dyDescent="0.25">
      <c r="A273" t="s">
        <v>339</v>
      </c>
      <c r="B273" s="1">
        <v>44733</v>
      </c>
      <c r="C273" s="45" t="s">
        <v>338</v>
      </c>
      <c r="D273" s="75">
        <v>6</v>
      </c>
      <c r="H273">
        <v>31</v>
      </c>
      <c r="I273">
        <v>33</v>
      </c>
      <c r="J273" s="77">
        <v>34</v>
      </c>
      <c r="K273" s="79">
        <v>19</v>
      </c>
      <c r="L273" s="79">
        <v>20</v>
      </c>
      <c r="M273" s="77">
        <v>20</v>
      </c>
      <c r="N273" s="18">
        <f t="shared" ref="N273:N275" si="38">(K273+L273+M273)/3</f>
        <v>19.666666666666668</v>
      </c>
      <c r="O273" s="21">
        <f t="shared" si="32"/>
        <v>44714.333333333336</v>
      </c>
      <c r="P273" s="19">
        <f t="shared" si="30"/>
        <v>44739.333333333336</v>
      </c>
      <c r="R273" s="132" t="s">
        <v>632</v>
      </c>
      <c r="S273" s="56">
        <v>11</v>
      </c>
    </row>
    <row r="274" spans="1:19" ht="30" x14ac:dyDescent="0.25">
      <c r="A274" t="s">
        <v>340</v>
      </c>
      <c r="B274" s="1">
        <v>44733</v>
      </c>
      <c r="C274" s="45" t="s">
        <v>338</v>
      </c>
      <c r="D274" s="75">
        <v>4</v>
      </c>
      <c r="H274">
        <v>36</v>
      </c>
      <c r="I274">
        <v>35</v>
      </c>
      <c r="J274" s="77">
        <v>34</v>
      </c>
      <c r="K274" s="79">
        <v>21</v>
      </c>
      <c r="L274" s="79">
        <v>21</v>
      </c>
      <c r="M274" s="77">
        <v>20</v>
      </c>
      <c r="N274" s="18">
        <f t="shared" si="38"/>
        <v>20.666666666666668</v>
      </c>
      <c r="O274" s="21">
        <f t="shared" si="32"/>
        <v>44713.333333333336</v>
      </c>
      <c r="P274" s="19">
        <f t="shared" si="30"/>
        <v>44738.333333333336</v>
      </c>
      <c r="R274" s="132" t="s">
        <v>632</v>
      </c>
      <c r="S274" s="56">
        <v>11</v>
      </c>
    </row>
    <row r="275" spans="1:19" ht="30" x14ac:dyDescent="0.25">
      <c r="A275" t="s">
        <v>341</v>
      </c>
      <c r="B275" s="1">
        <v>44733</v>
      </c>
      <c r="C275" s="45" t="s">
        <v>338</v>
      </c>
      <c r="D275" s="75">
        <v>4</v>
      </c>
      <c r="H275">
        <v>33</v>
      </c>
      <c r="I275">
        <v>30</v>
      </c>
      <c r="J275" s="77">
        <v>30</v>
      </c>
      <c r="K275" s="79">
        <v>20</v>
      </c>
      <c r="L275" s="79">
        <v>19</v>
      </c>
      <c r="M275" s="77">
        <v>19</v>
      </c>
      <c r="N275" s="18">
        <f t="shared" si="38"/>
        <v>19.333333333333332</v>
      </c>
      <c r="O275" s="21">
        <f t="shared" si="32"/>
        <v>44714.666666666664</v>
      </c>
      <c r="P275" s="19">
        <f t="shared" si="30"/>
        <v>44739.666666666664</v>
      </c>
      <c r="R275" s="132" t="s">
        <v>658</v>
      </c>
      <c r="S275" s="56">
        <v>11</v>
      </c>
    </row>
    <row r="276" spans="1:19" ht="30" x14ac:dyDescent="0.25">
      <c r="A276" t="s">
        <v>342</v>
      </c>
      <c r="B276" s="1">
        <v>44733</v>
      </c>
      <c r="C276" s="45" t="s">
        <v>338</v>
      </c>
      <c r="K276" s="79"/>
      <c r="L276" s="79"/>
      <c r="N276" s="18"/>
      <c r="O276" s="21">
        <f t="shared" si="32"/>
        <v>44734</v>
      </c>
      <c r="P276" s="19">
        <f t="shared" si="30"/>
        <v>44759</v>
      </c>
      <c r="Q276" s="147" t="s">
        <v>805</v>
      </c>
      <c r="R276" s="132" t="s">
        <v>632</v>
      </c>
      <c r="S276" s="56">
        <v>5.5</v>
      </c>
    </row>
    <row r="277" spans="1:19" ht="30" x14ac:dyDescent="0.25">
      <c r="A277" t="s">
        <v>343</v>
      </c>
      <c r="B277" s="1">
        <v>44733</v>
      </c>
      <c r="C277" s="45" t="s">
        <v>338</v>
      </c>
      <c r="K277" s="79"/>
      <c r="L277" s="79"/>
      <c r="N277" s="18"/>
      <c r="O277" s="21">
        <f t="shared" si="32"/>
        <v>44734</v>
      </c>
      <c r="P277" s="19">
        <f t="shared" si="30"/>
        <v>44759</v>
      </c>
      <c r="Q277" s="145" t="s">
        <v>402</v>
      </c>
      <c r="R277" s="132" t="s">
        <v>659</v>
      </c>
      <c r="S277" s="56">
        <v>5.5</v>
      </c>
    </row>
    <row r="278" spans="1:19" ht="30" x14ac:dyDescent="0.25">
      <c r="A278" t="s">
        <v>344</v>
      </c>
      <c r="B278" s="1">
        <v>44733</v>
      </c>
      <c r="C278" s="45" t="s">
        <v>338</v>
      </c>
      <c r="D278" s="75">
        <v>4</v>
      </c>
      <c r="H278">
        <v>36</v>
      </c>
      <c r="I278">
        <v>31</v>
      </c>
      <c r="J278" s="77">
        <v>31</v>
      </c>
      <c r="K278" s="79">
        <v>21</v>
      </c>
      <c r="L278" s="79">
        <v>19</v>
      </c>
      <c r="M278" s="77">
        <v>19</v>
      </c>
      <c r="N278" s="18">
        <f t="shared" ref="N278:N282" si="39">(K278+L278+M278)/3</f>
        <v>19.666666666666668</v>
      </c>
      <c r="O278" s="21">
        <f t="shared" si="32"/>
        <v>44714.333333333336</v>
      </c>
      <c r="P278" s="19">
        <f t="shared" si="30"/>
        <v>44739.333333333336</v>
      </c>
      <c r="R278" s="132" t="s">
        <v>659</v>
      </c>
      <c r="S278" s="56">
        <v>11</v>
      </c>
    </row>
    <row r="279" spans="1:19" ht="30" x14ac:dyDescent="0.25">
      <c r="A279" t="s">
        <v>345</v>
      </c>
      <c r="B279" s="1">
        <v>44733</v>
      </c>
      <c r="C279" s="45" t="s">
        <v>338</v>
      </c>
      <c r="D279" s="75">
        <v>5</v>
      </c>
      <c r="H279">
        <v>41</v>
      </c>
      <c r="I279">
        <v>40</v>
      </c>
      <c r="J279" s="77">
        <v>39</v>
      </c>
      <c r="K279" s="79">
        <v>23</v>
      </c>
      <c r="L279" s="79">
        <v>22</v>
      </c>
      <c r="M279" s="77">
        <v>22</v>
      </c>
      <c r="N279" s="18">
        <f t="shared" si="39"/>
        <v>22.333333333333332</v>
      </c>
      <c r="O279" s="21">
        <f t="shared" si="32"/>
        <v>44711.666666666664</v>
      </c>
      <c r="P279" s="19">
        <f t="shared" si="30"/>
        <v>44736.666666666664</v>
      </c>
      <c r="R279" s="132" t="s">
        <v>659</v>
      </c>
      <c r="S279" s="56">
        <v>11</v>
      </c>
    </row>
    <row r="280" spans="1:19" ht="30" x14ac:dyDescent="0.25">
      <c r="A280" t="s">
        <v>346</v>
      </c>
      <c r="B280" s="1">
        <v>44733</v>
      </c>
      <c r="C280" s="45" t="s">
        <v>338</v>
      </c>
      <c r="K280" s="79"/>
      <c r="L280" s="79"/>
      <c r="N280" s="18"/>
      <c r="O280" s="21">
        <f t="shared" si="32"/>
        <v>44734</v>
      </c>
      <c r="P280" s="19">
        <f t="shared" si="30"/>
        <v>44759</v>
      </c>
      <c r="Q280" s="145" t="s">
        <v>402</v>
      </c>
      <c r="R280" s="132" t="s">
        <v>659</v>
      </c>
      <c r="S280" s="56">
        <v>5.5</v>
      </c>
    </row>
    <row r="281" spans="1:19" ht="30" x14ac:dyDescent="0.25">
      <c r="A281" t="s">
        <v>347</v>
      </c>
      <c r="B281" s="1">
        <v>44733</v>
      </c>
      <c r="C281" s="45" t="s">
        <v>338</v>
      </c>
      <c r="H281" t="s">
        <v>826</v>
      </c>
      <c r="K281" s="79">
        <v>26</v>
      </c>
      <c r="L281" s="79"/>
      <c r="N281" s="18">
        <v>26</v>
      </c>
      <c r="O281" s="21">
        <f t="shared" si="32"/>
        <v>44708</v>
      </c>
      <c r="P281" s="19">
        <f t="shared" si="30"/>
        <v>44733</v>
      </c>
      <c r="R281" s="132" t="s">
        <v>659</v>
      </c>
      <c r="S281" s="56">
        <v>11</v>
      </c>
    </row>
    <row r="282" spans="1:19" ht="30" x14ac:dyDescent="0.25">
      <c r="A282" t="s">
        <v>348</v>
      </c>
      <c r="B282" s="1">
        <v>44733</v>
      </c>
      <c r="C282" s="45" t="s">
        <v>338</v>
      </c>
      <c r="D282" s="75">
        <v>3</v>
      </c>
      <c r="H282">
        <v>37</v>
      </c>
      <c r="I282">
        <v>40</v>
      </c>
      <c r="J282" s="77">
        <v>38</v>
      </c>
      <c r="K282" s="79">
        <v>22</v>
      </c>
      <c r="L282" s="79">
        <v>22</v>
      </c>
      <c r="M282" s="77">
        <v>22</v>
      </c>
      <c r="N282" s="18">
        <f t="shared" si="39"/>
        <v>22</v>
      </c>
      <c r="O282" s="21">
        <f t="shared" si="32"/>
        <v>44712</v>
      </c>
      <c r="P282" s="19">
        <f t="shared" si="30"/>
        <v>44737</v>
      </c>
      <c r="R282" s="132" t="s">
        <v>659</v>
      </c>
      <c r="S282" s="56">
        <v>11</v>
      </c>
    </row>
    <row r="283" spans="1:19" ht="30" x14ac:dyDescent="0.25">
      <c r="A283" t="s">
        <v>349</v>
      </c>
      <c r="B283" s="1">
        <v>44733</v>
      </c>
      <c r="C283" s="45" t="s">
        <v>338</v>
      </c>
      <c r="H283" t="s">
        <v>823</v>
      </c>
      <c r="K283" s="79"/>
      <c r="L283" s="79"/>
      <c r="M283" s="77">
        <v>26</v>
      </c>
      <c r="N283" s="18">
        <v>26</v>
      </c>
      <c r="O283" s="21">
        <f t="shared" si="32"/>
        <v>44708</v>
      </c>
      <c r="P283" s="19">
        <f t="shared" si="30"/>
        <v>44733</v>
      </c>
      <c r="R283" s="132" t="s">
        <v>659</v>
      </c>
      <c r="S283" s="56">
        <v>11</v>
      </c>
    </row>
    <row r="284" spans="1:19" ht="30" x14ac:dyDescent="0.25">
      <c r="A284" t="s">
        <v>350</v>
      </c>
      <c r="B284" s="1">
        <v>44733</v>
      </c>
      <c r="C284" s="45" t="s">
        <v>338</v>
      </c>
      <c r="K284" s="79"/>
      <c r="N284" s="18"/>
      <c r="O284" s="21">
        <f t="shared" si="32"/>
        <v>44734</v>
      </c>
      <c r="P284" s="19">
        <f t="shared" si="30"/>
        <v>44759</v>
      </c>
      <c r="Q284" s="145" t="s">
        <v>394</v>
      </c>
      <c r="R284" s="132" t="s">
        <v>659</v>
      </c>
      <c r="S284" s="56">
        <v>5.5</v>
      </c>
    </row>
    <row r="285" spans="1:19" ht="30" x14ac:dyDescent="0.25">
      <c r="A285" t="s">
        <v>351</v>
      </c>
      <c r="B285" s="1">
        <v>44733</v>
      </c>
      <c r="C285" s="45" t="s">
        <v>338</v>
      </c>
      <c r="K285" s="79"/>
      <c r="N285" s="18"/>
      <c r="O285" s="21">
        <f t="shared" si="32"/>
        <v>44734</v>
      </c>
      <c r="P285" s="19">
        <f t="shared" si="30"/>
        <v>44759</v>
      </c>
      <c r="Q285" s="147" t="s">
        <v>805</v>
      </c>
      <c r="R285" s="132" t="s">
        <v>658</v>
      </c>
      <c r="S285" s="56">
        <v>5.5</v>
      </c>
    </row>
    <row r="286" spans="1:19" ht="30" x14ac:dyDescent="0.25">
      <c r="A286" t="s">
        <v>353</v>
      </c>
      <c r="B286" s="1">
        <v>44733</v>
      </c>
      <c r="C286" s="45" t="s">
        <v>338</v>
      </c>
      <c r="K286" s="79"/>
      <c r="L286" s="79"/>
      <c r="N286" s="18"/>
      <c r="O286" s="21">
        <f t="shared" si="32"/>
        <v>44734</v>
      </c>
      <c r="P286" s="19">
        <f t="shared" si="30"/>
        <v>44759</v>
      </c>
      <c r="Q286" s="147" t="s">
        <v>805</v>
      </c>
      <c r="R286" s="132" t="s">
        <v>659</v>
      </c>
      <c r="S286" s="56">
        <v>5.5</v>
      </c>
    </row>
    <row r="287" spans="1:19" ht="30" x14ac:dyDescent="0.25">
      <c r="A287" t="s">
        <v>354</v>
      </c>
      <c r="B287" s="1">
        <v>44733</v>
      </c>
      <c r="C287" s="45" t="s">
        <v>338</v>
      </c>
      <c r="D287" s="75">
        <v>5</v>
      </c>
      <c r="H287">
        <v>24</v>
      </c>
      <c r="I287">
        <v>28</v>
      </c>
      <c r="J287" s="77">
        <v>24</v>
      </c>
      <c r="K287" s="79">
        <v>16</v>
      </c>
      <c r="L287" s="79">
        <v>18</v>
      </c>
      <c r="M287" s="77">
        <v>16</v>
      </c>
      <c r="N287" s="18">
        <f t="shared" ref="N287:N290" si="40">(K287+L287+M287)/3</f>
        <v>16.666666666666668</v>
      </c>
      <c r="O287" s="21">
        <f t="shared" si="32"/>
        <v>44717.333333333336</v>
      </c>
      <c r="P287" s="19">
        <f t="shared" si="30"/>
        <v>44742.333333333336</v>
      </c>
      <c r="R287" s="132" t="s">
        <v>632</v>
      </c>
      <c r="S287" s="56">
        <v>11</v>
      </c>
    </row>
    <row r="288" spans="1:19" ht="30" x14ac:dyDescent="0.25">
      <c r="A288" t="s">
        <v>784</v>
      </c>
      <c r="B288" s="1">
        <v>44733</v>
      </c>
      <c r="C288" s="45" t="s">
        <v>338</v>
      </c>
      <c r="K288" s="79"/>
      <c r="L288" s="79"/>
      <c r="N288" s="18"/>
      <c r="O288" s="21">
        <f t="shared" si="32"/>
        <v>44734</v>
      </c>
      <c r="P288" s="19">
        <f t="shared" ref="P288:P336" si="41">O288+25</f>
        <v>44759</v>
      </c>
      <c r="Q288" s="145" t="s">
        <v>393</v>
      </c>
      <c r="R288" s="132" t="s">
        <v>658</v>
      </c>
      <c r="S288" s="56">
        <v>5.5</v>
      </c>
    </row>
    <row r="289" spans="1:19" ht="30" x14ac:dyDescent="0.25">
      <c r="A289" t="s">
        <v>785</v>
      </c>
      <c r="B289" s="1">
        <v>44733</v>
      </c>
      <c r="C289" s="45" t="s">
        <v>338</v>
      </c>
      <c r="D289" s="75">
        <v>4</v>
      </c>
      <c r="H289" t="s">
        <v>193</v>
      </c>
      <c r="I289" t="s">
        <v>193</v>
      </c>
      <c r="J289" s="77" t="s">
        <v>193</v>
      </c>
      <c r="K289" s="79">
        <v>11</v>
      </c>
      <c r="L289" s="79">
        <v>11</v>
      </c>
      <c r="M289" s="77">
        <v>11</v>
      </c>
      <c r="N289" s="18">
        <f t="shared" si="40"/>
        <v>11</v>
      </c>
      <c r="O289" s="21">
        <f t="shared" si="32"/>
        <v>44723</v>
      </c>
      <c r="P289" s="19">
        <f t="shared" si="41"/>
        <v>44748</v>
      </c>
      <c r="R289" s="132" t="s">
        <v>659</v>
      </c>
      <c r="S289" s="56">
        <v>11</v>
      </c>
    </row>
    <row r="290" spans="1:19" ht="30" x14ac:dyDescent="0.25">
      <c r="A290" t="s">
        <v>356</v>
      </c>
      <c r="B290" s="1">
        <v>44733</v>
      </c>
      <c r="C290" s="44" t="s">
        <v>375</v>
      </c>
      <c r="D290" s="75">
        <v>4</v>
      </c>
      <c r="H290">
        <v>31</v>
      </c>
      <c r="I290">
        <v>32</v>
      </c>
      <c r="J290" s="77">
        <v>30</v>
      </c>
      <c r="K290" s="79">
        <v>19</v>
      </c>
      <c r="L290" s="79">
        <v>19</v>
      </c>
      <c r="M290" s="77">
        <v>19</v>
      </c>
      <c r="N290" s="18">
        <f t="shared" si="40"/>
        <v>19</v>
      </c>
      <c r="O290" s="21">
        <f t="shared" si="32"/>
        <v>44715</v>
      </c>
      <c r="P290" s="19">
        <f t="shared" si="41"/>
        <v>44740</v>
      </c>
      <c r="R290" s="132" t="s">
        <v>658</v>
      </c>
      <c r="S290" s="56">
        <f>B290-'Мечение-1'!B345</f>
        <v>7</v>
      </c>
    </row>
    <row r="291" spans="1:19" ht="30" x14ac:dyDescent="0.25">
      <c r="A291" t="s">
        <v>357</v>
      </c>
      <c r="B291" s="1">
        <v>44733</v>
      </c>
      <c r="C291" s="44" t="s">
        <v>375</v>
      </c>
      <c r="K291" s="79"/>
      <c r="L291" s="79"/>
      <c r="N291" s="18"/>
      <c r="O291" s="21">
        <f t="shared" si="32"/>
        <v>44734</v>
      </c>
      <c r="P291" s="19">
        <f t="shared" si="41"/>
        <v>44759</v>
      </c>
      <c r="Q291" s="147" t="s">
        <v>805</v>
      </c>
      <c r="R291" s="132" t="s">
        <v>658</v>
      </c>
      <c r="S291" s="56">
        <v>3.5</v>
      </c>
    </row>
    <row r="292" spans="1:19" ht="30" x14ac:dyDescent="0.25">
      <c r="A292" t="s">
        <v>358</v>
      </c>
      <c r="B292" s="1">
        <v>44733</v>
      </c>
      <c r="C292" s="44" t="s">
        <v>375</v>
      </c>
      <c r="K292" s="79"/>
      <c r="L292" s="79"/>
      <c r="N292" s="18"/>
      <c r="O292" s="21">
        <f t="shared" ref="O292:O336" si="42">B292-N292+1</f>
        <v>44734</v>
      </c>
      <c r="P292" s="19">
        <f t="shared" si="41"/>
        <v>44759</v>
      </c>
      <c r="Q292" s="145" t="s">
        <v>500</v>
      </c>
      <c r="R292" s="132" t="s">
        <v>659</v>
      </c>
      <c r="S292" s="56">
        <v>3.5</v>
      </c>
    </row>
    <row r="293" spans="1:19" ht="30" x14ac:dyDescent="0.25">
      <c r="A293" t="s">
        <v>359</v>
      </c>
      <c r="B293" s="1">
        <v>44733</v>
      </c>
      <c r="C293" s="44" t="s">
        <v>375</v>
      </c>
      <c r="K293" s="79"/>
      <c r="L293" s="79"/>
      <c r="N293" s="18"/>
      <c r="O293" s="21">
        <f t="shared" si="42"/>
        <v>44734</v>
      </c>
      <c r="P293" s="19">
        <f t="shared" si="41"/>
        <v>44759</v>
      </c>
      <c r="Q293" s="147" t="s">
        <v>805</v>
      </c>
      <c r="R293" s="132" t="s">
        <v>659</v>
      </c>
      <c r="S293" s="56">
        <v>3.5</v>
      </c>
    </row>
    <row r="294" spans="1:19" ht="30" x14ac:dyDescent="0.25">
      <c r="A294" t="s">
        <v>360</v>
      </c>
      <c r="B294" s="1">
        <v>44733</v>
      </c>
      <c r="C294" s="44" t="s">
        <v>375</v>
      </c>
      <c r="K294" s="79"/>
      <c r="N294" s="18"/>
      <c r="O294" s="21">
        <f t="shared" si="42"/>
        <v>44734</v>
      </c>
      <c r="P294" s="19">
        <f t="shared" si="41"/>
        <v>44759</v>
      </c>
      <c r="Q294" s="145" t="s">
        <v>393</v>
      </c>
      <c r="R294" s="132" t="s">
        <v>659</v>
      </c>
      <c r="S294" s="56">
        <v>3.5</v>
      </c>
    </row>
    <row r="295" spans="1:19" ht="30" x14ac:dyDescent="0.25">
      <c r="A295" t="s">
        <v>361</v>
      </c>
      <c r="B295" s="1">
        <v>44733</v>
      </c>
      <c r="C295" s="44" t="s">
        <v>375</v>
      </c>
      <c r="D295" s="75">
        <v>4</v>
      </c>
      <c r="H295">
        <v>39</v>
      </c>
      <c r="I295">
        <v>41</v>
      </c>
      <c r="J295" s="77">
        <v>35</v>
      </c>
      <c r="K295" s="79">
        <v>22</v>
      </c>
      <c r="L295" s="79">
        <v>23</v>
      </c>
      <c r="M295" s="77">
        <v>21</v>
      </c>
      <c r="N295" s="18">
        <f t="shared" ref="N295:N296" si="43">(K295+L295+M295)/3</f>
        <v>22</v>
      </c>
      <c r="O295" s="21">
        <f t="shared" si="42"/>
        <v>44712</v>
      </c>
      <c r="P295" s="19">
        <f t="shared" si="41"/>
        <v>44737</v>
      </c>
      <c r="R295" s="132" t="s">
        <v>659</v>
      </c>
      <c r="S295" s="56">
        <v>7</v>
      </c>
    </row>
    <row r="296" spans="1:19" ht="30" x14ac:dyDescent="0.25">
      <c r="A296" t="s">
        <v>362</v>
      </c>
      <c r="B296" s="1">
        <v>44733</v>
      </c>
      <c r="C296" s="44" t="s">
        <v>375</v>
      </c>
      <c r="D296" s="75">
        <v>4</v>
      </c>
      <c r="H296">
        <v>32</v>
      </c>
      <c r="I296">
        <v>32</v>
      </c>
      <c r="J296" s="77">
        <v>32</v>
      </c>
      <c r="K296" s="79">
        <v>19</v>
      </c>
      <c r="L296" s="79">
        <v>19</v>
      </c>
      <c r="M296" s="77">
        <v>19</v>
      </c>
      <c r="N296" s="18">
        <f t="shared" si="43"/>
        <v>19</v>
      </c>
      <c r="O296" s="21">
        <f t="shared" si="42"/>
        <v>44715</v>
      </c>
      <c r="P296" s="19">
        <f t="shared" si="41"/>
        <v>44740</v>
      </c>
      <c r="R296" s="132" t="s">
        <v>658</v>
      </c>
      <c r="S296" s="56">
        <v>7</v>
      </c>
    </row>
    <row r="297" spans="1:19" ht="30" x14ac:dyDescent="0.25">
      <c r="A297" t="s">
        <v>363</v>
      </c>
      <c r="B297" s="1">
        <v>44733</v>
      </c>
      <c r="C297" s="44" t="s">
        <v>375</v>
      </c>
      <c r="H297" t="s">
        <v>823</v>
      </c>
      <c r="K297" s="79">
        <v>26</v>
      </c>
      <c r="L297" s="79"/>
      <c r="N297" s="18">
        <v>26</v>
      </c>
      <c r="O297" s="21">
        <f t="shared" si="42"/>
        <v>44708</v>
      </c>
      <c r="P297" s="19">
        <f t="shared" si="41"/>
        <v>44733</v>
      </c>
      <c r="R297" s="132" t="s">
        <v>658</v>
      </c>
      <c r="S297" s="56">
        <v>7</v>
      </c>
    </row>
    <row r="298" spans="1:19" ht="30" x14ac:dyDescent="0.25">
      <c r="A298" t="s">
        <v>364</v>
      </c>
      <c r="B298" s="1">
        <v>44733</v>
      </c>
      <c r="C298" s="44" t="s">
        <v>375</v>
      </c>
      <c r="D298" s="75">
        <v>5</v>
      </c>
      <c r="H298" t="s">
        <v>4</v>
      </c>
      <c r="K298" s="79">
        <v>24</v>
      </c>
      <c r="L298" s="79"/>
      <c r="N298" s="18">
        <v>24</v>
      </c>
      <c r="O298" s="21">
        <f t="shared" si="42"/>
        <v>44710</v>
      </c>
      <c r="P298" s="19">
        <f t="shared" si="41"/>
        <v>44735</v>
      </c>
      <c r="R298" s="132" t="s">
        <v>658</v>
      </c>
      <c r="S298" s="56">
        <v>7</v>
      </c>
    </row>
    <row r="299" spans="1:19" ht="30" x14ac:dyDescent="0.25">
      <c r="A299" t="s">
        <v>365</v>
      </c>
      <c r="B299" s="1">
        <v>44733</v>
      </c>
      <c r="C299" s="44" t="s">
        <v>375</v>
      </c>
      <c r="K299" s="79"/>
      <c r="L299" s="79"/>
      <c r="N299" s="18"/>
      <c r="O299" s="21">
        <f t="shared" si="42"/>
        <v>44734</v>
      </c>
      <c r="P299" s="19">
        <f t="shared" si="41"/>
        <v>44759</v>
      </c>
      <c r="Q299" s="145" t="s">
        <v>402</v>
      </c>
      <c r="R299" s="132" t="s">
        <v>658</v>
      </c>
      <c r="S299" s="56">
        <v>3.5</v>
      </c>
    </row>
    <row r="300" spans="1:19" ht="30" x14ac:dyDescent="0.25">
      <c r="A300" t="s">
        <v>366</v>
      </c>
      <c r="B300" s="1">
        <v>44733</v>
      </c>
      <c r="C300" s="44" t="s">
        <v>375</v>
      </c>
      <c r="K300" s="79"/>
      <c r="L300" s="79"/>
      <c r="N300" s="18"/>
      <c r="O300" s="21">
        <f t="shared" si="42"/>
        <v>44734</v>
      </c>
      <c r="P300" s="19">
        <f t="shared" si="41"/>
        <v>44759</v>
      </c>
      <c r="Q300" s="145" t="s">
        <v>393</v>
      </c>
      <c r="R300" s="132" t="s">
        <v>658</v>
      </c>
      <c r="S300" s="56">
        <v>3.5</v>
      </c>
    </row>
    <row r="301" spans="1:19" ht="30" x14ac:dyDescent="0.25">
      <c r="A301" t="s">
        <v>367</v>
      </c>
      <c r="B301" s="1">
        <v>44733</v>
      </c>
      <c r="C301" s="44" t="s">
        <v>375</v>
      </c>
      <c r="K301" s="79"/>
      <c r="L301" s="79"/>
      <c r="N301" s="18"/>
      <c r="O301" s="21">
        <f t="shared" si="42"/>
        <v>44734</v>
      </c>
      <c r="P301" s="19">
        <f t="shared" si="41"/>
        <v>44759</v>
      </c>
      <c r="Q301" s="145" t="s">
        <v>393</v>
      </c>
      <c r="R301" s="132" t="s">
        <v>659</v>
      </c>
      <c r="S301" s="56">
        <v>3.5</v>
      </c>
    </row>
    <row r="302" spans="1:19" ht="30" x14ac:dyDescent="0.25">
      <c r="A302" t="s">
        <v>368</v>
      </c>
      <c r="B302" s="1">
        <v>44733</v>
      </c>
      <c r="C302" s="44" t="s">
        <v>375</v>
      </c>
      <c r="D302" s="75">
        <v>4</v>
      </c>
      <c r="H302">
        <v>41</v>
      </c>
      <c r="I302">
        <v>45</v>
      </c>
      <c r="J302" s="77">
        <v>50</v>
      </c>
      <c r="K302" s="79">
        <v>23</v>
      </c>
      <c r="L302" s="79">
        <v>23</v>
      </c>
      <c r="M302" s="77">
        <v>23</v>
      </c>
      <c r="N302" s="18">
        <v>23</v>
      </c>
      <c r="O302" s="21">
        <f t="shared" si="42"/>
        <v>44711</v>
      </c>
      <c r="P302" s="19">
        <f t="shared" si="41"/>
        <v>44736</v>
      </c>
      <c r="R302" s="132" t="s">
        <v>658</v>
      </c>
      <c r="S302" s="56">
        <v>7</v>
      </c>
    </row>
    <row r="303" spans="1:19" ht="30" x14ac:dyDescent="0.25">
      <c r="A303" t="s">
        <v>369</v>
      </c>
      <c r="B303" s="1">
        <v>44733</v>
      </c>
      <c r="C303" s="44" t="s">
        <v>375</v>
      </c>
      <c r="D303" s="75">
        <v>5</v>
      </c>
      <c r="H303">
        <v>40</v>
      </c>
      <c r="I303">
        <v>46</v>
      </c>
      <c r="J303" s="77">
        <v>48</v>
      </c>
      <c r="K303" s="79">
        <v>22</v>
      </c>
      <c r="L303" s="79">
        <v>23</v>
      </c>
      <c r="M303" s="77">
        <v>23</v>
      </c>
      <c r="N303" s="18">
        <f t="shared" ref="N303:N305" si="44">(K303+L303+M303)/3</f>
        <v>22.666666666666668</v>
      </c>
      <c r="O303" s="21">
        <f t="shared" si="42"/>
        <v>44711.333333333336</v>
      </c>
      <c r="P303" s="19">
        <f t="shared" si="41"/>
        <v>44736.333333333336</v>
      </c>
      <c r="R303" s="132" t="s">
        <v>658</v>
      </c>
      <c r="S303" s="56">
        <v>7</v>
      </c>
    </row>
    <row r="304" spans="1:19" ht="30" x14ac:dyDescent="0.25">
      <c r="A304" t="s">
        <v>370</v>
      </c>
      <c r="B304" s="1">
        <v>44733</v>
      </c>
      <c r="C304" s="44" t="s">
        <v>375</v>
      </c>
      <c r="D304" s="75">
        <v>5</v>
      </c>
      <c r="H304" t="s">
        <v>193</v>
      </c>
      <c r="I304" t="s">
        <v>193</v>
      </c>
      <c r="J304" s="77" t="s">
        <v>193</v>
      </c>
      <c r="K304" s="79">
        <v>11</v>
      </c>
      <c r="L304" s="79">
        <v>11</v>
      </c>
      <c r="M304" s="77">
        <v>11</v>
      </c>
      <c r="N304" s="18">
        <f t="shared" si="44"/>
        <v>11</v>
      </c>
      <c r="O304" s="21">
        <f t="shared" si="42"/>
        <v>44723</v>
      </c>
      <c r="P304" s="19">
        <f t="shared" si="41"/>
        <v>44748</v>
      </c>
      <c r="R304" s="132" t="s">
        <v>658</v>
      </c>
      <c r="S304" s="56">
        <v>7</v>
      </c>
    </row>
    <row r="305" spans="1:19" ht="30" x14ac:dyDescent="0.25">
      <c r="A305" t="s">
        <v>371</v>
      </c>
      <c r="B305" s="1">
        <v>44733</v>
      </c>
      <c r="C305" s="44" t="s">
        <v>375</v>
      </c>
      <c r="D305" s="75">
        <v>3</v>
      </c>
      <c r="H305">
        <v>35</v>
      </c>
      <c r="I305">
        <v>30</v>
      </c>
      <c r="J305" s="77">
        <v>32</v>
      </c>
      <c r="K305" s="79">
        <v>21</v>
      </c>
      <c r="L305" s="79">
        <v>19</v>
      </c>
      <c r="M305" s="77">
        <v>19</v>
      </c>
      <c r="N305" s="18">
        <f t="shared" si="44"/>
        <v>19.666666666666668</v>
      </c>
      <c r="O305" s="21">
        <f t="shared" si="42"/>
        <v>44714.333333333336</v>
      </c>
      <c r="P305" s="19">
        <f t="shared" si="41"/>
        <v>44739.333333333336</v>
      </c>
      <c r="R305" s="132" t="s">
        <v>659</v>
      </c>
      <c r="S305" s="56">
        <v>7</v>
      </c>
    </row>
    <row r="306" spans="1:19" ht="30" x14ac:dyDescent="0.25">
      <c r="A306" t="s">
        <v>372</v>
      </c>
      <c r="B306" s="1">
        <v>44733</v>
      </c>
      <c r="C306" s="44" t="s">
        <v>375</v>
      </c>
      <c r="K306" s="79"/>
      <c r="L306" s="79"/>
      <c r="N306" s="18"/>
      <c r="O306" s="21">
        <f t="shared" si="42"/>
        <v>44734</v>
      </c>
      <c r="P306" s="19">
        <f t="shared" si="41"/>
        <v>44759</v>
      </c>
      <c r="Q306" s="145" t="s">
        <v>394</v>
      </c>
      <c r="R306" s="132" t="s">
        <v>658</v>
      </c>
      <c r="S306" s="56">
        <v>3.5</v>
      </c>
    </row>
    <row r="307" spans="1:19" s="100" customFormat="1" ht="30" x14ac:dyDescent="0.25">
      <c r="A307" t="s">
        <v>373</v>
      </c>
      <c r="B307" s="1">
        <v>44733</v>
      </c>
      <c r="C307" s="44" t="s">
        <v>375</v>
      </c>
      <c r="D307" s="75"/>
      <c r="E307"/>
      <c r="F307"/>
      <c r="G307" s="77"/>
      <c r="H307"/>
      <c r="I307"/>
      <c r="J307" s="77"/>
      <c r="K307" s="79"/>
      <c r="L307" s="79"/>
      <c r="M307" s="77"/>
      <c r="N307" s="18"/>
      <c r="O307" s="21">
        <f t="shared" si="42"/>
        <v>44734</v>
      </c>
      <c r="P307" s="19">
        <f t="shared" si="41"/>
        <v>44759</v>
      </c>
      <c r="Q307" s="145" t="s">
        <v>393</v>
      </c>
      <c r="R307" s="132" t="s">
        <v>659</v>
      </c>
      <c r="S307" s="56">
        <v>3.5</v>
      </c>
    </row>
    <row r="308" spans="1:19" ht="30" x14ac:dyDescent="0.25">
      <c r="A308" t="s">
        <v>374</v>
      </c>
      <c r="B308" s="1">
        <v>44733</v>
      </c>
      <c r="C308" s="44" t="s">
        <v>375</v>
      </c>
      <c r="K308" s="79"/>
      <c r="L308" s="79"/>
      <c r="N308" s="18"/>
      <c r="O308" s="21">
        <f t="shared" si="42"/>
        <v>44734</v>
      </c>
      <c r="P308" s="19">
        <f t="shared" si="41"/>
        <v>44759</v>
      </c>
      <c r="Q308" s="145" t="s">
        <v>394</v>
      </c>
      <c r="R308" s="132" t="s">
        <v>632</v>
      </c>
      <c r="S308" s="56">
        <v>3.5</v>
      </c>
    </row>
    <row r="309" spans="1:19" ht="30" x14ac:dyDescent="0.25">
      <c r="A309" t="s">
        <v>788</v>
      </c>
      <c r="B309" s="1">
        <v>44733</v>
      </c>
      <c r="C309" s="44" t="s">
        <v>375</v>
      </c>
      <c r="K309" s="79"/>
      <c r="L309" s="79"/>
      <c r="N309" s="18"/>
      <c r="O309" s="21">
        <f t="shared" si="42"/>
        <v>44734</v>
      </c>
      <c r="P309" s="19">
        <f t="shared" si="41"/>
        <v>44759</v>
      </c>
      <c r="Q309" s="147" t="s">
        <v>805</v>
      </c>
      <c r="R309" s="132" t="s">
        <v>632</v>
      </c>
      <c r="S309" s="56">
        <v>3.5</v>
      </c>
    </row>
    <row r="310" spans="1:19" ht="30" x14ac:dyDescent="0.25">
      <c r="A310" t="s">
        <v>789</v>
      </c>
      <c r="B310" s="1">
        <v>44733</v>
      </c>
      <c r="C310" s="44" t="s">
        <v>375</v>
      </c>
      <c r="D310" s="75">
        <v>4</v>
      </c>
      <c r="H310" t="s">
        <v>4</v>
      </c>
      <c r="K310" s="79">
        <v>24</v>
      </c>
      <c r="L310" s="79"/>
      <c r="N310" s="18">
        <v>24</v>
      </c>
      <c r="O310" s="21">
        <f t="shared" si="42"/>
        <v>44710</v>
      </c>
      <c r="P310" s="19">
        <f t="shared" si="41"/>
        <v>44735</v>
      </c>
      <c r="R310" s="132" t="s">
        <v>659</v>
      </c>
      <c r="S310" s="56">
        <v>7</v>
      </c>
    </row>
    <row r="311" spans="1:19" ht="30" x14ac:dyDescent="0.25">
      <c r="A311" t="s">
        <v>790</v>
      </c>
      <c r="B311" s="1">
        <v>44733</v>
      </c>
      <c r="C311" s="44" t="s">
        <v>375</v>
      </c>
      <c r="D311" s="75">
        <v>5</v>
      </c>
      <c r="H311">
        <v>26</v>
      </c>
      <c r="I311">
        <v>20</v>
      </c>
      <c r="J311" s="77">
        <v>23</v>
      </c>
      <c r="K311" s="79">
        <v>17</v>
      </c>
      <c r="L311" s="79">
        <v>14</v>
      </c>
      <c r="M311" s="77">
        <v>16</v>
      </c>
      <c r="N311" s="18">
        <f t="shared" ref="N311:N313" si="45">(K311+L311+M311)/3</f>
        <v>15.666666666666666</v>
      </c>
      <c r="O311" s="21">
        <f t="shared" si="42"/>
        <v>44718.333333333336</v>
      </c>
      <c r="P311" s="19">
        <f t="shared" si="41"/>
        <v>44743.333333333336</v>
      </c>
      <c r="R311" s="132" t="s">
        <v>659</v>
      </c>
      <c r="S311" s="56">
        <v>7</v>
      </c>
    </row>
    <row r="312" spans="1:19" ht="30" x14ac:dyDescent="0.25">
      <c r="A312" t="s">
        <v>791</v>
      </c>
      <c r="B312" s="1">
        <v>44733</v>
      </c>
      <c r="C312" s="44" t="s">
        <v>375</v>
      </c>
      <c r="K312" s="79"/>
      <c r="L312" s="79"/>
      <c r="N312" s="18"/>
      <c r="O312" s="21">
        <f t="shared" si="42"/>
        <v>44734</v>
      </c>
      <c r="P312" s="19">
        <f t="shared" si="41"/>
        <v>44759</v>
      </c>
      <c r="Q312" s="147" t="s">
        <v>805</v>
      </c>
      <c r="R312" s="132" t="s">
        <v>659</v>
      </c>
      <c r="S312" s="56">
        <v>3.5</v>
      </c>
    </row>
    <row r="313" spans="1:19" ht="30" x14ac:dyDescent="0.25">
      <c r="A313" t="s">
        <v>377</v>
      </c>
      <c r="B313" s="1">
        <v>44733</v>
      </c>
      <c r="C313" s="45" t="s">
        <v>376</v>
      </c>
      <c r="D313" s="75">
        <v>4</v>
      </c>
      <c r="H313">
        <v>32</v>
      </c>
      <c r="I313">
        <v>38</v>
      </c>
      <c r="J313" s="77">
        <v>38</v>
      </c>
      <c r="K313" s="79">
        <v>19</v>
      </c>
      <c r="L313" s="79">
        <v>22</v>
      </c>
      <c r="M313" s="77">
        <v>22</v>
      </c>
      <c r="N313" s="18">
        <f t="shared" si="45"/>
        <v>21</v>
      </c>
      <c r="O313" s="21">
        <f t="shared" si="42"/>
        <v>44713</v>
      </c>
      <c r="P313" s="19">
        <f t="shared" si="41"/>
        <v>44738</v>
      </c>
      <c r="R313" s="132" t="s">
        <v>658</v>
      </c>
      <c r="S313" s="56">
        <f>B313-'Мечение-1'!B368</f>
        <v>7</v>
      </c>
    </row>
    <row r="314" spans="1:19" ht="30" x14ac:dyDescent="0.25">
      <c r="A314" t="s">
        <v>378</v>
      </c>
      <c r="B314" s="1">
        <v>44733</v>
      </c>
      <c r="C314" s="45" t="s">
        <v>376</v>
      </c>
      <c r="K314" s="79"/>
      <c r="L314" s="79"/>
      <c r="N314" s="18"/>
      <c r="O314" s="21">
        <f t="shared" si="42"/>
        <v>44734</v>
      </c>
      <c r="P314" s="19">
        <f t="shared" si="41"/>
        <v>44759</v>
      </c>
      <c r="Q314" s="145" t="s">
        <v>394</v>
      </c>
      <c r="R314" s="132" t="s">
        <v>658</v>
      </c>
      <c r="S314" s="56">
        <v>3.5</v>
      </c>
    </row>
    <row r="315" spans="1:19" ht="30" x14ac:dyDescent="0.25">
      <c r="A315" t="s">
        <v>379</v>
      </c>
      <c r="B315" s="1">
        <v>44733</v>
      </c>
      <c r="C315" s="45" t="s">
        <v>376</v>
      </c>
      <c r="K315" s="79"/>
      <c r="L315" s="79"/>
      <c r="N315" s="18"/>
      <c r="O315" s="21">
        <f t="shared" si="42"/>
        <v>44734</v>
      </c>
      <c r="P315" s="19">
        <f t="shared" si="41"/>
        <v>44759</v>
      </c>
      <c r="Q315" s="147" t="s">
        <v>805</v>
      </c>
      <c r="R315" s="132" t="s">
        <v>632</v>
      </c>
      <c r="S315" s="56">
        <v>3.5</v>
      </c>
    </row>
    <row r="316" spans="1:19" ht="30" x14ac:dyDescent="0.25">
      <c r="A316" t="s">
        <v>380</v>
      </c>
      <c r="B316" s="1">
        <v>44733</v>
      </c>
      <c r="C316" s="45" t="s">
        <v>376</v>
      </c>
      <c r="D316" s="75">
        <v>4</v>
      </c>
      <c r="H316">
        <v>37</v>
      </c>
      <c r="I316">
        <v>30</v>
      </c>
      <c r="J316" s="77">
        <v>31</v>
      </c>
      <c r="K316" s="79">
        <v>22</v>
      </c>
      <c r="L316" s="79">
        <v>19</v>
      </c>
      <c r="M316" s="77">
        <v>19</v>
      </c>
      <c r="N316" s="18">
        <f t="shared" ref="N316:N318" si="46">(K316+L316+M316)/3</f>
        <v>20</v>
      </c>
      <c r="O316" s="21">
        <f t="shared" si="42"/>
        <v>44714</v>
      </c>
      <c r="P316" s="19">
        <f t="shared" si="41"/>
        <v>44739</v>
      </c>
      <c r="R316" s="132" t="s">
        <v>658</v>
      </c>
      <c r="S316" s="56">
        <v>7</v>
      </c>
    </row>
    <row r="317" spans="1:19" ht="30" x14ac:dyDescent="0.25">
      <c r="A317" t="s">
        <v>381</v>
      </c>
      <c r="B317" s="1">
        <v>44733</v>
      </c>
      <c r="C317" s="45" t="s">
        <v>376</v>
      </c>
      <c r="D317" s="75">
        <v>2</v>
      </c>
      <c r="H317">
        <v>32</v>
      </c>
      <c r="I317">
        <v>36</v>
      </c>
      <c r="K317" s="79">
        <v>19</v>
      </c>
      <c r="L317" s="79">
        <v>21</v>
      </c>
      <c r="N317" s="18">
        <f>(K317+L317)/2</f>
        <v>20</v>
      </c>
      <c r="O317" s="21">
        <f t="shared" si="42"/>
        <v>44714</v>
      </c>
      <c r="P317" s="19">
        <f t="shared" si="41"/>
        <v>44739</v>
      </c>
      <c r="R317" s="132" t="s">
        <v>658</v>
      </c>
      <c r="S317" s="56">
        <v>7</v>
      </c>
    </row>
    <row r="318" spans="1:19" ht="30" x14ac:dyDescent="0.25">
      <c r="A318" t="s">
        <v>382</v>
      </c>
      <c r="B318" s="1">
        <v>44733</v>
      </c>
      <c r="C318" s="45" t="s">
        <v>376</v>
      </c>
      <c r="D318" s="75">
        <v>4</v>
      </c>
      <c r="E318">
        <v>90</v>
      </c>
      <c r="F318">
        <v>90</v>
      </c>
      <c r="G318" s="77">
        <v>90</v>
      </c>
      <c r="K318" s="79">
        <v>10</v>
      </c>
      <c r="L318" s="79">
        <v>10</v>
      </c>
      <c r="M318" s="77">
        <v>10</v>
      </c>
      <c r="N318" s="18">
        <f t="shared" si="46"/>
        <v>10</v>
      </c>
      <c r="O318" s="21">
        <f t="shared" si="42"/>
        <v>44724</v>
      </c>
      <c r="P318" s="19">
        <f t="shared" si="41"/>
        <v>44749</v>
      </c>
      <c r="R318" s="132" t="s">
        <v>632</v>
      </c>
      <c r="S318" s="56">
        <v>7</v>
      </c>
    </row>
    <row r="319" spans="1:19" ht="30" x14ac:dyDescent="0.25">
      <c r="A319" t="s">
        <v>383</v>
      </c>
      <c r="B319" s="1">
        <v>44733</v>
      </c>
      <c r="C319" s="45" t="s">
        <v>376</v>
      </c>
      <c r="K319" s="79"/>
      <c r="L319" s="79"/>
      <c r="N319" s="18"/>
      <c r="O319" s="21">
        <f t="shared" si="42"/>
        <v>44734</v>
      </c>
      <c r="P319" s="19">
        <f t="shared" si="41"/>
        <v>44759</v>
      </c>
      <c r="Q319" s="145" t="s">
        <v>393</v>
      </c>
      <c r="R319" s="132" t="s">
        <v>632</v>
      </c>
      <c r="S319" s="56">
        <v>3.5</v>
      </c>
    </row>
    <row r="320" spans="1:19" ht="30" x14ac:dyDescent="0.25">
      <c r="A320" t="s">
        <v>388</v>
      </c>
      <c r="B320" s="1">
        <v>44733</v>
      </c>
      <c r="C320" s="45" t="s">
        <v>376</v>
      </c>
      <c r="D320" s="75">
        <v>4</v>
      </c>
      <c r="E320">
        <v>0</v>
      </c>
      <c r="F320">
        <v>0</v>
      </c>
      <c r="G320" s="77">
        <v>0</v>
      </c>
      <c r="K320" s="79">
        <v>0</v>
      </c>
      <c r="L320" s="79">
        <v>0</v>
      </c>
      <c r="M320" s="77">
        <v>0</v>
      </c>
      <c r="N320" s="18">
        <f t="shared" ref="N320" si="47">(K320+L320+M320)/3</f>
        <v>0</v>
      </c>
      <c r="O320" s="21">
        <f t="shared" si="42"/>
        <v>44734</v>
      </c>
      <c r="P320" s="19">
        <f t="shared" si="41"/>
        <v>44759</v>
      </c>
      <c r="R320" s="132" t="s">
        <v>658</v>
      </c>
      <c r="S320" s="56">
        <v>7</v>
      </c>
    </row>
    <row r="321" spans="1:19" s="100" customFormat="1" ht="30" x14ac:dyDescent="0.25">
      <c r="A321" t="s">
        <v>796</v>
      </c>
      <c r="B321" s="1">
        <v>44733</v>
      </c>
      <c r="C321" s="45" t="s">
        <v>376</v>
      </c>
      <c r="D321" s="75"/>
      <c r="E321"/>
      <c r="F321"/>
      <c r="G321" s="77"/>
      <c r="H321"/>
      <c r="I321"/>
      <c r="J321" s="77"/>
      <c r="K321" s="79"/>
      <c r="L321" s="79"/>
      <c r="M321" s="77"/>
      <c r="N321" s="18"/>
      <c r="O321" s="21">
        <f t="shared" si="42"/>
        <v>44734</v>
      </c>
      <c r="P321" s="19">
        <f t="shared" si="41"/>
        <v>44759</v>
      </c>
      <c r="Q321" s="145" t="s">
        <v>393</v>
      </c>
      <c r="R321" s="132" t="s">
        <v>659</v>
      </c>
      <c r="S321" s="56">
        <v>3.5</v>
      </c>
    </row>
    <row r="322" spans="1:19" x14ac:dyDescent="0.25">
      <c r="A322" t="s">
        <v>759</v>
      </c>
      <c r="B322" s="1">
        <v>44734</v>
      </c>
      <c r="C322" s="44" t="s">
        <v>758</v>
      </c>
      <c r="H322" s="79"/>
      <c r="N322" s="18"/>
      <c r="O322" s="21">
        <f t="shared" si="42"/>
        <v>44735</v>
      </c>
      <c r="P322" s="19">
        <f t="shared" si="41"/>
        <v>44760</v>
      </c>
      <c r="Q322" s="147" t="s">
        <v>805</v>
      </c>
      <c r="R322" s="132" t="s">
        <v>659</v>
      </c>
      <c r="S322" s="56">
        <v>4.5</v>
      </c>
    </row>
    <row r="323" spans="1:19" x14ac:dyDescent="0.25">
      <c r="A323" t="s">
        <v>760</v>
      </c>
      <c r="B323" s="1">
        <v>44734</v>
      </c>
      <c r="C323" s="44" t="s">
        <v>758</v>
      </c>
      <c r="N323" s="18"/>
      <c r="O323" s="21">
        <f t="shared" si="42"/>
        <v>44735</v>
      </c>
      <c r="P323" s="19">
        <f t="shared" si="41"/>
        <v>44760</v>
      </c>
      <c r="Q323" s="145" t="s">
        <v>394</v>
      </c>
      <c r="R323" s="132" t="s">
        <v>659</v>
      </c>
      <c r="S323" s="56">
        <v>4.5</v>
      </c>
    </row>
    <row r="324" spans="1:19" x14ac:dyDescent="0.25">
      <c r="A324" t="s">
        <v>761</v>
      </c>
      <c r="B324" s="1">
        <v>44734</v>
      </c>
      <c r="C324" s="44" t="s">
        <v>758</v>
      </c>
      <c r="K324" s="79"/>
      <c r="L324" s="79"/>
      <c r="N324" s="18"/>
      <c r="O324" s="21">
        <f t="shared" si="42"/>
        <v>44735</v>
      </c>
      <c r="P324" s="19">
        <f t="shared" si="41"/>
        <v>44760</v>
      </c>
      <c r="Q324" s="147" t="s">
        <v>805</v>
      </c>
      <c r="R324" s="132" t="s">
        <v>659</v>
      </c>
      <c r="S324" s="56">
        <v>4.5</v>
      </c>
    </row>
    <row r="325" spans="1:19" x14ac:dyDescent="0.25">
      <c r="A325" t="s">
        <v>762</v>
      </c>
      <c r="B325" s="1">
        <v>44734</v>
      </c>
      <c r="C325" s="44" t="s">
        <v>758</v>
      </c>
      <c r="K325" s="79"/>
      <c r="L325" s="79"/>
      <c r="N325" s="18"/>
      <c r="O325" s="21">
        <f t="shared" si="42"/>
        <v>44735</v>
      </c>
      <c r="P325" s="19">
        <f t="shared" si="41"/>
        <v>44760</v>
      </c>
      <c r="Q325" s="147" t="s">
        <v>805</v>
      </c>
      <c r="R325" s="132" t="s">
        <v>659</v>
      </c>
      <c r="S325" s="56">
        <v>4.5</v>
      </c>
    </row>
    <row r="326" spans="1:19" x14ac:dyDescent="0.25">
      <c r="A326" t="s">
        <v>764</v>
      </c>
      <c r="B326" s="1">
        <v>44734</v>
      </c>
      <c r="C326" s="44" t="s">
        <v>758</v>
      </c>
      <c r="D326" s="75">
        <v>3</v>
      </c>
      <c r="H326">
        <v>35</v>
      </c>
      <c r="I326">
        <v>43</v>
      </c>
      <c r="J326" s="77">
        <v>42</v>
      </c>
      <c r="K326" s="79">
        <v>21</v>
      </c>
      <c r="L326" s="79">
        <v>23</v>
      </c>
      <c r="M326" s="77">
        <v>23</v>
      </c>
      <c r="N326" s="18">
        <f t="shared" ref="N326" si="48">(K326+L326+M326)/3</f>
        <v>22.333333333333332</v>
      </c>
      <c r="O326" s="21">
        <f t="shared" si="42"/>
        <v>44712.666666666664</v>
      </c>
      <c r="P326" s="19">
        <f t="shared" si="41"/>
        <v>44737.666666666664</v>
      </c>
      <c r="R326" s="132" t="s">
        <v>659</v>
      </c>
      <c r="S326" s="56">
        <f>B326-'Мечение-1'!B387</f>
        <v>9</v>
      </c>
    </row>
    <row r="327" spans="1:19" x14ac:dyDescent="0.25">
      <c r="A327" t="s">
        <v>765</v>
      </c>
      <c r="B327" s="1">
        <v>44734</v>
      </c>
      <c r="C327" s="44" t="s">
        <v>758</v>
      </c>
      <c r="K327" s="79"/>
      <c r="L327" s="79"/>
      <c r="N327" s="18"/>
      <c r="O327" s="21">
        <f t="shared" si="42"/>
        <v>44735</v>
      </c>
      <c r="P327" s="19">
        <f t="shared" si="41"/>
        <v>44760</v>
      </c>
      <c r="Q327" s="145" t="s">
        <v>440</v>
      </c>
      <c r="R327" s="132" t="s">
        <v>658</v>
      </c>
      <c r="S327" s="56">
        <v>4.5</v>
      </c>
    </row>
    <row r="328" spans="1:19" x14ac:dyDescent="0.25">
      <c r="A328" t="s">
        <v>766</v>
      </c>
      <c r="B328" s="1">
        <v>44734</v>
      </c>
      <c r="C328" s="44" t="s">
        <v>758</v>
      </c>
      <c r="K328" s="79"/>
      <c r="L328" s="79"/>
      <c r="N328" s="18"/>
      <c r="O328" s="21">
        <f t="shared" si="42"/>
        <v>44735</v>
      </c>
      <c r="P328" s="19">
        <f t="shared" si="41"/>
        <v>44760</v>
      </c>
      <c r="Q328" s="145" t="s">
        <v>824</v>
      </c>
      <c r="R328" s="132" t="s">
        <v>659</v>
      </c>
      <c r="S328" s="56">
        <v>4.5</v>
      </c>
    </row>
    <row r="329" spans="1:19" x14ac:dyDescent="0.25">
      <c r="A329" t="s">
        <v>768</v>
      </c>
      <c r="B329" s="1">
        <v>44734</v>
      </c>
      <c r="C329" s="44" t="s">
        <v>758</v>
      </c>
      <c r="H329" t="s">
        <v>823</v>
      </c>
      <c r="K329" s="79">
        <v>26</v>
      </c>
      <c r="N329" s="18">
        <v>26</v>
      </c>
      <c r="O329" s="21">
        <f t="shared" si="42"/>
        <v>44709</v>
      </c>
      <c r="P329" s="19">
        <f t="shared" si="41"/>
        <v>44734</v>
      </c>
      <c r="R329" s="132" t="s">
        <v>658</v>
      </c>
      <c r="S329" s="56">
        <v>9</v>
      </c>
    </row>
    <row r="330" spans="1:19" x14ac:dyDescent="0.25">
      <c r="A330" t="s">
        <v>769</v>
      </c>
      <c r="B330" s="1">
        <v>44734</v>
      </c>
      <c r="C330" s="44" t="s">
        <v>758</v>
      </c>
      <c r="K330" s="79"/>
      <c r="N330" s="18"/>
      <c r="O330" s="21">
        <f t="shared" si="42"/>
        <v>44735</v>
      </c>
      <c r="P330" s="19">
        <f t="shared" si="41"/>
        <v>44760</v>
      </c>
      <c r="Q330" s="147" t="s">
        <v>805</v>
      </c>
      <c r="R330" s="132" t="s">
        <v>659</v>
      </c>
      <c r="S330" s="56">
        <v>4.5</v>
      </c>
    </row>
    <row r="331" spans="1:19" x14ac:dyDescent="0.25">
      <c r="A331" t="s">
        <v>770</v>
      </c>
      <c r="B331" s="1">
        <v>44734</v>
      </c>
      <c r="C331" s="44" t="s">
        <v>758</v>
      </c>
      <c r="K331" s="79"/>
      <c r="L331" s="79"/>
      <c r="N331" s="18"/>
      <c r="O331" s="21">
        <f t="shared" si="42"/>
        <v>44735</v>
      </c>
      <c r="P331" s="19">
        <f t="shared" si="41"/>
        <v>44760</v>
      </c>
      <c r="Q331" s="145" t="s">
        <v>394</v>
      </c>
      <c r="R331" s="132" t="s">
        <v>658</v>
      </c>
      <c r="S331" s="56">
        <v>4.5</v>
      </c>
    </row>
    <row r="332" spans="1:19" x14ac:dyDescent="0.25">
      <c r="A332" t="s">
        <v>771</v>
      </c>
      <c r="B332" s="1">
        <v>44734</v>
      </c>
      <c r="C332" s="44" t="s">
        <v>758</v>
      </c>
      <c r="K332" s="79"/>
      <c r="L332" s="79"/>
      <c r="N332" s="18"/>
      <c r="O332" s="21">
        <f t="shared" si="42"/>
        <v>44735</v>
      </c>
      <c r="P332" s="19">
        <f t="shared" si="41"/>
        <v>44760</v>
      </c>
      <c r="Q332" s="145" t="s">
        <v>394</v>
      </c>
      <c r="R332" s="132" t="s">
        <v>659</v>
      </c>
      <c r="S332" s="56">
        <v>4.5</v>
      </c>
    </row>
    <row r="333" spans="1:19" x14ac:dyDescent="0.25">
      <c r="A333" t="s">
        <v>772</v>
      </c>
      <c r="B333" s="1">
        <v>44734</v>
      </c>
      <c r="C333" s="44" t="s">
        <v>758</v>
      </c>
      <c r="D333" s="75">
        <v>4</v>
      </c>
      <c r="H333">
        <v>32</v>
      </c>
      <c r="I333">
        <v>30</v>
      </c>
      <c r="J333" s="77">
        <v>31</v>
      </c>
      <c r="K333" s="79">
        <v>19</v>
      </c>
      <c r="L333" s="79">
        <v>19</v>
      </c>
      <c r="M333" s="77">
        <v>19</v>
      </c>
      <c r="N333" s="18">
        <f t="shared" ref="N333" si="49">(K333+L333+M333)/3</f>
        <v>19</v>
      </c>
      <c r="O333" s="21">
        <f t="shared" si="42"/>
        <v>44716</v>
      </c>
      <c r="P333" s="19">
        <f t="shared" si="41"/>
        <v>44741</v>
      </c>
      <c r="R333" s="132" t="s">
        <v>659</v>
      </c>
      <c r="S333" s="56">
        <v>9</v>
      </c>
    </row>
    <row r="334" spans="1:19" x14ac:dyDescent="0.25">
      <c r="A334" t="s">
        <v>773</v>
      </c>
      <c r="B334" s="1">
        <v>44734</v>
      </c>
      <c r="C334" s="44" t="s">
        <v>758</v>
      </c>
      <c r="D334" s="75">
        <v>2</v>
      </c>
      <c r="H334">
        <v>32</v>
      </c>
      <c r="I334">
        <v>29</v>
      </c>
      <c r="K334" s="79">
        <v>19</v>
      </c>
      <c r="L334" s="79">
        <v>18</v>
      </c>
      <c r="N334" s="18">
        <f>(K334+L334)/2</f>
        <v>18.5</v>
      </c>
      <c r="O334" s="21">
        <f t="shared" si="42"/>
        <v>44716.5</v>
      </c>
      <c r="P334" s="19">
        <f t="shared" si="41"/>
        <v>44741.5</v>
      </c>
      <c r="R334" s="132" t="s">
        <v>659</v>
      </c>
      <c r="S334" s="56">
        <v>9</v>
      </c>
    </row>
    <row r="335" spans="1:19" x14ac:dyDescent="0.25">
      <c r="A335" t="s">
        <v>774</v>
      </c>
      <c r="B335" s="1">
        <v>44734</v>
      </c>
      <c r="C335" s="44" t="s">
        <v>758</v>
      </c>
      <c r="D335" s="75">
        <v>2</v>
      </c>
      <c r="H335">
        <v>27</v>
      </c>
      <c r="I335">
        <v>30</v>
      </c>
      <c r="K335" s="79">
        <v>17</v>
      </c>
      <c r="L335" s="79">
        <v>19</v>
      </c>
      <c r="N335" s="18">
        <f>(K335+L335)/2</f>
        <v>18</v>
      </c>
      <c r="O335" s="21">
        <f t="shared" si="42"/>
        <v>44717</v>
      </c>
      <c r="P335" s="19">
        <f t="shared" si="41"/>
        <v>44742</v>
      </c>
      <c r="R335" s="132" t="s">
        <v>659</v>
      </c>
      <c r="S335" s="56">
        <v>9</v>
      </c>
    </row>
    <row r="336" spans="1:19" x14ac:dyDescent="0.25">
      <c r="A336" t="s">
        <v>775</v>
      </c>
      <c r="B336" s="1">
        <v>44734</v>
      </c>
      <c r="C336" s="44" t="s">
        <v>758</v>
      </c>
      <c r="K336" s="79"/>
      <c r="L336" s="79"/>
      <c r="N336" s="18"/>
      <c r="O336" s="21">
        <f t="shared" si="42"/>
        <v>44735</v>
      </c>
      <c r="P336" s="19">
        <f t="shared" si="41"/>
        <v>44760</v>
      </c>
      <c r="Q336" s="145" t="s">
        <v>394</v>
      </c>
      <c r="R336" s="132" t="s">
        <v>659</v>
      </c>
      <c r="S336" s="56">
        <v>4.5</v>
      </c>
    </row>
    <row r="337" spans="1:19" x14ac:dyDescent="0.25">
      <c r="A337" t="s">
        <v>781</v>
      </c>
      <c r="B337" s="1">
        <v>44734</v>
      </c>
      <c r="C337" s="44" t="s">
        <v>783</v>
      </c>
      <c r="K337" s="79"/>
      <c r="L337" s="79"/>
      <c r="N337" s="18"/>
      <c r="O337" s="21">
        <f>B337-N337+1</f>
        <v>44735</v>
      </c>
      <c r="P337" s="19">
        <f>O337+25</f>
        <v>44760</v>
      </c>
      <c r="Q337" s="145" t="s">
        <v>393</v>
      </c>
      <c r="R337" s="132" t="s">
        <v>659</v>
      </c>
      <c r="S337" s="56">
        <v>4.5</v>
      </c>
    </row>
    <row r="341" spans="1:19" s="100" customFormat="1" x14ac:dyDescent="0.25">
      <c r="A341"/>
      <c r="B341"/>
      <c r="C341"/>
      <c r="D341" s="75"/>
      <c r="E341"/>
      <c r="F341"/>
      <c r="G341" s="77"/>
      <c r="H341"/>
      <c r="I341"/>
      <c r="J341" s="77"/>
      <c r="K341"/>
      <c r="L341"/>
      <c r="M341" s="77"/>
      <c r="N341" s="30"/>
      <c r="O341" s="22"/>
      <c r="P341" s="8"/>
      <c r="Q341" s="145"/>
      <c r="R341" s="132"/>
      <c r="S341" s="56"/>
    </row>
    <row r="355" spans="1:19" s="100" customFormat="1" x14ac:dyDescent="0.25">
      <c r="A355"/>
      <c r="B355"/>
      <c r="C355"/>
      <c r="D355" s="75"/>
      <c r="E355"/>
      <c r="F355"/>
      <c r="G355" s="77"/>
      <c r="H355"/>
      <c r="I355"/>
      <c r="J355" s="77"/>
      <c r="K355"/>
      <c r="L355"/>
      <c r="M355" s="77"/>
      <c r="N355" s="30"/>
      <c r="O355" s="22"/>
      <c r="P355" s="8"/>
      <c r="Q355" s="145"/>
      <c r="R355" s="132"/>
      <c r="S355" s="56"/>
    </row>
    <row r="373" spans="1:19" s="100" customFormat="1" x14ac:dyDescent="0.25">
      <c r="A373"/>
      <c r="B373"/>
      <c r="C373"/>
      <c r="D373" s="75"/>
      <c r="E373"/>
      <c r="F373"/>
      <c r="G373" s="77"/>
      <c r="H373"/>
      <c r="I373"/>
      <c r="J373" s="77"/>
      <c r="K373"/>
      <c r="L373"/>
      <c r="M373" s="77"/>
      <c r="N373" s="30"/>
      <c r="O373" s="22"/>
      <c r="P373" s="8"/>
      <c r="Q373" s="145"/>
      <c r="R373" s="132"/>
      <c r="S373" s="5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2"/>
  <sheetViews>
    <sheetView tabSelected="1" workbookViewId="0">
      <selection activeCell="AC9" sqref="AC9"/>
    </sheetView>
  </sheetViews>
  <sheetFormatPr defaultRowHeight="15" x14ac:dyDescent="0.25"/>
  <cols>
    <col min="2" max="2" width="10.140625" hidden="1" customWidth="1"/>
    <col min="3" max="3" width="20" hidden="1" customWidth="1"/>
    <col min="4" max="4" width="4.5703125" style="75" hidden="1" customWidth="1"/>
    <col min="5" max="5" width="4.42578125" hidden="1" customWidth="1"/>
    <col min="6" max="6" width="4.5703125" hidden="1" customWidth="1"/>
    <col min="7" max="7" width="4.42578125" style="77" hidden="1" customWidth="1"/>
    <col min="8" max="8" width="4.5703125" hidden="1" customWidth="1"/>
    <col min="9" max="9" width="4.7109375" hidden="1" customWidth="1"/>
    <col min="10" max="10" width="4.5703125" style="77" hidden="1" customWidth="1"/>
    <col min="11" max="11" width="4.28515625" hidden="1" customWidth="1"/>
    <col min="12" max="12" width="4.5703125" hidden="1" customWidth="1"/>
    <col min="13" max="13" width="4.5703125" style="77" hidden="1" customWidth="1"/>
    <col min="14" max="14" width="0" style="30" hidden="1" customWidth="1"/>
    <col min="15" max="15" width="11.140625" style="22" hidden="1" customWidth="1"/>
    <col min="16" max="16" width="10.42578125" style="8" hidden="1" customWidth="1"/>
    <col min="17" max="17" width="15.28515625" style="145" customWidth="1"/>
    <col min="18" max="18" width="8.85546875" style="132" customWidth="1"/>
    <col min="19" max="19" width="0" style="56" hidden="1" customWidth="1"/>
    <col min="22" max="22" width="13.5703125" customWidth="1"/>
    <col min="23" max="23" width="13.140625" customWidth="1"/>
    <col min="24" max="24" width="10.85546875" customWidth="1"/>
    <col min="25" max="25" width="12" customWidth="1"/>
  </cols>
  <sheetData>
    <row r="1" spans="1:25" s="4" customFormat="1" ht="60.75" thickBot="1" x14ac:dyDescent="0.3">
      <c r="A1" s="5" t="s">
        <v>0</v>
      </c>
      <c r="B1" s="5" t="s">
        <v>1</v>
      </c>
      <c r="C1" s="5" t="s">
        <v>2</v>
      </c>
      <c r="D1" s="31" t="s">
        <v>3</v>
      </c>
      <c r="E1" s="25" t="s">
        <v>10</v>
      </c>
      <c r="F1" s="25" t="s">
        <v>11</v>
      </c>
      <c r="G1" s="26" t="s">
        <v>12</v>
      </c>
      <c r="H1" s="5" t="s">
        <v>7</v>
      </c>
      <c r="I1" s="5" t="s">
        <v>8</v>
      </c>
      <c r="J1" s="27" t="s">
        <v>9</v>
      </c>
      <c r="K1" s="5" t="s">
        <v>14</v>
      </c>
      <c r="L1" s="5" t="s">
        <v>15</v>
      </c>
      <c r="M1" s="27" t="s">
        <v>16</v>
      </c>
      <c r="N1" s="9" t="s">
        <v>13</v>
      </c>
      <c r="O1" s="20" t="s">
        <v>5</v>
      </c>
      <c r="P1" s="28" t="s">
        <v>6</v>
      </c>
      <c r="Q1" s="143" t="s">
        <v>391</v>
      </c>
      <c r="R1" s="133" t="s">
        <v>630</v>
      </c>
      <c r="S1" s="122" t="s">
        <v>619</v>
      </c>
    </row>
    <row r="2" spans="1:25" ht="15.75" thickTop="1" x14ac:dyDescent="0.25">
      <c r="A2" t="s">
        <v>88</v>
      </c>
      <c r="B2" s="1">
        <v>44733</v>
      </c>
      <c r="C2" s="44" t="s">
        <v>74</v>
      </c>
      <c r="K2" s="79"/>
      <c r="L2" s="79"/>
      <c r="N2" s="18"/>
      <c r="O2" s="21">
        <f t="shared" ref="O2:O33" si="0">B2-N2+1</f>
        <v>44734</v>
      </c>
      <c r="P2" s="19">
        <f t="shared" ref="P2:P16" si="1">O2+25</f>
        <v>44759</v>
      </c>
      <c r="Q2" s="146" t="s">
        <v>440</v>
      </c>
      <c r="R2" s="134" t="s">
        <v>632</v>
      </c>
      <c r="S2" s="79">
        <v>5</v>
      </c>
      <c r="U2" s="40" t="s">
        <v>633</v>
      </c>
    </row>
    <row r="3" spans="1:25" x14ac:dyDescent="0.25">
      <c r="A3" t="s">
        <v>101</v>
      </c>
      <c r="B3" s="1">
        <v>44733</v>
      </c>
      <c r="C3" s="44" t="s">
        <v>74</v>
      </c>
      <c r="K3" s="79"/>
      <c r="L3" s="79"/>
      <c r="N3" s="18"/>
      <c r="O3" s="21">
        <f t="shared" si="0"/>
        <v>44734</v>
      </c>
      <c r="P3" s="19">
        <f t="shared" si="1"/>
        <v>44759</v>
      </c>
      <c r="Q3" s="145" t="s">
        <v>500</v>
      </c>
      <c r="R3" s="132" t="s">
        <v>632</v>
      </c>
      <c r="S3" s="79">
        <v>5</v>
      </c>
    </row>
    <row r="4" spans="1:25" ht="30" x14ac:dyDescent="0.25">
      <c r="A4" t="s">
        <v>121</v>
      </c>
      <c r="B4" s="1">
        <v>44733</v>
      </c>
      <c r="C4" s="45" t="s">
        <v>117</v>
      </c>
      <c r="K4" s="79"/>
      <c r="L4" s="79"/>
      <c r="N4" s="18"/>
      <c r="O4" s="21">
        <f t="shared" si="0"/>
        <v>44734</v>
      </c>
      <c r="P4" s="19">
        <f t="shared" si="1"/>
        <v>44759</v>
      </c>
      <c r="Q4" s="145" t="s">
        <v>394</v>
      </c>
      <c r="R4" s="132" t="s">
        <v>632</v>
      </c>
      <c r="S4" s="79">
        <v>5</v>
      </c>
      <c r="W4" t="s">
        <v>841</v>
      </c>
      <c r="X4" t="s">
        <v>845</v>
      </c>
      <c r="Y4" t="s">
        <v>842</v>
      </c>
    </row>
    <row r="5" spans="1:25" ht="30" x14ac:dyDescent="0.25">
      <c r="A5" t="s">
        <v>129</v>
      </c>
      <c r="B5" s="1">
        <v>44733</v>
      </c>
      <c r="C5" s="45" t="s">
        <v>117</v>
      </c>
      <c r="K5" s="79"/>
      <c r="L5" s="79"/>
      <c r="N5" s="18"/>
      <c r="O5" s="21">
        <f t="shared" si="0"/>
        <v>44734</v>
      </c>
      <c r="P5" s="19">
        <f t="shared" si="1"/>
        <v>44759</v>
      </c>
      <c r="Q5" s="145" t="s">
        <v>820</v>
      </c>
      <c r="R5" s="132" t="s">
        <v>632</v>
      </c>
      <c r="S5" s="79">
        <v>5</v>
      </c>
      <c r="V5" t="s">
        <v>844</v>
      </c>
      <c r="W5">
        <v>68</v>
      </c>
      <c r="X5">
        <v>120</v>
      </c>
      <c r="Y5">
        <v>137</v>
      </c>
    </row>
    <row r="6" spans="1:25" ht="30" x14ac:dyDescent="0.25">
      <c r="A6" t="s">
        <v>130</v>
      </c>
      <c r="B6" s="1">
        <v>44733</v>
      </c>
      <c r="C6" s="45" t="s">
        <v>117</v>
      </c>
      <c r="K6" s="79"/>
      <c r="L6" s="79"/>
      <c r="N6" s="18"/>
      <c r="O6" s="21">
        <f t="shared" si="0"/>
        <v>44734</v>
      </c>
      <c r="P6" s="19">
        <f t="shared" si="1"/>
        <v>44759</v>
      </c>
      <c r="Q6" s="147" t="s">
        <v>805</v>
      </c>
      <c r="R6" s="132" t="s">
        <v>632</v>
      </c>
      <c r="S6" s="79">
        <v>5</v>
      </c>
      <c r="V6" t="s">
        <v>843</v>
      </c>
      <c r="W6">
        <f>W5-W7</f>
        <v>57</v>
      </c>
      <c r="X6">
        <f t="shared" ref="X6:Y6" si="2">X5-X7</f>
        <v>102</v>
      </c>
      <c r="Y6">
        <f t="shared" si="2"/>
        <v>113</v>
      </c>
    </row>
    <row r="7" spans="1:25" ht="30" x14ac:dyDescent="0.25">
      <c r="A7" t="s">
        <v>131</v>
      </c>
      <c r="B7" s="1">
        <v>44733</v>
      </c>
      <c r="C7" s="45" t="s">
        <v>117</v>
      </c>
      <c r="K7" s="79"/>
      <c r="L7" s="79"/>
      <c r="N7" s="18"/>
      <c r="O7" s="21">
        <f t="shared" si="0"/>
        <v>44734</v>
      </c>
      <c r="P7" s="19">
        <f t="shared" si="1"/>
        <v>44759</v>
      </c>
      <c r="Q7" s="145" t="s">
        <v>393</v>
      </c>
      <c r="R7" s="132" t="s">
        <v>632</v>
      </c>
      <c r="S7" s="79">
        <v>5</v>
      </c>
      <c r="V7" t="s">
        <v>850</v>
      </c>
      <c r="W7">
        <v>11</v>
      </c>
      <c r="X7">
        <v>18</v>
      </c>
      <c r="Y7">
        <v>24</v>
      </c>
    </row>
    <row r="8" spans="1:25" ht="30" x14ac:dyDescent="0.25">
      <c r="A8" t="s">
        <v>136</v>
      </c>
      <c r="B8" s="1">
        <v>44733</v>
      </c>
      <c r="C8" s="45" t="s">
        <v>117</v>
      </c>
      <c r="K8" s="79"/>
      <c r="L8" s="79"/>
      <c r="N8" s="18"/>
      <c r="O8" s="21">
        <f t="shared" si="0"/>
        <v>44734</v>
      </c>
      <c r="P8" s="19">
        <f t="shared" si="1"/>
        <v>44759</v>
      </c>
      <c r="Q8" s="145" t="s">
        <v>810</v>
      </c>
      <c r="R8" s="132" t="s">
        <v>632</v>
      </c>
      <c r="S8" s="79">
        <v>5</v>
      </c>
      <c r="V8" t="s">
        <v>849</v>
      </c>
      <c r="W8">
        <f>W7/W5</f>
        <v>0.16176470588235295</v>
      </c>
      <c r="X8">
        <f t="shared" ref="X8:Y8" si="3">X7/X5</f>
        <v>0.15</v>
      </c>
      <c r="Y8">
        <f t="shared" si="3"/>
        <v>0.17518248175182483</v>
      </c>
    </row>
    <row r="9" spans="1:25" ht="30" x14ac:dyDescent="0.25">
      <c r="A9" t="s">
        <v>140</v>
      </c>
      <c r="B9" s="1">
        <v>44733</v>
      </c>
      <c r="C9" s="45" t="s">
        <v>117</v>
      </c>
      <c r="D9" s="75">
        <v>4</v>
      </c>
      <c r="H9">
        <v>35</v>
      </c>
      <c r="I9">
        <v>36</v>
      </c>
      <c r="J9" s="77">
        <v>38</v>
      </c>
      <c r="K9" s="79">
        <v>21</v>
      </c>
      <c r="L9" s="79">
        <v>21</v>
      </c>
      <c r="M9" s="77">
        <v>22</v>
      </c>
      <c r="N9" s="18">
        <f>(K9+L9+M9)/3</f>
        <v>21.333333333333332</v>
      </c>
      <c r="O9" s="21">
        <f t="shared" si="0"/>
        <v>44712.666666666664</v>
      </c>
      <c r="P9" s="19">
        <f t="shared" si="1"/>
        <v>44737.666666666664</v>
      </c>
      <c r="R9" s="132" t="s">
        <v>632</v>
      </c>
      <c r="S9" s="79">
        <v>10</v>
      </c>
      <c r="V9" t="s">
        <v>846</v>
      </c>
      <c r="W9">
        <f>W5+X5+Y5</f>
        <v>325</v>
      </c>
      <c r="X9" t="s">
        <v>847</v>
      </c>
      <c r="Y9" t="s">
        <v>848</v>
      </c>
    </row>
    <row r="10" spans="1:25" ht="30" x14ac:dyDescent="0.25">
      <c r="A10" t="s">
        <v>141</v>
      </c>
      <c r="B10" s="1">
        <v>44733</v>
      </c>
      <c r="C10" s="45" t="s">
        <v>117</v>
      </c>
      <c r="K10" s="79"/>
      <c r="L10" s="79"/>
      <c r="N10" s="18"/>
      <c r="O10" s="21">
        <f t="shared" si="0"/>
        <v>44734</v>
      </c>
      <c r="P10" s="19">
        <f t="shared" si="1"/>
        <v>44759</v>
      </c>
      <c r="Q10" s="145" t="s">
        <v>402</v>
      </c>
      <c r="R10" s="132" t="s">
        <v>632</v>
      </c>
      <c r="S10" s="79">
        <v>5</v>
      </c>
    </row>
    <row r="11" spans="1:25" ht="30" x14ac:dyDescent="0.25">
      <c r="A11" t="s">
        <v>143</v>
      </c>
      <c r="B11" s="1">
        <v>44733</v>
      </c>
      <c r="C11" s="45" t="s">
        <v>117</v>
      </c>
      <c r="K11" s="79"/>
      <c r="L11" s="79"/>
      <c r="N11" s="18"/>
      <c r="O11" s="21">
        <f t="shared" si="0"/>
        <v>44734</v>
      </c>
      <c r="P11" s="19">
        <f t="shared" si="1"/>
        <v>44759</v>
      </c>
      <c r="Q11" s="145" t="s">
        <v>393</v>
      </c>
      <c r="R11" s="132" t="s">
        <v>632</v>
      </c>
      <c r="S11" s="79">
        <v>5</v>
      </c>
    </row>
    <row r="12" spans="1:25" ht="30" x14ac:dyDescent="0.25">
      <c r="A12" t="s">
        <v>147</v>
      </c>
      <c r="B12" s="1">
        <v>44733</v>
      </c>
      <c r="C12" s="45" t="s">
        <v>117</v>
      </c>
      <c r="K12" s="79"/>
      <c r="L12" s="79"/>
      <c r="N12" s="18"/>
      <c r="O12" s="21">
        <f t="shared" si="0"/>
        <v>44734</v>
      </c>
      <c r="P12" s="19">
        <f t="shared" si="1"/>
        <v>44759</v>
      </c>
      <c r="Q12" s="145" t="s">
        <v>440</v>
      </c>
      <c r="R12" s="132" t="s">
        <v>632</v>
      </c>
      <c r="S12" s="79">
        <v>5</v>
      </c>
    </row>
    <row r="13" spans="1:25" ht="30" x14ac:dyDescent="0.25">
      <c r="A13" t="s">
        <v>149</v>
      </c>
      <c r="B13" s="1">
        <v>44733</v>
      </c>
      <c r="C13" s="45" t="s">
        <v>117</v>
      </c>
      <c r="D13" s="75">
        <v>4</v>
      </c>
      <c r="E13">
        <v>90</v>
      </c>
      <c r="H13">
        <v>16</v>
      </c>
      <c r="I13">
        <v>18</v>
      </c>
      <c r="K13" s="79"/>
      <c r="L13" s="79">
        <v>13</v>
      </c>
      <c r="M13" s="77">
        <v>14</v>
      </c>
      <c r="N13" s="18">
        <f>(L13+M13)/2</f>
        <v>13.5</v>
      </c>
      <c r="O13" s="21">
        <f t="shared" si="0"/>
        <v>44720.5</v>
      </c>
      <c r="P13" s="19">
        <f t="shared" si="1"/>
        <v>44745.5</v>
      </c>
      <c r="R13" s="132" t="s">
        <v>632</v>
      </c>
      <c r="S13" s="79">
        <v>10</v>
      </c>
    </row>
    <row r="14" spans="1:25" ht="30" x14ac:dyDescent="0.25">
      <c r="A14" t="s">
        <v>150</v>
      </c>
      <c r="B14" s="1">
        <v>44733</v>
      </c>
      <c r="C14" s="45" t="s">
        <v>117</v>
      </c>
      <c r="K14" s="79"/>
      <c r="L14" s="79"/>
      <c r="N14" s="18"/>
      <c r="O14" s="21">
        <f t="shared" si="0"/>
        <v>44734</v>
      </c>
      <c r="P14" s="19">
        <f t="shared" si="1"/>
        <v>44759</v>
      </c>
      <c r="Q14" s="145" t="s">
        <v>440</v>
      </c>
      <c r="R14" s="132" t="s">
        <v>632</v>
      </c>
      <c r="S14" s="79">
        <v>5</v>
      </c>
    </row>
    <row r="15" spans="1:25" ht="30" x14ac:dyDescent="0.25">
      <c r="A15" t="s">
        <v>152</v>
      </c>
      <c r="B15" s="1">
        <v>44733</v>
      </c>
      <c r="C15" s="45" t="s">
        <v>117</v>
      </c>
      <c r="K15" s="79"/>
      <c r="L15" s="79"/>
      <c r="N15" s="18"/>
      <c r="O15" s="21">
        <f t="shared" si="0"/>
        <v>44734</v>
      </c>
      <c r="P15" s="19">
        <f t="shared" si="1"/>
        <v>44759</v>
      </c>
      <c r="Q15" s="145" t="s">
        <v>500</v>
      </c>
      <c r="R15" s="132" t="s">
        <v>632</v>
      </c>
      <c r="S15" s="79">
        <v>5</v>
      </c>
    </row>
    <row r="16" spans="1:25" ht="30" x14ac:dyDescent="0.25">
      <c r="A16" t="s">
        <v>167</v>
      </c>
      <c r="B16" s="1">
        <v>44734</v>
      </c>
      <c r="C16" s="45" t="s">
        <v>192</v>
      </c>
      <c r="D16" s="75">
        <v>5</v>
      </c>
      <c r="H16">
        <v>21</v>
      </c>
      <c r="I16">
        <v>29</v>
      </c>
      <c r="J16" s="77">
        <v>35</v>
      </c>
      <c r="K16" s="79">
        <v>15</v>
      </c>
      <c r="L16" s="79">
        <v>18</v>
      </c>
      <c r="M16" s="77">
        <v>21</v>
      </c>
      <c r="N16" s="18">
        <f>(K16+L16+M16)/3</f>
        <v>18</v>
      </c>
      <c r="O16" s="21">
        <f t="shared" si="0"/>
        <v>44717</v>
      </c>
      <c r="P16" s="19">
        <f t="shared" si="1"/>
        <v>44742</v>
      </c>
      <c r="R16" s="132" t="s">
        <v>632</v>
      </c>
      <c r="S16" s="56">
        <f>B16-'Мечение-1'!B132</f>
        <v>9</v>
      </c>
    </row>
    <row r="17" spans="1:20" ht="30" x14ac:dyDescent="0.25">
      <c r="A17" t="s">
        <v>169</v>
      </c>
      <c r="B17" s="1">
        <v>44734</v>
      </c>
      <c r="C17" s="45" t="s">
        <v>192</v>
      </c>
      <c r="D17" s="75">
        <v>8</v>
      </c>
      <c r="H17">
        <v>31</v>
      </c>
      <c r="I17">
        <v>28</v>
      </c>
      <c r="J17" s="77">
        <v>34</v>
      </c>
      <c r="K17" s="79">
        <v>19</v>
      </c>
      <c r="L17" s="79">
        <v>18</v>
      </c>
      <c r="M17" s="77">
        <v>20</v>
      </c>
      <c r="N17" s="18">
        <f>(K17+L17+M17)/3</f>
        <v>19</v>
      </c>
      <c r="O17" s="21">
        <f t="shared" si="0"/>
        <v>44716</v>
      </c>
      <c r="P17" s="19">
        <v>44363</v>
      </c>
      <c r="R17" s="132" t="s">
        <v>632</v>
      </c>
      <c r="S17" s="56">
        <v>9</v>
      </c>
    </row>
    <row r="18" spans="1:20" ht="30" x14ac:dyDescent="0.25">
      <c r="A18" t="s">
        <v>696</v>
      </c>
      <c r="B18" s="1">
        <v>44734</v>
      </c>
      <c r="C18" s="45" t="s">
        <v>192</v>
      </c>
      <c r="K18" s="79"/>
      <c r="L18" s="79"/>
      <c r="N18" s="18"/>
      <c r="O18" s="21">
        <f t="shared" si="0"/>
        <v>44735</v>
      </c>
      <c r="P18" s="19">
        <f t="shared" ref="P18:P81" si="4">O18+25</f>
        <v>44760</v>
      </c>
      <c r="Q18" s="145" t="s">
        <v>440</v>
      </c>
      <c r="R18" s="132" t="s">
        <v>632</v>
      </c>
      <c r="S18" s="56">
        <v>4.5</v>
      </c>
    </row>
    <row r="19" spans="1:20" ht="30" x14ac:dyDescent="0.25">
      <c r="A19" t="s">
        <v>701</v>
      </c>
      <c r="B19" s="1">
        <v>44734</v>
      </c>
      <c r="C19" s="45" t="s">
        <v>192</v>
      </c>
      <c r="K19" s="79"/>
      <c r="L19" s="79"/>
      <c r="N19" s="18"/>
      <c r="O19" s="21">
        <f t="shared" si="0"/>
        <v>44735</v>
      </c>
      <c r="P19" s="19">
        <f t="shared" si="4"/>
        <v>44760</v>
      </c>
      <c r="Q19" s="147" t="s">
        <v>805</v>
      </c>
      <c r="R19" s="132" t="s">
        <v>632</v>
      </c>
      <c r="S19" s="56">
        <v>4.5</v>
      </c>
      <c r="T19" s="100"/>
    </row>
    <row r="20" spans="1:20" ht="30" x14ac:dyDescent="0.25">
      <c r="A20" t="s">
        <v>702</v>
      </c>
      <c r="B20" s="1">
        <v>44734</v>
      </c>
      <c r="C20" s="45" t="s">
        <v>192</v>
      </c>
      <c r="K20" s="79"/>
      <c r="L20" s="79"/>
      <c r="N20" s="18"/>
      <c r="O20" s="21">
        <f t="shared" si="0"/>
        <v>44735</v>
      </c>
      <c r="P20" s="19">
        <f t="shared" si="4"/>
        <v>44760</v>
      </c>
      <c r="Q20" s="145" t="s">
        <v>393</v>
      </c>
      <c r="R20" s="132" t="s">
        <v>632</v>
      </c>
      <c r="S20" s="56">
        <v>4.5</v>
      </c>
      <c r="T20" s="56"/>
    </row>
    <row r="21" spans="1:20" ht="30" x14ac:dyDescent="0.25">
      <c r="A21" t="s">
        <v>703</v>
      </c>
      <c r="B21" s="1">
        <v>44734</v>
      </c>
      <c r="C21" s="45" t="s">
        <v>192</v>
      </c>
      <c r="K21" s="79" t="s">
        <v>611</v>
      </c>
      <c r="L21" s="79"/>
      <c r="N21" s="18">
        <v>26</v>
      </c>
      <c r="O21" s="21">
        <f t="shared" si="0"/>
        <v>44709</v>
      </c>
      <c r="P21" s="19">
        <f t="shared" si="4"/>
        <v>44734</v>
      </c>
      <c r="R21" s="132" t="s">
        <v>632</v>
      </c>
      <c r="S21" s="56">
        <v>9</v>
      </c>
    </row>
    <row r="22" spans="1:20" s="100" customFormat="1" ht="30" x14ac:dyDescent="0.25">
      <c r="A22" t="s">
        <v>704</v>
      </c>
      <c r="B22" s="1">
        <v>44734</v>
      </c>
      <c r="C22" s="45" t="s">
        <v>192</v>
      </c>
      <c r="D22" s="75"/>
      <c r="E22"/>
      <c r="F22"/>
      <c r="G22" s="77"/>
      <c r="H22"/>
      <c r="I22"/>
      <c r="J22" s="77"/>
      <c r="K22" s="79" t="s">
        <v>823</v>
      </c>
      <c r="L22" s="79"/>
      <c r="M22" s="77"/>
      <c r="N22" s="18">
        <v>26</v>
      </c>
      <c r="O22" s="21">
        <f t="shared" si="0"/>
        <v>44709</v>
      </c>
      <c r="P22" s="19">
        <f t="shared" si="4"/>
        <v>44734</v>
      </c>
      <c r="Q22" s="145"/>
      <c r="R22" s="132" t="s">
        <v>632</v>
      </c>
      <c r="S22" s="56">
        <v>9</v>
      </c>
      <c r="T22"/>
    </row>
    <row r="23" spans="1:20" ht="30" x14ac:dyDescent="0.25">
      <c r="A23" t="s">
        <v>705</v>
      </c>
      <c r="B23" s="1">
        <v>44734</v>
      </c>
      <c r="C23" s="45" t="s">
        <v>192</v>
      </c>
      <c r="D23" s="75">
        <v>4</v>
      </c>
      <c r="H23">
        <v>25</v>
      </c>
      <c r="I23">
        <v>28</v>
      </c>
      <c r="J23" s="77">
        <v>29</v>
      </c>
      <c r="K23" s="79">
        <v>16</v>
      </c>
      <c r="L23" s="79">
        <v>18</v>
      </c>
      <c r="M23" s="77">
        <v>18</v>
      </c>
      <c r="N23" s="18">
        <f t="shared" ref="N23:N28" si="5">(K23+L23+M23)/3</f>
        <v>17.333333333333332</v>
      </c>
      <c r="O23" s="21">
        <f t="shared" si="0"/>
        <v>44717.666666666664</v>
      </c>
      <c r="P23" s="19">
        <f t="shared" si="4"/>
        <v>44742.666666666664</v>
      </c>
      <c r="R23" s="132" t="s">
        <v>632</v>
      </c>
      <c r="S23" s="56">
        <v>9</v>
      </c>
    </row>
    <row r="24" spans="1:20" ht="30" x14ac:dyDescent="0.25">
      <c r="A24" t="s">
        <v>706</v>
      </c>
      <c r="B24" s="1">
        <v>44734</v>
      </c>
      <c r="C24" s="45" t="s">
        <v>192</v>
      </c>
      <c r="D24" s="75">
        <v>4</v>
      </c>
      <c r="G24" s="77">
        <v>15</v>
      </c>
      <c r="H24" t="s">
        <v>193</v>
      </c>
      <c r="I24" t="s">
        <v>193</v>
      </c>
      <c r="K24" s="79">
        <v>1</v>
      </c>
      <c r="L24" s="79">
        <v>11</v>
      </c>
      <c r="M24" s="77">
        <v>11</v>
      </c>
      <c r="N24" s="18">
        <f t="shared" si="5"/>
        <v>7.666666666666667</v>
      </c>
      <c r="O24" s="21">
        <f t="shared" si="0"/>
        <v>44727.333333333336</v>
      </c>
      <c r="P24" s="19">
        <f t="shared" si="4"/>
        <v>44752.333333333336</v>
      </c>
      <c r="R24" s="132" t="s">
        <v>632</v>
      </c>
      <c r="S24" s="56">
        <v>9</v>
      </c>
    </row>
    <row r="25" spans="1:20" ht="30" x14ac:dyDescent="0.25">
      <c r="A25" t="s">
        <v>707</v>
      </c>
      <c r="B25" s="1">
        <v>44734</v>
      </c>
      <c r="C25" s="45" t="s">
        <v>192</v>
      </c>
      <c r="D25" s="75">
        <v>4</v>
      </c>
      <c r="H25">
        <v>24</v>
      </c>
      <c r="I25">
        <v>25</v>
      </c>
      <c r="J25" s="77">
        <v>25</v>
      </c>
      <c r="K25" s="79">
        <v>16</v>
      </c>
      <c r="L25" s="79">
        <v>16</v>
      </c>
      <c r="M25" s="77">
        <v>16</v>
      </c>
      <c r="N25" s="18">
        <f t="shared" si="5"/>
        <v>16</v>
      </c>
      <c r="O25" s="21">
        <f t="shared" si="0"/>
        <v>44719</v>
      </c>
      <c r="P25" s="19">
        <f t="shared" si="4"/>
        <v>44744</v>
      </c>
      <c r="R25" s="132" t="s">
        <v>632</v>
      </c>
      <c r="S25" s="56">
        <v>9</v>
      </c>
    </row>
    <row r="26" spans="1:20" ht="30" x14ac:dyDescent="0.25">
      <c r="A26" t="s">
        <v>195</v>
      </c>
      <c r="B26" s="1">
        <v>44736</v>
      </c>
      <c r="C26" s="44" t="s">
        <v>722</v>
      </c>
      <c r="D26" s="75">
        <v>4</v>
      </c>
      <c r="H26">
        <v>24</v>
      </c>
      <c r="I26">
        <v>29</v>
      </c>
      <c r="J26" s="77">
        <v>31</v>
      </c>
      <c r="K26" s="79">
        <v>16</v>
      </c>
      <c r="L26" s="79">
        <v>18</v>
      </c>
      <c r="M26" s="77">
        <v>19</v>
      </c>
      <c r="N26" s="18">
        <f t="shared" si="5"/>
        <v>17.666666666666668</v>
      </c>
      <c r="O26" s="21">
        <f t="shared" si="0"/>
        <v>44719.333333333336</v>
      </c>
      <c r="P26" s="19">
        <f t="shared" si="4"/>
        <v>44744.333333333336</v>
      </c>
      <c r="R26" s="132" t="s">
        <v>632</v>
      </c>
      <c r="S26" s="56">
        <f>B26-'Мечение-1'!B176</f>
        <v>11</v>
      </c>
    </row>
    <row r="27" spans="1:20" ht="30" x14ac:dyDescent="0.25">
      <c r="A27" t="s">
        <v>198</v>
      </c>
      <c r="B27" s="1">
        <v>44736</v>
      </c>
      <c r="C27" s="44" t="s">
        <v>722</v>
      </c>
      <c r="D27" s="75">
        <v>3</v>
      </c>
      <c r="H27">
        <v>29</v>
      </c>
      <c r="I27">
        <v>30</v>
      </c>
      <c r="J27" s="77">
        <v>34</v>
      </c>
      <c r="K27" s="79">
        <v>18</v>
      </c>
      <c r="L27" s="79">
        <v>19</v>
      </c>
      <c r="M27" s="77">
        <v>20</v>
      </c>
      <c r="N27" s="18">
        <f t="shared" si="5"/>
        <v>19</v>
      </c>
      <c r="O27" s="21">
        <f t="shared" si="0"/>
        <v>44718</v>
      </c>
      <c r="P27" s="19">
        <f t="shared" si="4"/>
        <v>44743</v>
      </c>
      <c r="R27" s="132" t="s">
        <v>632</v>
      </c>
      <c r="S27" s="56">
        <v>11</v>
      </c>
    </row>
    <row r="28" spans="1:20" ht="30" x14ac:dyDescent="0.25">
      <c r="A28" t="s">
        <v>199</v>
      </c>
      <c r="B28" s="1">
        <v>44736</v>
      </c>
      <c r="C28" s="44" t="s">
        <v>722</v>
      </c>
      <c r="D28" s="75">
        <v>4</v>
      </c>
      <c r="H28">
        <v>28</v>
      </c>
      <c r="I28">
        <v>31</v>
      </c>
      <c r="J28" s="77">
        <v>33</v>
      </c>
      <c r="K28" s="79">
        <v>18</v>
      </c>
      <c r="L28" s="79">
        <v>19</v>
      </c>
      <c r="M28" s="77">
        <v>20</v>
      </c>
      <c r="N28" s="18">
        <f t="shared" si="5"/>
        <v>19</v>
      </c>
      <c r="O28" s="21">
        <f t="shared" si="0"/>
        <v>44718</v>
      </c>
      <c r="P28" s="19">
        <f t="shared" si="4"/>
        <v>44743</v>
      </c>
      <c r="R28" s="132" t="s">
        <v>632</v>
      </c>
      <c r="S28" s="56">
        <v>11</v>
      </c>
    </row>
    <row r="29" spans="1:20" ht="30" x14ac:dyDescent="0.25">
      <c r="A29" t="s">
        <v>201</v>
      </c>
      <c r="B29" s="1">
        <v>44736</v>
      </c>
      <c r="C29" s="44" t="s">
        <v>722</v>
      </c>
      <c r="D29" s="75" t="s">
        <v>390</v>
      </c>
      <c r="K29" s="79"/>
      <c r="L29" s="79"/>
      <c r="N29" s="18"/>
      <c r="O29" s="21">
        <f t="shared" si="0"/>
        <v>44737</v>
      </c>
      <c r="P29" s="19">
        <f t="shared" si="4"/>
        <v>44762</v>
      </c>
      <c r="Q29" s="147" t="s">
        <v>805</v>
      </c>
      <c r="R29" s="132" t="s">
        <v>632</v>
      </c>
      <c r="S29" s="56">
        <v>5.5</v>
      </c>
    </row>
    <row r="30" spans="1:20" ht="30" x14ac:dyDescent="0.25">
      <c r="A30" t="s">
        <v>202</v>
      </c>
      <c r="B30" s="1">
        <v>44736</v>
      </c>
      <c r="C30" s="44" t="s">
        <v>722</v>
      </c>
      <c r="D30" s="75">
        <v>4</v>
      </c>
      <c r="H30">
        <v>28</v>
      </c>
      <c r="I30">
        <v>32</v>
      </c>
      <c r="J30" s="77">
        <v>35</v>
      </c>
      <c r="K30" s="79">
        <v>18</v>
      </c>
      <c r="L30" s="79">
        <v>19</v>
      </c>
      <c r="M30" s="77">
        <v>21</v>
      </c>
      <c r="N30" s="18">
        <f>(K30+L30+M30)/3</f>
        <v>19.333333333333332</v>
      </c>
      <c r="O30" s="21">
        <f t="shared" si="0"/>
        <v>44717.666666666664</v>
      </c>
      <c r="P30" s="19">
        <f t="shared" si="4"/>
        <v>44742.666666666664</v>
      </c>
      <c r="R30" s="132" t="s">
        <v>632</v>
      </c>
      <c r="S30" s="56">
        <v>11</v>
      </c>
    </row>
    <row r="31" spans="1:20" ht="30" x14ac:dyDescent="0.25">
      <c r="A31" t="s">
        <v>209</v>
      </c>
      <c r="B31" s="1">
        <v>44736</v>
      </c>
      <c r="C31" s="44" t="s">
        <v>722</v>
      </c>
      <c r="D31" s="75">
        <v>4</v>
      </c>
      <c r="H31">
        <v>36</v>
      </c>
      <c r="I31">
        <v>35</v>
      </c>
      <c r="J31" s="77">
        <v>32</v>
      </c>
      <c r="K31" s="79">
        <v>21</v>
      </c>
      <c r="L31" s="79">
        <v>21</v>
      </c>
      <c r="M31" s="77">
        <v>19</v>
      </c>
      <c r="N31" s="18">
        <f>(K31+L31+M31)/3</f>
        <v>20.333333333333332</v>
      </c>
      <c r="O31" s="21">
        <f t="shared" si="0"/>
        <v>44716.666666666664</v>
      </c>
      <c r="P31" s="19">
        <f t="shared" si="4"/>
        <v>44741.666666666664</v>
      </c>
      <c r="R31" s="132" t="s">
        <v>632</v>
      </c>
      <c r="S31" s="56">
        <v>11</v>
      </c>
    </row>
    <row r="32" spans="1:20" x14ac:dyDescent="0.25">
      <c r="A32" t="s">
        <v>228</v>
      </c>
      <c r="B32" s="1">
        <v>44736</v>
      </c>
      <c r="C32" s="44" t="s">
        <v>241</v>
      </c>
      <c r="H32" t="s">
        <v>804</v>
      </c>
      <c r="K32" s="79"/>
      <c r="L32" s="79"/>
      <c r="N32" s="18"/>
      <c r="O32" s="21">
        <f t="shared" si="0"/>
        <v>44737</v>
      </c>
      <c r="P32" s="19">
        <f t="shared" si="4"/>
        <v>44762</v>
      </c>
      <c r="Q32" s="145" t="s">
        <v>440</v>
      </c>
      <c r="R32" s="132" t="s">
        <v>632</v>
      </c>
      <c r="S32" s="56">
        <v>5.5</v>
      </c>
    </row>
    <row r="33" spans="1:20" x14ac:dyDescent="0.25">
      <c r="A33" t="s">
        <v>234</v>
      </c>
      <c r="B33" s="1">
        <v>44736</v>
      </c>
      <c r="C33" s="44" t="s">
        <v>241</v>
      </c>
      <c r="K33" s="79"/>
      <c r="L33" s="79"/>
      <c r="N33" s="18"/>
      <c r="O33" s="21">
        <f t="shared" si="0"/>
        <v>44737</v>
      </c>
      <c r="P33" s="19">
        <f t="shared" si="4"/>
        <v>44762</v>
      </c>
      <c r="Q33" s="145" t="s">
        <v>393</v>
      </c>
      <c r="R33" s="132" t="s">
        <v>632</v>
      </c>
      <c r="S33" s="56">
        <v>5.5</v>
      </c>
    </row>
    <row r="34" spans="1:20" x14ac:dyDescent="0.25">
      <c r="A34" t="s">
        <v>236</v>
      </c>
      <c r="B34" s="1">
        <v>44736</v>
      </c>
      <c r="C34" s="44" t="s">
        <v>241</v>
      </c>
      <c r="K34" s="79"/>
      <c r="L34" s="79"/>
      <c r="N34" s="18"/>
      <c r="O34" s="21">
        <f t="shared" ref="O34:O65" si="6">B34-N34+1</f>
        <v>44737</v>
      </c>
      <c r="P34" s="19">
        <f t="shared" si="4"/>
        <v>44762</v>
      </c>
      <c r="Q34" s="145" t="s">
        <v>806</v>
      </c>
      <c r="R34" s="132" t="s">
        <v>632</v>
      </c>
      <c r="S34" s="56">
        <v>5.5</v>
      </c>
    </row>
    <row r="35" spans="1:20" x14ac:dyDescent="0.25">
      <c r="A35" t="s">
        <v>237</v>
      </c>
      <c r="B35" s="1">
        <v>44736</v>
      </c>
      <c r="C35" s="44" t="s">
        <v>241</v>
      </c>
      <c r="K35" s="79"/>
      <c r="L35" s="79"/>
      <c r="N35" s="18"/>
      <c r="O35" s="21">
        <f t="shared" si="6"/>
        <v>44737</v>
      </c>
      <c r="P35" s="19">
        <f t="shared" si="4"/>
        <v>44762</v>
      </c>
      <c r="Q35" s="145" t="s">
        <v>394</v>
      </c>
      <c r="R35" s="132" t="s">
        <v>632</v>
      </c>
      <c r="S35" s="56">
        <v>5.5</v>
      </c>
    </row>
    <row r="36" spans="1:20" x14ac:dyDescent="0.25">
      <c r="A36" t="s">
        <v>238</v>
      </c>
      <c r="B36" s="1">
        <v>44736</v>
      </c>
      <c r="C36" s="44" t="s">
        <v>241</v>
      </c>
      <c r="K36" s="79"/>
      <c r="L36" s="79"/>
      <c r="N36" s="18"/>
      <c r="O36" s="21">
        <f t="shared" si="6"/>
        <v>44737</v>
      </c>
      <c r="P36" s="19">
        <f t="shared" si="4"/>
        <v>44762</v>
      </c>
      <c r="Q36" s="145" t="s">
        <v>394</v>
      </c>
      <c r="R36" s="132" t="s">
        <v>632</v>
      </c>
      <c r="S36" s="56">
        <v>5.5</v>
      </c>
    </row>
    <row r="37" spans="1:20" ht="30" x14ac:dyDescent="0.25">
      <c r="A37" t="s">
        <v>251</v>
      </c>
      <c r="B37" s="1">
        <v>44734</v>
      </c>
      <c r="C37" s="45" t="s">
        <v>242</v>
      </c>
      <c r="K37" s="79"/>
      <c r="L37" s="79"/>
      <c r="N37" s="18"/>
      <c r="O37" s="21">
        <f t="shared" si="6"/>
        <v>44735</v>
      </c>
      <c r="P37" s="19">
        <f t="shared" si="4"/>
        <v>44760</v>
      </c>
      <c r="Q37" s="145" t="s">
        <v>394</v>
      </c>
      <c r="R37" s="132" t="s">
        <v>632</v>
      </c>
      <c r="S37" s="56">
        <v>4.5</v>
      </c>
    </row>
    <row r="38" spans="1:20" s="100" customFormat="1" ht="30" x14ac:dyDescent="0.25">
      <c r="A38" t="s">
        <v>252</v>
      </c>
      <c r="B38" s="1">
        <v>44734</v>
      </c>
      <c r="C38" s="45" t="s">
        <v>242</v>
      </c>
      <c r="D38" s="75"/>
      <c r="E38"/>
      <c r="F38"/>
      <c r="G38" s="77"/>
      <c r="H38"/>
      <c r="I38"/>
      <c r="J38" s="77"/>
      <c r="K38" s="79"/>
      <c r="L38" s="79"/>
      <c r="M38" s="77"/>
      <c r="N38" s="18"/>
      <c r="O38" s="21">
        <f t="shared" si="6"/>
        <v>44735</v>
      </c>
      <c r="P38" s="19">
        <f t="shared" si="4"/>
        <v>44760</v>
      </c>
      <c r="Q38" s="145" t="s">
        <v>394</v>
      </c>
      <c r="R38" s="132" t="s">
        <v>632</v>
      </c>
      <c r="S38" s="56">
        <v>4.5</v>
      </c>
      <c r="T38"/>
    </row>
    <row r="39" spans="1:20" ht="30" x14ac:dyDescent="0.25">
      <c r="A39" t="s">
        <v>260</v>
      </c>
      <c r="B39" s="1">
        <v>44734</v>
      </c>
      <c r="C39" s="45" t="s">
        <v>242</v>
      </c>
      <c r="D39" s="75">
        <v>5</v>
      </c>
      <c r="H39" t="s">
        <v>72</v>
      </c>
      <c r="K39" s="79"/>
      <c r="L39" s="79"/>
      <c r="M39" s="77">
        <v>25</v>
      </c>
      <c r="N39" s="18">
        <v>25</v>
      </c>
      <c r="O39" s="21">
        <f t="shared" si="6"/>
        <v>44710</v>
      </c>
      <c r="P39" s="19">
        <f t="shared" si="4"/>
        <v>44735</v>
      </c>
      <c r="R39" s="132" t="s">
        <v>632</v>
      </c>
      <c r="S39" s="56">
        <v>9</v>
      </c>
    </row>
    <row r="40" spans="1:20" ht="30" x14ac:dyDescent="0.25">
      <c r="A40" t="s">
        <v>265</v>
      </c>
      <c r="B40" s="1">
        <v>44734</v>
      </c>
      <c r="C40" s="45" t="s">
        <v>242</v>
      </c>
      <c r="K40" s="79"/>
      <c r="L40" s="79"/>
      <c r="N40" s="18"/>
      <c r="O40" s="21">
        <f t="shared" si="6"/>
        <v>44735</v>
      </c>
      <c r="P40" s="19">
        <f t="shared" si="4"/>
        <v>44760</v>
      </c>
      <c r="Q40" s="145" t="s">
        <v>394</v>
      </c>
      <c r="R40" s="132" t="s">
        <v>632</v>
      </c>
      <c r="S40" s="56">
        <v>4.5</v>
      </c>
    </row>
    <row r="41" spans="1:20" ht="30" x14ac:dyDescent="0.25">
      <c r="A41" t="s">
        <v>267</v>
      </c>
      <c r="B41" s="1">
        <v>44734</v>
      </c>
      <c r="C41" s="45" t="s">
        <v>242</v>
      </c>
      <c r="D41" s="75">
        <v>4</v>
      </c>
      <c r="H41">
        <v>25</v>
      </c>
      <c r="I41">
        <v>21</v>
      </c>
      <c r="J41" s="77">
        <v>24</v>
      </c>
      <c r="K41" s="79">
        <v>16</v>
      </c>
      <c r="L41" s="79">
        <v>15</v>
      </c>
      <c r="M41" s="77">
        <v>16</v>
      </c>
      <c r="N41" s="18">
        <f>(K41+L41+M41)/3</f>
        <v>15.666666666666666</v>
      </c>
      <c r="O41" s="21">
        <f t="shared" si="6"/>
        <v>44719.333333333336</v>
      </c>
      <c r="P41" s="19">
        <f t="shared" si="4"/>
        <v>44744.333333333336</v>
      </c>
      <c r="R41" s="132" t="s">
        <v>632</v>
      </c>
      <c r="S41" s="56">
        <v>9</v>
      </c>
    </row>
    <row r="42" spans="1:20" x14ac:dyDescent="0.25">
      <c r="A42" t="s">
        <v>272</v>
      </c>
      <c r="B42" s="1">
        <v>44733</v>
      </c>
      <c r="C42" s="44" t="s">
        <v>322</v>
      </c>
      <c r="K42" s="79"/>
      <c r="L42" s="79"/>
      <c r="N42" s="18"/>
      <c r="O42" s="21">
        <f t="shared" si="6"/>
        <v>44734</v>
      </c>
      <c r="P42" s="19">
        <f t="shared" si="4"/>
        <v>44759</v>
      </c>
      <c r="Q42" s="145" t="s">
        <v>440</v>
      </c>
      <c r="R42" s="132" t="s">
        <v>632</v>
      </c>
      <c r="S42" s="56">
        <v>5</v>
      </c>
    </row>
    <row r="43" spans="1:20" x14ac:dyDescent="0.25">
      <c r="A43" t="s">
        <v>273</v>
      </c>
      <c r="B43" s="1">
        <v>44733</v>
      </c>
      <c r="C43" s="44" t="s">
        <v>322</v>
      </c>
      <c r="K43" s="79"/>
      <c r="L43" s="79"/>
      <c r="N43" s="18"/>
      <c r="O43" s="21">
        <f t="shared" si="6"/>
        <v>44734</v>
      </c>
      <c r="P43" s="19">
        <f t="shared" si="4"/>
        <v>44759</v>
      </c>
      <c r="Q43" s="145" t="s">
        <v>440</v>
      </c>
      <c r="R43" s="132" t="s">
        <v>632</v>
      </c>
      <c r="S43" s="56">
        <v>5</v>
      </c>
    </row>
    <row r="44" spans="1:20" x14ac:dyDescent="0.25">
      <c r="A44" t="s">
        <v>275</v>
      </c>
      <c r="B44" s="1">
        <v>44733</v>
      </c>
      <c r="C44" s="44" t="s">
        <v>322</v>
      </c>
      <c r="K44" s="79"/>
      <c r="L44" s="79"/>
      <c r="N44" s="18"/>
      <c r="O44" s="21">
        <f t="shared" si="6"/>
        <v>44734</v>
      </c>
      <c r="P44" s="19">
        <f t="shared" si="4"/>
        <v>44759</v>
      </c>
      <c r="Q44" s="147" t="s">
        <v>805</v>
      </c>
      <c r="R44" s="132" t="s">
        <v>632</v>
      </c>
      <c r="S44" s="56">
        <v>5</v>
      </c>
    </row>
    <row r="45" spans="1:20" x14ac:dyDescent="0.25">
      <c r="A45" t="s">
        <v>276</v>
      </c>
      <c r="B45" s="1">
        <v>44733</v>
      </c>
      <c r="C45" s="44" t="s">
        <v>322</v>
      </c>
      <c r="D45" s="75">
        <v>3</v>
      </c>
      <c r="H45">
        <v>37</v>
      </c>
      <c r="I45">
        <v>35</v>
      </c>
      <c r="J45" s="77">
        <v>40</v>
      </c>
      <c r="K45" s="79">
        <v>22</v>
      </c>
      <c r="L45" s="79">
        <v>21</v>
      </c>
      <c r="M45" s="77">
        <v>22</v>
      </c>
      <c r="N45" s="18">
        <f>(K45+L45+M45)/3</f>
        <v>21.666666666666668</v>
      </c>
      <c r="O45" s="21">
        <f t="shared" si="6"/>
        <v>44712.333333333336</v>
      </c>
      <c r="P45" s="19">
        <f t="shared" si="4"/>
        <v>44737.333333333336</v>
      </c>
      <c r="R45" s="132" t="s">
        <v>632</v>
      </c>
      <c r="S45" s="56">
        <v>10</v>
      </c>
    </row>
    <row r="46" spans="1:20" x14ac:dyDescent="0.25">
      <c r="A46" t="s">
        <v>289</v>
      </c>
      <c r="B46" s="1">
        <v>44733</v>
      </c>
      <c r="C46" s="44" t="s">
        <v>322</v>
      </c>
      <c r="K46" s="79"/>
      <c r="L46" s="79"/>
      <c r="N46" s="18"/>
      <c r="O46" s="21">
        <f t="shared" si="6"/>
        <v>44734</v>
      </c>
      <c r="P46" s="19">
        <f t="shared" si="4"/>
        <v>44759</v>
      </c>
      <c r="Q46" s="147" t="s">
        <v>805</v>
      </c>
      <c r="R46" s="132" t="s">
        <v>632</v>
      </c>
      <c r="S46" s="56">
        <v>5</v>
      </c>
    </row>
    <row r="47" spans="1:20" x14ac:dyDescent="0.25">
      <c r="A47" t="s">
        <v>294</v>
      </c>
      <c r="B47" s="1">
        <v>44733</v>
      </c>
      <c r="C47" s="44" t="s">
        <v>322</v>
      </c>
      <c r="K47" s="79"/>
      <c r="L47" s="79"/>
      <c r="N47" s="18"/>
      <c r="O47" s="21">
        <f t="shared" si="6"/>
        <v>44734</v>
      </c>
      <c r="P47" s="19">
        <f t="shared" si="4"/>
        <v>44759</v>
      </c>
      <c r="Q47" s="145" t="s">
        <v>440</v>
      </c>
      <c r="R47" s="132" t="s">
        <v>632</v>
      </c>
      <c r="S47" s="56">
        <v>5</v>
      </c>
    </row>
    <row r="48" spans="1:20" x14ac:dyDescent="0.25">
      <c r="A48" t="s">
        <v>297</v>
      </c>
      <c r="B48" s="1">
        <v>44733</v>
      </c>
      <c r="C48" s="44" t="s">
        <v>322</v>
      </c>
      <c r="K48" s="79"/>
      <c r="L48" s="79"/>
      <c r="N48" s="18"/>
      <c r="O48" s="21">
        <f t="shared" si="6"/>
        <v>44734</v>
      </c>
      <c r="P48" s="19">
        <f t="shared" si="4"/>
        <v>44759</v>
      </c>
      <c r="Q48" s="145" t="s">
        <v>394</v>
      </c>
      <c r="R48" s="132" t="s">
        <v>632</v>
      </c>
      <c r="S48" s="56">
        <v>5</v>
      </c>
    </row>
    <row r="49" spans="1:19" x14ac:dyDescent="0.25">
      <c r="A49" t="s">
        <v>302</v>
      </c>
      <c r="B49" s="1">
        <v>44733</v>
      </c>
      <c r="C49" s="44" t="s">
        <v>322</v>
      </c>
      <c r="K49" s="79"/>
      <c r="L49" s="79"/>
      <c r="N49" s="18">
        <f>(K49+L49+M49)/3</f>
        <v>0</v>
      </c>
      <c r="O49" s="21">
        <f t="shared" si="6"/>
        <v>44734</v>
      </c>
      <c r="P49" s="19">
        <f t="shared" si="4"/>
        <v>44759</v>
      </c>
      <c r="Q49" s="145" t="s">
        <v>500</v>
      </c>
      <c r="R49" s="132" t="s">
        <v>632</v>
      </c>
      <c r="S49" s="56">
        <v>5</v>
      </c>
    </row>
    <row r="50" spans="1:19" x14ac:dyDescent="0.25">
      <c r="A50" t="s">
        <v>312</v>
      </c>
      <c r="B50" s="1">
        <v>44733</v>
      </c>
      <c r="C50" s="44" t="s">
        <v>322</v>
      </c>
      <c r="K50" s="79"/>
      <c r="L50" s="79"/>
      <c r="N50" s="18"/>
      <c r="O50" s="21">
        <f t="shared" si="6"/>
        <v>44734</v>
      </c>
      <c r="P50" s="19">
        <f t="shared" si="4"/>
        <v>44759</v>
      </c>
      <c r="Q50" s="145" t="s">
        <v>394</v>
      </c>
      <c r="R50" s="132" t="s">
        <v>632</v>
      </c>
      <c r="S50" s="56">
        <v>5</v>
      </c>
    </row>
    <row r="51" spans="1:19" x14ac:dyDescent="0.25">
      <c r="A51" t="s">
        <v>313</v>
      </c>
      <c r="B51" s="1">
        <v>44733</v>
      </c>
      <c r="C51" s="44" t="s">
        <v>322</v>
      </c>
      <c r="D51" s="75">
        <v>4</v>
      </c>
      <c r="H51">
        <v>34</v>
      </c>
      <c r="I51">
        <v>40</v>
      </c>
      <c r="J51" s="77">
        <v>38</v>
      </c>
      <c r="K51" s="79">
        <v>20</v>
      </c>
      <c r="L51" s="79">
        <v>22</v>
      </c>
      <c r="M51" s="77">
        <v>22</v>
      </c>
      <c r="N51" s="18">
        <f>(K51+L51+M51)/3</f>
        <v>21.333333333333332</v>
      </c>
      <c r="O51" s="21">
        <f t="shared" si="6"/>
        <v>44712.666666666664</v>
      </c>
      <c r="P51" s="19">
        <f t="shared" si="4"/>
        <v>44737.666666666664</v>
      </c>
      <c r="R51" s="132" t="s">
        <v>632</v>
      </c>
      <c r="S51" s="56">
        <v>10</v>
      </c>
    </row>
    <row r="52" spans="1:19" x14ac:dyDescent="0.25">
      <c r="A52" t="s">
        <v>314</v>
      </c>
      <c r="B52" s="1">
        <v>44733</v>
      </c>
      <c r="C52" s="44" t="s">
        <v>322</v>
      </c>
      <c r="K52" s="79"/>
      <c r="L52" s="79"/>
      <c r="N52" s="18"/>
      <c r="O52" s="21">
        <f t="shared" si="6"/>
        <v>44734</v>
      </c>
      <c r="P52" s="19">
        <f t="shared" si="4"/>
        <v>44759</v>
      </c>
      <c r="Q52" s="147" t="s">
        <v>805</v>
      </c>
      <c r="R52" s="132" t="s">
        <v>632</v>
      </c>
      <c r="S52" s="56">
        <v>5</v>
      </c>
    </row>
    <row r="53" spans="1:19" x14ac:dyDescent="0.25">
      <c r="A53" t="s">
        <v>315</v>
      </c>
      <c r="B53" s="1">
        <v>44733</v>
      </c>
      <c r="C53" s="44" t="s">
        <v>322</v>
      </c>
      <c r="K53" s="79"/>
      <c r="L53" s="79"/>
      <c r="N53" s="18"/>
      <c r="O53" s="21">
        <f t="shared" si="6"/>
        <v>44734</v>
      </c>
      <c r="P53" s="19">
        <f t="shared" si="4"/>
        <v>44759</v>
      </c>
      <c r="Q53" s="147" t="s">
        <v>805</v>
      </c>
      <c r="R53" s="132" t="s">
        <v>632</v>
      </c>
      <c r="S53" s="56">
        <v>5</v>
      </c>
    </row>
    <row r="54" spans="1:19" ht="30" x14ac:dyDescent="0.25">
      <c r="A54" t="s">
        <v>327</v>
      </c>
      <c r="B54" s="1">
        <v>44734</v>
      </c>
      <c r="C54" s="45" t="s">
        <v>323</v>
      </c>
      <c r="D54" s="75">
        <v>5</v>
      </c>
      <c r="H54">
        <v>34</v>
      </c>
      <c r="I54">
        <v>38</v>
      </c>
      <c r="J54" s="77">
        <v>33</v>
      </c>
      <c r="K54" s="79">
        <v>20</v>
      </c>
      <c r="L54" s="79">
        <v>22</v>
      </c>
      <c r="M54" s="77">
        <v>20</v>
      </c>
      <c r="N54" s="18">
        <f>(K54+L54+M54)/3</f>
        <v>20.666666666666668</v>
      </c>
      <c r="O54" s="21">
        <f t="shared" si="6"/>
        <v>44714.333333333336</v>
      </c>
      <c r="P54" s="19">
        <f t="shared" si="4"/>
        <v>44739.333333333336</v>
      </c>
      <c r="R54" s="132" t="s">
        <v>632</v>
      </c>
      <c r="S54" s="56">
        <v>11</v>
      </c>
    </row>
    <row r="55" spans="1:19" ht="30" x14ac:dyDescent="0.25">
      <c r="A55" t="s">
        <v>328</v>
      </c>
      <c r="B55" s="1">
        <v>44734</v>
      </c>
      <c r="C55" s="45" t="s">
        <v>323</v>
      </c>
      <c r="K55" s="79"/>
      <c r="L55" s="79"/>
      <c r="N55" s="18"/>
      <c r="O55" s="21">
        <f t="shared" si="6"/>
        <v>44735</v>
      </c>
      <c r="P55" s="19">
        <f t="shared" si="4"/>
        <v>44760</v>
      </c>
      <c r="Q55" s="147" t="s">
        <v>805</v>
      </c>
      <c r="R55" s="132" t="s">
        <v>632</v>
      </c>
      <c r="S55" s="56">
        <v>5.5</v>
      </c>
    </row>
    <row r="56" spans="1:19" ht="30" x14ac:dyDescent="0.25">
      <c r="A56" t="s">
        <v>329</v>
      </c>
      <c r="B56" s="1">
        <v>44734</v>
      </c>
      <c r="C56" s="45" t="s">
        <v>323</v>
      </c>
      <c r="D56" s="75">
        <v>3</v>
      </c>
      <c r="H56">
        <v>24</v>
      </c>
      <c r="I56">
        <v>20</v>
      </c>
      <c r="J56" s="77">
        <v>28</v>
      </c>
      <c r="K56" s="79">
        <v>16</v>
      </c>
      <c r="L56" s="79">
        <v>14</v>
      </c>
      <c r="M56" s="77">
        <v>18</v>
      </c>
      <c r="N56" s="18">
        <f>(K56+L56+M56)/3</f>
        <v>16</v>
      </c>
      <c r="O56" s="21">
        <f t="shared" si="6"/>
        <v>44719</v>
      </c>
      <c r="P56" s="19">
        <f t="shared" si="4"/>
        <v>44744</v>
      </c>
      <c r="R56" s="132" t="s">
        <v>632</v>
      </c>
      <c r="S56" s="56">
        <v>11</v>
      </c>
    </row>
    <row r="57" spans="1:19" ht="30" x14ac:dyDescent="0.25">
      <c r="A57" t="s">
        <v>330</v>
      </c>
      <c r="B57" s="1">
        <v>44734</v>
      </c>
      <c r="C57" s="45" t="s">
        <v>323</v>
      </c>
      <c r="D57" s="75">
        <v>5</v>
      </c>
      <c r="H57">
        <v>30</v>
      </c>
      <c r="I57">
        <v>30</v>
      </c>
      <c r="J57" s="77">
        <v>33</v>
      </c>
      <c r="K57" s="79">
        <v>19</v>
      </c>
      <c r="L57" s="79">
        <v>19</v>
      </c>
      <c r="M57" s="77">
        <v>20</v>
      </c>
      <c r="N57" s="18">
        <f>(K57+L57+M57)/3</f>
        <v>19.333333333333332</v>
      </c>
      <c r="O57" s="21">
        <f t="shared" si="6"/>
        <v>44715.666666666664</v>
      </c>
      <c r="P57" s="19">
        <f t="shared" si="4"/>
        <v>44740.666666666664</v>
      </c>
      <c r="R57" s="132" t="s">
        <v>632</v>
      </c>
      <c r="S57" s="56">
        <v>11</v>
      </c>
    </row>
    <row r="58" spans="1:19" ht="30" x14ac:dyDescent="0.25">
      <c r="A58" t="s">
        <v>331</v>
      </c>
      <c r="B58" s="1">
        <v>44734</v>
      </c>
      <c r="C58" s="45" t="s">
        <v>323</v>
      </c>
      <c r="K58" s="79"/>
      <c r="L58" s="79"/>
      <c r="N58" s="18"/>
      <c r="O58" s="21">
        <f t="shared" si="6"/>
        <v>44735</v>
      </c>
      <c r="P58" s="19">
        <f t="shared" si="4"/>
        <v>44760</v>
      </c>
      <c r="Q58" s="145" t="s">
        <v>402</v>
      </c>
      <c r="R58" s="132" t="s">
        <v>632</v>
      </c>
      <c r="S58" s="56">
        <v>5.5</v>
      </c>
    </row>
    <row r="59" spans="1:19" ht="30" x14ac:dyDescent="0.25">
      <c r="A59" t="s">
        <v>332</v>
      </c>
      <c r="B59" s="1">
        <v>44734</v>
      </c>
      <c r="C59" s="45" t="s">
        <v>323</v>
      </c>
      <c r="K59" s="79"/>
      <c r="L59" s="79"/>
      <c r="N59" s="18"/>
      <c r="O59" s="21">
        <f t="shared" si="6"/>
        <v>44735</v>
      </c>
      <c r="P59" s="19">
        <f t="shared" si="4"/>
        <v>44760</v>
      </c>
      <c r="Q59" s="145" t="s">
        <v>402</v>
      </c>
      <c r="R59" s="132" t="s">
        <v>632</v>
      </c>
      <c r="S59" s="56">
        <v>5.5</v>
      </c>
    </row>
    <row r="60" spans="1:19" ht="30" x14ac:dyDescent="0.25">
      <c r="A60" t="s">
        <v>685</v>
      </c>
      <c r="B60" s="1">
        <v>44734</v>
      </c>
      <c r="C60" s="45" t="s">
        <v>323</v>
      </c>
      <c r="D60" s="75">
        <v>4</v>
      </c>
      <c r="H60">
        <v>32</v>
      </c>
      <c r="I60">
        <v>34</v>
      </c>
      <c r="J60" s="77">
        <v>33</v>
      </c>
      <c r="K60" s="79">
        <v>19</v>
      </c>
      <c r="L60" s="79">
        <v>20</v>
      </c>
      <c r="M60" s="77">
        <v>20</v>
      </c>
      <c r="N60" s="18">
        <f>(K60+L60+M60)/3</f>
        <v>19.666666666666668</v>
      </c>
      <c r="O60" s="21">
        <f t="shared" si="6"/>
        <v>44715.333333333336</v>
      </c>
      <c r="P60" s="19">
        <f t="shared" si="4"/>
        <v>44740.333333333336</v>
      </c>
      <c r="R60" s="132" t="s">
        <v>632</v>
      </c>
      <c r="S60" s="56">
        <v>11</v>
      </c>
    </row>
    <row r="61" spans="1:19" ht="30" x14ac:dyDescent="0.25">
      <c r="A61" t="s">
        <v>339</v>
      </c>
      <c r="B61" s="1">
        <v>44733</v>
      </c>
      <c r="C61" s="45" t="s">
        <v>338</v>
      </c>
      <c r="D61" s="75">
        <v>6</v>
      </c>
      <c r="H61">
        <v>31</v>
      </c>
      <c r="I61">
        <v>33</v>
      </c>
      <c r="J61" s="77">
        <v>34</v>
      </c>
      <c r="K61" s="79">
        <v>19</v>
      </c>
      <c r="L61" s="79">
        <v>20</v>
      </c>
      <c r="M61" s="77">
        <v>20</v>
      </c>
      <c r="N61" s="18">
        <f>(K61+L61+M61)/3</f>
        <v>19.666666666666668</v>
      </c>
      <c r="O61" s="21">
        <f t="shared" si="6"/>
        <v>44714.333333333336</v>
      </c>
      <c r="P61" s="19">
        <f t="shared" si="4"/>
        <v>44739.333333333336</v>
      </c>
      <c r="R61" s="132" t="s">
        <v>632</v>
      </c>
      <c r="S61" s="56">
        <v>11</v>
      </c>
    </row>
    <row r="62" spans="1:19" ht="30" x14ac:dyDescent="0.25">
      <c r="A62" t="s">
        <v>340</v>
      </c>
      <c r="B62" s="1">
        <v>44733</v>
      </c>
      <c r="C62" s="45" t="s">
        <v>338</v>
      </c>
      <c r="D62" s="75">
        <v>4</v>
      </c>
      <c r="H62">
        <v>36</v>
      </c>
      <c r="I62">
        <v>35</v>
      </c>
      <c r="J62" s="77">
        <v>34</v>
      </c>
      <c r="K62" s="79">
        <v>21</v>
      </c>
      <c r="L62" s="79">
        <v>21</v>
      </c>
      <c r="M62" s="77">
        <v>20</v>
      </c>
      <c r="N62" s="18">
        <f>(K62+L62+M62)/3</f>
        <v>20.666666666666668</v>
      </c>
      <c r="O62" s="21">
        <f t="shared" si="6"/>
        <v>44713.333333333336</v>
      </c>
      <c r="P62" s="19">
        <f t="shared" si="4"/>
        <v>44738.333333333336</v>
      </c>
      <c r="R62" s="132" t="s">
        <v>632</v>
      </c>
      <c r="S62" s="56">
        <v>11</v>
      </c>
    </row>
    <row r="63" spans="1:19" ht="30" x14ac:dyDescent="0.25">
      <c r="A63" t="s">
        <v>342</v>
      </c>
      <c r="B63" s="1">
        <v>44733</v>
      </c>
      <c r="C63" s="45" t="s">
        <v>338</v>
      </c>
      <c r="K63" s="79"/>
      <c r="L63" s="79"/>
      <c r="N63" s="18"/>
      <c r="O63" s="21">
        <f t="shared" si="6"/>
        <v>44734</v>
      </c>
      <c r="P63" s="19">
        <f t="shared" si="4"/>
        <v>44759</v>
      </c>
      <c r="Q63" s="147" t="s">
        <v>805</v>
      </c>
      <c r="R63" s="132" t="s">
        <v>632</v>
      </c>
      <c r="S63" s="56">
        <v>5.5</v>
      </c>
    </row>
    <row r="64" spans="1:19" ht="30" x14ac:dyDescent="0.25">
      <c r="A64" t="s">
        <v>354</v>
      </c>
      <c r="B64" s="1">
        <v>44733</v>
      </c>
      <c r="C64" s="45" t="s">
        <v>338</v>
      </c>
      <c r="D64" s="75">
        <v>5</v>
      </c>
      <c r="H64">
        <v>24</v>
      </c>
      <c r="I64">
        <v>28</v>
      </c>
      <c r="J64" s="77">
        <v>24</v>
      </c>
      <c r="K64" s="79">
        <v>16</v>
      </c>
      <c r="L64" s="79">
        <v>18</v>
      </c>
      <c r="M64" s="77">
        <v>16</v>
      </c>
      <c r="N64" s="18">
        <f>(K64+L64+M64)/3</f>
        <v>16.666666666666668</v>
      </c>
      <c r="O64" s="21">
        <f t="shared" si="6"/>
        <v>44717.333333333336</v>
      </c>
      <c r="P64" s="19">
        <f t="shared" si="4"/>
        <v>44742.333333333336</v>
      </c>
      <c r="R64" s="132" t="s">
        <v>632</v>
      </c>
      <c r="S64" s="56">
        <v>11</v>
      </c>
    </row>
    <row r="65" spans="1:20" ht="30" x14ac:dyDescent="0.25">
      <c r="A65" t="s">
        <v>374</v>
      </c>
      <c r="B65" s="1">
        <v>44733</v>
      </c>
      <c r="C65" s="44" t="s">
        <v>375</v>
      </c>
      <c r="K65" s="79"/>
      <c r="L65" s="79"/>
      <c r="N65" s="18"/>
      <c r="O65" s="21">
        <f t="shared" si="6"/>
        <v>44734</v>
      </c>
      <c r="P65" s="19">
        <f t="shared" si="4"/>
        <v>44759</v>
      </c>
      <c r="Q65" s="145" t="s">
        <v>394</v>
      </c>
      <c r="R65" s="132" t="s">
        <v>632</v>
      </c>
      <c r="S65" s="56">
        <v>3.5</v>
      </c>
    </row>
    <row r="66" spans="1:20" ht="30" x14ac:dyDescent="0.25">
      <c r="A66" t="s">
        <v>788</v>
      </c>
      <c r="B66" s="1">
        <v>44733</v>
      </c>
      <c r="C66" s="44" t="s">
        <v>375</v>
      </c>
      <c r="K66" s="79"/>
      <c r="L66" s="79"/>
      <c r="N66" s="18"/>
      <c r="O66" s="21">
        <f t="shared" ref="O66:O97" si="7">B66-N66+1</f>
        <v>44734</v>
      </c>
      <c r="P66" s="19">
        <f t="shared" si="4"/>
        <v>44759</v>
      </c>
      <c r="Q66" s="147" t="s">
        <v>805</v>
      </c>
      <c r="R66" s="132" t="s">
        <v>632</v>
      </c>
      <c r="S66" s="56">
        <v>3.5</v>
      </c>
    </row>
    <row r="67" spans="1:20" ht="30" x14ac:dyDescent="0.25">
      <c r="A67" t="s">
        <v>379</v>
      </c>
      <c r="B67" s="1">
        <v>44733</v>
      </c>
      <c r="C67" s="45" t="s">
        <v>376</v>
      </c>
      <c r="K67" s="79"/>
      <c r="L67" s="79"/>
      <c r="N67" s="18"/>
      <c r="O67" s="21">
        <f t="shared" si="7"/>
        <v>44734</v>
      </c>
      <c r="P67" s="19">
        <f t="shared" si="4"/>
        <v>44759</v>
      </c>
      <c r="Q67" s="147" t="s">
        <v>805</v>
      </c>
      <c r="R67" s="132" t="s">
        <v>632</v>
      </c>
      <c r="S67" s="56">
        <v>3.5</v>
      </c>
    </row>
    <row r="68" spans="1:20" ht="30" x14ac:dyDescent="0.25">
      <c r="A68" t="s">
        <v>382</v>
      </c>
      <c r="B68" s="1">
        <v>44733</v>
      </c>
      <c r="C68" s="45" t="s">
        <v>376</v>
      </c>
      <c r="D68" s="75">
        <v>4</v>
      </c>
      <c r="E68">
        <v>90</v>
      </c>
      <c r="F68">
        <v>90</v>
      </c>
      <c r="G68" s="77">
        <v>90</v>
      </c>
      <c r="K68" s="79">
        <v>10</v>
      </c>
      <c r="L68" s="79">
        <v>10</v>
      </c>
      <c r="M68" s="77">
        <v>10</v>
      </c>
      <c r="N68" s="18">
        <f>(K68+L68+M68)/3</f>
        <v>10</v>
      </c>
      <c r="O68" s="21">
        <f t="shared" si="7"/>
        <v>44724</v>
      </c>
      <c r="P68" s="19">
        <f t="shared" si="4"/>
        <v>44749</v>
      </c>
      <c r="R68" s="132" t="s">
        <v>632</v>
      </c>
      <c r="S68" s="56">
        <v>7</v>
      </c>
    </row>
    <row r="69" spans="1:20" ht="30" x14ac:dyDescent="0.25">
      <c r="A69" t="s">
        <v>383</v>
      </c>
      <c r="B69" s="1">
        <v>44733</v>
      </c>
      <c r="C69" s="45" t="s">
        <v>376</v>
      </c>
      <c r="K69" s="79"/>
      <c r="L69" s="79"/>
      <c r="N69" s="18"/>
      <c r="O69" s="21">
        <f t="shared" si="7"/>
        <v>44734</v>
      </c>
      <c r="P69" s="19">
        <f t="shared" si="4"/>
        <v>44759</v>
      </c>
      <c r="Q69" s="145" t="s">
        <v>393</v>
      </c>
      <c r="R69" s="132" t="s">
        <v>632</v>
      </c>
      <c r="S69" s="56">
        <v>3.5</v>
      </c>
    </row>
    <row r="70" spans="1:20" x14ac:dyDescent="0.25">
      <c r="A70" t="s">
        <v>76</v>
      </c>
      <c r="B70" s="1">
        <v>44733</v>
      </c>
      <c r="C70" s="44" t="s">
        <v>74</v>
      </c>
      <c r="K70" s="79"/>
      <c r="L70" s="79"/>
      <c r="N70" s="18"/>
      <c r="O70" s="21">
        <f t="shared" si="7"/>
        <v>44734</v>
      </c>
      <c r="P70" s="19">
        <f t="shared" si="4"/>
        <v>44759</v>
      </c>
      <c r="Q70" s="147" t="s">
        <v>805</v>
      </c>
      <c r="R70" s="132" t="s">
        <v>658</v>
      </c>
      <c r="S70" s="79">
        <v>5</v>
      </c>
    </row>
    <row r="71" spans="1:20" x14ac:dyDescent="0.25">
      <c r="A71" t="s">
        <v>80</v>
      </c>
      <c r="B71" s="1">
        <v>44733</v>
      </c>
      <c r="C71" s="44" t="s">
        <v>74</v>
      </c>
      <c r="K71" s="79"/>
      <c r="L71" s="79"/>
      <c r="N71" s="18"/>
      <c r="O71" s="21">
        <f t="shared" si="7"/>
        <v>44734</v>
      </c>
      <c r="P71" s="19">
        <f t="shared" si="4"/>
        <v>44759</v>
      </c>
      <c r="Q71" s="145" t="s">
        <v>393</v>
      </c>
      <c r="R71" s="132" t="s">
        <v>658</v>
      </c>
      <c r="S71" s="79">
        <v>5</v>
      </c>
    </row>
    <row r="72" spans="1:20" x14ac:dyDescent="0.25">
      <c r="A72" t="s">
        <v>81</v>
      </c>
      <c r="B72" s="1">
        <v>44733</v>
      </c>
      <c r="C72" s="44" t="s">
        <v>74</v>
      </c>
      <c r="D72" s="75">
        <v>4</v>
      </c>
      <c r="H72">
        <v>31</v>
      </c>
      <c r="I72">
        <v>34</v>
      </c>
      <c r="J72" s="77">
        <v>31</v>
      </c>
      <c r="K72" s="79">
        <v>19</v>
      </c>
      <c r="L72" s="79">
        <v>20</v>
      </c>
      <c r="M72" s="77">
        <v>19</v>
      </c>
      <c r="N72" s="18">
        <f>(K72+L72+M72)/3</f>
        <v>19.333333333333332</v>
      </c>
      <c r="O72" s="21">
        <f t="shared" si="7"/>
        <v>44714.666666666664</v>
      </c>
      <c r="P72" s="19">
        <f t="shared" si="4"/>
        <v>44739.666666666664</v>
      </c>
      <c r="R72" s="132" t="s">
        <v>658</v>
      </c>
      <c r="S72" s="79">
        <v>10</v>
      </c>
    </row>
    <row r="73" spans="1:20" x14ac:dyDescent="0.25">
      <c r="A73" t="s">
        <v>83</v>
      </c>
      <c r="B73" s="1">
        <v>44733</v>
      </c>
      <c r="C73" s="44" t="s">
        <v>74</v>
      </c>
      <c r="D73" s="75">
        <v>4</v>
      </c>
      <c r="H73">
        <v>23</v>
      </c>
      <c r="I73">
        <v>22</v>
      </c>
      <c r="J73" s="77">
        <v>28</v>
      </c>
      <c r="K73" s="79">
        <v>16</v>
      </c>
      <c r="L73" s="79">
        <v>15</v>
      </c>
      <c r="N73" s="18">
        <f>(K73+L73+M73)/3</f>
        <v>10.333333333333334</v>
      </c>
      <c r="O73" s="21">
        <f t="shared" si="7"/>
        <v>44723.666666666664</v>
      </c>
      <c r="P73" s="19">
        <f t="shared" si="4"/>
        <v>44748.666666666664</v>
      </c>
      <c r="R73" s="132" t="s">
        <v>658</v>
      </c>
      <c r="S73" s="79">
        <v>10</v>
      </c>
    </row>
    <row r="74" spans="1:20" x14ac:dyDescent="0.25">
      <c r="A74" t="s">
        <v>87</v>
      </c>
      <c r="B74" s="1">
        <v>44733</v>
      </c>
      <c r="C74" s="44" t="s">
        <v>74</v>
      </c>
      <c r="K74" s="79"/>
      <c r="L74" s="79"/>
      <c r="N74" s="18"/>
      <c r="O74" s="21">
        <f t="shared" si="7"/>
        <v>44734</v>
      </c>
      <c r="P74" s="19">
        <f t="shared" si="4"/>
        <v>44759</v>
      </c>
      <c r="Q74" s="146" t="s">
        <v>394</v>
      </c>
      <c r="R74" s="134" t="s">
        <v>658</v>
      </c>
      <c r="S74" s="79">
        <v>5</v>
      </c>
    </row>
    <row r="75" spans="1:20" x14ac:dyDescent="0.25">
      <c r="A75" t="s">
        <v>89</v>
      </c>
      <c r="B75" s="1">
        <v>44733</v>
      </c>
      <c r="C75" s="44" t="s">
        <v>74</v>
      </c>
      <c r="D75" s="75">
        <v>4</v>
      </c>
      <c r="H75">
        <v>36</v>
      </c>
      <c r="I75">
        <v>38</v>
      </c>
      <c r="J75" s="77">
        <v>35</v>
      </c>
      <c r="K75" s="79">
        <v>21</v>
      </c>
      <c r="L75" s="79">
        <v>22</v>
      </c>
      <c r="M75" s="77">
        <v>21</v>
      </c>
      <c r="N75" s="18">
        <f>(K75+L75+M75)/3</f>
        <v>21.333333333333332</v>
      </c>
      <c r="O75" s="21">
        <f t="shared" si="7"/>
        <v>44712.666666666664</v>
      </c>
      <c r="P75" s="19">
        <f t="shared" si="4"/>
        <v>44737.666666666664</v>
      </c>
      <c r="Q75" s="146"/>
      <c r="R75" s="134" t="s">
        <v>658</v>
      </c>
      <c r="S75" s="79">
        <v>10</v>
      </c>
    </row>
    <row r="76" spans="1:20" x14ac:dyDescent="0.25">
      <c r="A76" t="s">
        <v>90</v>
      </c>
      <c r="B76" s="1">
        <v>44733</v>
      </c>
      <c r="C76" s="44" t="s">
        <v>74</v>
      </c>
      <c r="D76" s="75">
        <v>2</v>
      </c>
      <c r="H76">
        <v>24</v>
      </c>
      <c r="I76">
        <v>26</v>
      </c>
      <c r="K76" s="79">
        <v>16</v>
      </c>
      <c r="L76" s="79">
        <v>17</v>
      </c>
      <c r="N76" s="18">
        <f>(K76+L76)/2</f>
        <v>16.5</v>
      </c>
      <c r="O76" s="21">
        <f t="shared" si="7"/>
        <v>44717.5</v>
      </c>
      <c r="P76" s="19">
        <f t="shared" si="4"/>
        <v>44742.5</v>
      </c>
      <c r="Q76" s="146"/>
      <c r="R76" s="134" t="s">
        <v>658</v>
      </c>
      <c r="S76" s="79">
        <v>10</v>
      </c>
    </row>
    <row r="77" spans="1:20" x14ac:dyDescent="0.25">
      <c r="A77" t="s">
        <v>92</v>
      </c>
      <c r="B77" s="1">
        <v>44733</v>
      </c>
      <c r="C77" s="44" t="s">
        <v>74</v>
      </c>
      <c r="D77" s="75">
        <v>4</v>
      </c>
      <c r="H77">
        <v>32</v>
      </c>
      <c r="I77">
        <v>32</v>
      </c>
      <c r="J77" s="77">
        <v>36</v>
      </c>
      <c r="K77" s="79">
        <v>19</v>
      </c>
      <c r="L77" s="79">
        <v>19</v>
      </c>
      <c r="M77" s="77">
        <v>21</v>
      </c>
      <c r="N77" s="18">
        <f>(K77+L77+M77)/3</f>
        <v>19.666666666666668</v>
      </c>
      <c r="O77" s="21">
        <f t="shared" si="7"/>
        <v>44714.333333333336</v>
      </c>
      <c r="P77" s="19">
        <f t="shared" si="4"/>
        <v>44739.333333333336</v>
      </c>
      <c r="Q77" s="146"/>
      <c r="R77" s="134" t="s">
        <v>658</v>
      </c>
      <c r="S77" s="79">
        <v>10</v>
      </c>
    </row>
    <row r="78" spans="1:20" s="100" customFormat="1" x14ac:dyDescent="0.25">
      <c r="A78" t="s">
        <v>93</v>
      </c>
      <c r="B78" s="1">
        <v>44733</v>
      </c>
      <c r="C78" s="44" t="s">
        <v>74</v>
      </c>
      <c r="D78" s="75">
        <v>5</v>
      </c>
      <c r="E78"/>
      <c r="F78"/>
      <c r="G78" s="77"/>
      <c r="H78">
        <v>36</v>
      </c>
      <c r="I78">
        <v>38</v>
      </c>
      <c r="J78" s="77">
        <v>38</v>
      </c>
      <c r="K78" s="79">
        <v>21</v>
      </c>
      <c r="L78" s="79">
        <v>22</v>
      </c>
      <c r="M78" s="77">
        <v>22</v>
      </c>
      <c r="N78" s="18">
        <f>(K78+L78+M78)/3</f>
        <v>21.666666666666668</v>
      </c>
      <c r="O78" s="21">
        <f t="shared" si="7"/>
        <v>44712.333333333336</v>
      </c>
      <c r="P78" s="19">
        <f t="shared" si="4"/>
        <v>44737.333333333336</v>
      </c>
      <c r="Q78" s="146"/>
      <c r="R78" s="134" t="s">
        <v>658</v>
      </c>
      <c r="S78" s="79">
        <v>10</v>
      </c>
      <c r="T78"/>
    </row>
    <row r="79" spans="1:20" x14ac:dyDescent="0.25">
      <c r="A79" t="s">
        <v>95</v>
      </c>
      <c r="B79" s="1">
        <v>44733</v>
      </c>
      <c r="C79" s="44" t="s">
        <v>74</v>
      </c>
      <c r="K79" s="79"/>
      <c r="L79" s="79"/>
      <c r="N79" s="18"/>
      <c r="O79" s="21">
        <f t="shared" si="7"/>
        <v>44734</v>
      </c>
      <c r="P79" s="19">
        <f t="shared" si="4"/>
        <v>44759</v>
      </c>
      <c r="Q79" s="146" t="s">
        <v>402</v>
      </c>
      <c r="R79" s="134" t="s">
        <v>658</v>
      </c>
      <c r="S79" s="79">
        <v>5</v>
      </c>
      <c r="T79" s="100"/>
    </row>
    <row r="80" spans="1:20" x14ac:dyDescent="0.25">
      <c r="A80" t="s">
        <v>96</v>
      </c>
      <c r="B80" s="1">
        <v>44733</v>
      </c>
      <c r="C80" s="44" t="s">
        <v>74</v>
      </c>
      <c r="K80" s="79"/>
      <c r="L80" s="79"/>
      <c r="N80" s="18"/>
      <c r="O80" s="21">
        <f t="shared" si="7"/>
        <v>44734</v>
      </c>
      <c r="P80" s="19">
        <f t="shared" si="4"/>
        <v>44759</v>
      </c>
      <c r="Q80" s="146" t="s">
        <v>821</v>
      </c>
      <c r="R80" s="134" t="s">
        <v>658</v>
      </c>
      <c r="S80" s="79">
        <v>5</v>
      </c>
    </row>
    <row r="81" spans="1:19" x14ac:dyDescent="0.25">
      <c r="A81" t="s">
        <v>97</v>
      </c>
      <c r="B81" s="1">
        <v>44733</v>
      </c>
      <c r="C81" s="44" t="s">
        <v>74</v>
      </c>
      <c r="D81" s="75">
        <v>4</v>
      </c>
      <c r="H81">
        <v>40</v>
      </c>
      <c r="I81">
        <v>34</v>
      </c>
      <c r="J81" s="77">
        <v>41</v>
      </c>
      <c r="K81" s="79">
        <v>22</v>
      </c>
      <c r="L81" s="79">
        <v>20</v>
      </c>
      <c r="M81" s="77">
        <v>23</v>
      </c>
      <c r="N81" s="18">
        <f>(K81+L81+M81)/3</f>
        <v>21.666666666666668</v>
      </c>
      <c r="O81" s="21">
        <f t="shared" si="7"/>
        <v>44712.333333333336</v>
      </c>
      <c r="P81" s="19">
        <f t="shared" si="4"/>
        <v>44737.333333333336</v>
      </c>
      <c r="Q81" s="146"/>
      <c r="R81" s="134" t="s">
        <v>658</v>
      </c>
      <c r="S81" s="79">
        <v>10</v>
      </c>
    </row>
    <row r="82" spans="1:19" x14ac:dyDescent="0.25">
      <c r="A82" t="s">
        <v>100</v>
      </c>
      <c r="B82" s="1">
        <v>44733</v>
      </c>
      <c r="C82" s="44" t="s">
        <v>74</v>
      </c>
      <c r="K82" s="79"/>
      <c r="L82" s="79"/>
      <c r="N82" s="18"/>
      <c r="O82" s="21">
        <f t="shared" si="7"/>
        <v>44734</v>
      </c>
      <c r="P82" s="19">
        <f t="shared" ref="P82:P145" si="8">O82+25</f>
        <v>44759</v>
      </c>
      <c r="Q82" s="145" t="s">
        <v>394</v>
      </c>
      <c r="R82" s="132" t="s">
        <v>658</v>
      </c>
      <c r="S82" s="79">
        <v>5</v>
      </c>
    </row>
    <row r="83" spans="1:19" x14ac:dyDescent="0.25">
      <c r="A83" t="s">
        <v>102</v>
      </c>
      <c r="B83" s="1">
        <v>44733</v>
      </c>
      <c r="C83" s="44" t="s">
        <v>74</v>
      </c>
      <c r="D83" s="75">
        <v>3</v>
      </c>
      <c r="H83">
        <v>50</v>
      </c>
      <c r="I83">
        <v>51</v>
      </c>
      <c r="J83" s="77">
        <v>45</v>
      </c>
      <c r="K83" s="79">
        <v>23</v>
      </c>
      <c r="L83" s="79">
        <v>23</v>
      </c>
      <c r="M83" s="77">
        <v>23</v>
      </c>
      <c r="N83" s="18">
        <v>23</v>
      </c>
      <c r="O83" s="21">
        <f t="shared" si="7"/>
        <v>44711</v>
      </c>
      <c r="P83" s="19">
        <f t="shared" si="8"/>
        <v>44736</v>
      </c>
      <c r="R83" s="132" t="s">
        <v>658</v>
      </c>
      <c r="S83" s="79">
        <v>10</v>
      </c>
    </row>
    <row r="84" spans="1:19" x14ac:dyDescent="0.25">
      <c r="A84" t="s">
        <v>103</v>
      </c>
      <c r="B84" s="1">
        <v>44733</v>
      </c>
      <c r="C84" s="44" t="s">
        <v>74</v>
      </c>
      <c r="K84" s="79"/>
      <c r="L84" s="79"/>
      <c r="N84" s="18"/>
      <c r="O84" s="21">
        <f t="shared" si="7"/>
        <v>44734</v>
      </c>
      <c r="P84" s="19">
        <f t="shared" si="8"/>
        <v>44759</v>
      </c>
      <c r="Q84" s="145" t="s">
        <v>393</v>
      </c>
      <c r="R84" s="132" t="s">
        <v>658</v>
      </c>
      <c r="S84" s="79">
        <v>5</v>
      </c>
    </row>
    <row r="85" spans="1:19" x14ac:dyDescent="0.25">
      <c r="A85" t="s">
        <v>104</v>
      </c>
      <c r="B85" s="1">
        <v>44733</v>
      </c>
      <c r="C85" s="44" t="s">
        <v>74</v>
      </c>
      <c r="K85" s="79"/>
      <c r="L85" s="79"/>
      <c r="N85" s="18"/>
      <c r="O85" s="21">
        <f t="shared" si="7"/>
        <v>44734</v>
      </c>
      <c r="P85" s="19">
        <f t="shared" si="8"/>
        <v>44759</v>
      </c>
      <c r="Q85" s="145" t="s">
        <v>393</v>
      </c>
      <c r="R85" s="132" t="s">
        <v>658</v>
      </c>
      <c r="S85" s="79">
        <v>5</v>
      </c>
    </row>
    <row r="86" spans="1:19" x14ac:dyDescent="0.25">
      <c r="A86" t="s">
        <v>105</v>
      </c>
      <c r="B86" s="1">
        <v>44733</v>
      </c>
      <c r="C86" s="44" t="s">
        <v>74</v>
      </c>
      <c r="K86" s="79"/>
      <c r="L86" s="79"/>
      <c r="N86" s="18"/>
      <c r="O86" s="21">
        <f t="shared" si="7"/>
        <v>44734</v>
      </c>
      <c r="P86" s="19">
        <f t="shared" si="8"/>
        <v>44759</v>
      </c>
      <c r="Q86" s="145" t="s">
        <v>500</v>
      </c>
      <c r="R86" s="132" t="s">
        <v>658</v>
      </c>
      <c r="S86" s="79">
        <v>5</v>
      </c>
    </row>
    <row r="87" spans="1:19" x14ac:dyDescent="0.25">
      <c r="A87" t="s">
        <v>106</v>
      </c>
      <c r="B87" s="1">
        <v>44733</v>
      </c>
      <c r="C87" s="44" t="s">
        <v>74</v>
      </c>
      <c r="K87" s="79"/>
      <c r="L87" s="79"/>
      <c r="N87" s="18"/>
      <c r="O87" s="21">
        <f t="shared" si="7"/>
        <v>44734</v>
      </c>
      <c r="P87" s="19">
        <f t="shared" si="8"/>
        <v>44759</v>
      </c>
      <c r="Q87" s="145" t="s">
        <v>393</v>
      </c>
      <c r="R87" s="132" t="s">
        <v>658</v>
      </c>
      <c r="S87" s="79">
        <v>5</v>
      </c>
    </row>
    <row r="88" spans="1:19" x14ac:dyDescent="0.25">
      <c r="A88" t="s">
        <v>110</v>
      </c>
      <c r="B88" s="1">
        <v>44733</v>
      </c>
      <c r="C88" s="44" t="s">
        <v>74</v>
      </c>
      <c r="K88" s="79"/>
      <c r="L88" s="79"/>
      <c r="N88" s="18"/>
      <c r="O88" s="21">
        <f t="shared" si="7"/>
        <v>44734</v>
      </c>
      <c r="P88" s="19">
        <f t="shared" si="8"/>
        <v>44759</v>
      </c>
      <c r="Q88" s="145" t="s">
        <v>394</v>
      </c>
      <c r="R88" s="132" t="s">
        <v>658</v>
      </c>
      <c r="S88" s="79">
        <v>5</v>
      </c>
    </row>
    <row r="89" spans="1:19" x14ac:dyDescent="0.25">
      <c r="A89" t="s">
        <v>113</v>
      </c>
      <c r="B89" s="1">
        <v>44733</v>
      </c>
      <c r="C89" s="44" t="s">
        <v>74</v>
      </c>
      <c r="K89" s="79"/>
      <c r="L89" s="79"/>
      <c r="N89" s="18"/>
      <c r="O89" s="21">
        <f t="shared" si="7"/>
        <v>44734</v>
      </c>
      <c r="P89" s="19">
        <f t="shared" si="8"/>
        <v>44759</v>
      </c>
      <c r="Q89" s="145" t="s">
        <v>440</v>
      </c>
      <c r="R89" s="132" t="s">
        <v>658</v>
      </c>
      <c r="S89" s="79">
        <v>5</v>
      </c>
    </row>
    <row r="90" spans="1:19" x14ac:dyDescent="0.25">
      <c r="A90" t="s">
        <v>114</v>
      </c>
      <c r="B90" s="1">
        <v>44733</v>
      </c>
      <c r="C90" s="44" t="s">
        <v>74</v>
      </c>
      <c r="K90" s="79"/>
      <c r="L90" s="79"/>
      <c r="N90" s="18"/>
      <c r="O90" s="21">
        <f t="shared" si="7"/>
        <v>44734</v>
      </c>
      <c r="P90" s="19">
        <f t="shared" si="8"/>
        <v>44759</v>
      </c>
      <c r="Q90" s="145" t="s">
        <v>393</v>
      </c>
      <c r="R90" s="132" t="s">
        <v>658</v>
      </c>
      <c r="S90" s="79">
        <v>5</v>
      </c>
    </row>
    <row r="91" spans="1:19" x14ac:dyDescent="0.25">
      <c r="A91" t="s">
        <v>115</v>
      </c>
      <c r="B91" s="1">
        <v>44733</v>
      </c>
      <c r="C91" s="44" t="s">
        <v>74</v>
      </c>
      <c r="K91" s="79"/>
      <c r="L91" s="79"/>
      <c r="N91" s="18"/>
      <c r="O91" s="21">
        <f t="shared" si="7"/>
        <v>44734</v>
      </c>
      <c r="P91" s="19">
        <f t="shared" si="8"/>
        <v>44759</v>
      </c>
      <c r="Q91" s="145" t="s">
        <v>393</v>
      </c>
      <c r="R91" s="132" t="s">
        <v>658</v>
      </c>
      <c r="S91" s="79">
        <v>5</v>
      </c>
    </row>
    <row r="92" spans="1:19" ht="30" x14ac:dyDescent="0.25">
      <c r="A92" t="s">
        <v>118</v>
      </c>
      <c r="B92" s="1">
        <v>44733</v>
      </c>
      <c r="C92" s="45" t="s">
        <v>117</v>
      </c>
      <c r="D92" s="75">
        <v>4</v>
      </c>
      <c r="E92">
        <v>45</v>
      </c>
      <c r="F92">
        <v>45</v>
      </c>
      <c r="G92" s="77">
        <v>30</v>
      </c>
      <c r="K92" s="79">
        <v>6</v>
      </c>
      <c r="L92" s="79">
        <v>6</v>
      </c>
      <c r="M92" s="77">
        <v>4</v>
      </c>
      <c r="N92" s="18">
        <f>(K92+L92+M92)/3</f>
        <v>5.333333333333333</v>
      </c>
      <c r="O92" s="21">
        <f t="shared" si="7"/>
        <v>44728.666666666664</v>
      </c>
      <c r="P92" s="19">
        <f t="shared" si="8"/>
        <v>44753.666666666664</v>
      </c>
      <c r="R92" s="132" t="s">
        <v>658</v>
      </c>
      <c r="S92" s="79">
        <v>10</v>
      </c>
    </row>
    <row r="93" spans="1:19" ht="30" x14ac:dyDescent="0.25">
      <c r="A93" t="s">
        <v>119</v>
      </c>
      <c r="B93" s="1">
        <v>44733</v>
      </c>
      <c r="C93" s="45" t="s">
        <v>117</v>
      </c>
      <c r="D93" s="75">
        <v>3</v>
      </c>
      <c r="H93">
        <v>37</v>
      </c>
      <c r="I93">
        <v>38</v>
      </c>
      <c r="J93" s="77">
        <v>42</v>
      </c>
      <c r="K93" s="79">
        <v>22</v>
      </c>
      <c r="L93" s="79">
        <v>22</v>
      </c>
      <c r="M93" s="77">
        <v>23</v>
      </c>
      <c r="N93" s="18">
        <f>(K93+L93+M93)/3</f>
        <v>22.333333333333332</v>
      </c>
      <c r="O93" s="21">
        <f t="shared" si="7"/>
        <v>44711.666666666664</v>
      </c>
      <c r="P93" s="19">
        <f t="shared" si="8"/>
        <v>44736.666666666664</v>
      </c>
      <c r="R93" s="132" t="s">
        <v>658</v>
      </c>
      <c r="S93" s="79">
        <v>10</v>
      </c>
    </row>
    <row r="94" spans="1:19" ht="30" x14ac:dyDescent="0.25">
      <c r="A94" t="s">
        <v>120</v>
      </c>
      <c r="B94" s="1">
        <v>44733</v>
      </c>
      <c r="C94" s="45" t="s">
        <v>117</v>
      </c>
      <c r="D94" s="75">
        <v>6</v>
      </c>
      <c r="H94">
        <v>28</v>
      </c>
      <c r="I94">
        <v>29</v>
      </c>
      <c r="J94" s="77">
        <v>33</v>
      </c>
      <c r="K94" s="79">
        <v>18</v>
      </c>
      <c r="L94" s="79">
        <v>18</v>
      </c>
      <c r="M94" s="77">
        <v>20</v>
      </c>
      <c r="N94" s="18">
        <f>(K94+L94+M94)/3</f>
        <v>18.666666666666668</v>
      </c>
      <c r="O94" s="21">
        <f t="shared" si="7"/>
        <v>44715.333333333336</v>
      </c>
      <c r="P94" s="19">
        <f t="shared" si="8"/>
        <v>44740.333333333336</v>
      </c>
      <c r="R94" s="132" t="s">
        <v>658</v>
      </c>
      <c r="S94" s="79">
        <v>10</v>
      </c>
    </row>
    <row r="95" spans="1:19" ht="30" x14ac:dyDescent="0.25">
      <c r="A95" t="s">
        <v>122</v>
      </c>
      <c r="B95" s="1">
        <v>44733</v>
      </c>
      <c r="C95" s="45" t="s">
        <v>117</v>
      </c>
      <c r="K95" s="79"/>
      <c r="L95" s="79"/>
      <c r="N95" s="18"/>
      <c r="O95" s="21">
        <f t="shared" si="7"/>
        <v>44734</v>
      </c>
      <c r="P95" s="19">
        <f t="shared" si="8"/>
        <v>44759</v>
      </c>
      <c r="Q95" s="147" t="s">
        <v>805</v>
      </c>
      <c r="R95" s="132" t="s">
        <v>658</v>
      </c>
      <c r="S95" s="79">
        <v>5</v>
      </c>
    </row>
    <row r="96" spans="1:19" ht="30" x14ac:dyDescent="0.25">
      <c r="A96" t="s">
        <v>123</v>
      </c>
      <c r="B96" s="1">
        <v>44733</v>
      </c>
      <c r="C96" s="45" t="s">
        <v>117</v>
      </c>
      <c r="K96" s="79"/>
      <c r="L96" s="79"/>
      <c r="N96" s="18"/>
      <c r="O96" s="21">
        <f t="shared" si="7"/>
        <v>44734</v>
      </c>
      <c r="P96" s="19">
        <f t="shared" si="8"/>
        <v>44759</v>
      </c>
      <c r="Q96" s="145" t="s">
        <v>393</v>
      </c>
      <c r="R96" s="132" t="s">
        <v>658</v>
      </c>
      <c r="S96" s="79">
        <v>5</v>
      </c>
    </row>
    <row r="97" spans="1:20" ht="30" x14ac:dyDescent="0.25">
      <c r="A97" t="s">
        <v>124</v>
      </c>
      <c r="B97" s="1">
        <v>44733</v>
      </c>
      <c r="C97" s="45" t="s">
        <v>117</v>
      </c>
      <c r="K97" s="79"/>
      <c r="L97" s="79"/>
      <c r="N97" s="18"/>
      <c r="O97" s="21">
        <f t="shared" si="7"/>
        <v>44734</v>
      </c>
      <c r="P97" s="19">
        <f t="shared" si="8"/>
        <v>44759</v>
      </c>
      <c r="Q97" s="145" t="s">
        <v>394</v>
      </c>
      <c r="R97" s="132" t="s">
        <v>658</v>
      </c>
      <c r="S97" s="79">
        <v>5</v>
      </c>
    </row>
    <row r="98" spans="1:20" ht="30" x14ac:dyDescent="0.25">
      <c r="A98" t="s">
        <v>125</v>
      </c>
      <c r="B98" s="1">
        <v>44733</v>
      </c>
      <c r="C98" s="45" t="s">
        <v>117</v>
      </c>
      <c r="D98" s="75">
        <v>5</v>
      </c>
      <c r="H98">
        <v>34</v>
      </c>
      <c r="I98">
        <v>30</v>
      </c>
      <c r="J98" s="77">
        <v>36</v>
      </c>
      <c r="K98" s="79">
        <v>20</v>
      </c>
      <c r="L98" s="79">
        <v>19</v>
      </c>
      <c r="M98" s="77">
        <v>21</v>
      </c>
      <c r="N98" s="18">
        <f>(K98+L98+M98)/3</f>
        <v>20</v>
      </c>
      <c r="O98" s="21">
        <f t="shared" ref="O98:O129" si="9">B98-N98+1</f>
        <v>44714</v>
      </c>
      <c r="P98" s="19">
        <f t="shared" si="8"/>
        <v>44739</v>
      </c>
      <c r="R98" s="132" t="s">
        <v>658</v>
      </c>
      <c r="S98" s="79">
        <v>10</v>
      </c>
    </row>
    <row r="99" spans="1:20" ht="30" x14ac:dyDescent="0.25">
      <c r="A99" t="s">
        <v>126</v>
      </c>
      <c r="B99" s="1">
        <v>44733</v>
      </c>
      <c r="C99" s="45" t="s">
        <v>117</v>
      </c>
      <c r="D99" s="75">
        <v>5</v>
      </c>
      <c r="H99">
        <v>30</v>
      </c>
      <c r="I99">
        <v>32</v>
      </c>
      <c r="J99" s="77">
        <v>32</v>
      </c>
      <c r="K99" s="79">
        <v>19</v>
      </c>
      <c r="L99" s="79">
        <v>19</v>
      </c>
      <c r="M99" s="77">
        <v>19</v>
      </c>
      <c r="N99" s="18">
        <f>(K99+L99+M99)/3</f>
        <v>19</v>
      </c>
      <c r="O99" s="21">
        <f t="shared" si="9"/>
        <v>44715</v>
      </c>
      <c r="P99" s="19">
        <f t="shared" si="8"/>
        <v>44740</v>
      </c>
      <c r="R99" s="132" t="s">
        <v>658</v>
      </c>
      <c r="S99" s="79">
        <v>10</v>
      </c>
    </row>
    <row r="100" spans="1:20" ht="30" x14ac:dyDescent="0.25">
      <c r="A100" t="s">
        <v>132</v>
      </c>
      <c r="B100" s="1">
        <v>44733</v>
      </c>
      <c r="C100" s="45" t="s">
        <v>117</v>
      </c>
      <c r="K100" s="79"/>
      <c r="L100" s="79"/>
      <c r="N100" s="18"/>
      <c r="O100" s="21">
        <f t="shared" si="9"/>
        <v>44734</v>
      </c>
      <c r="P100" s="19">
        <f t="shared" si="8"/>
        <v>44759</v>
      </c>
      <c r="Q100" s="145" t="s">
        <v>393</v>
      </c>
      <c r="R100" s="132" t="s">
        <v>658</v>
      </c>
      <c r="S100" s="79">
        <v>5</v>
      </c>
    </row>
    <row r="101" spans="1:20" ht="30" x14ac:dyDescent="0.25">
      <c r="A101" t="s">
        <v>133</v>
      </c>
      <c r="B101" s="1">
        <v>44733</v>
      </c>
      <c r="C101" s="45" t="s">
        <v>117</v>
      </c>
      <c r="K101" s="79"/>
      <c r="L101" s="79"/>
      <c r="N101" s="18"/>
      <c r="O101" s="21">
        <f t="shared" si="9"/>
        <v>44734</v>
      </c>
      <c r="P101" s="19">
        <f t="shared" si="8"/>
        <v>44759</v>
      </c>
      <c r="Q101" s="147" t="s">
        <v>805</v>
      </c>
      <c r="R101" s="132" t="s">
        <v>658</v>
      </c>
      <c r="S101" s="79">
        <v>5</v>
      </c>
    </row>
    <row r="102" spans="1:20" ht="30" x14ac:dyDescent="0.25">
      <c r="A102" t="s">
        <v>138</v>
      </c>
      <c r="B102" s="1">
        <v>44733</v>
      </c>
      <c r="C102" s="45" t="s">
        <v>117</v>
      </c>
      <c r="K102" s="79"/>
      <c r="L102" s="79"/>
      <c r="N102" s="18"/>
      <c r="O102" s="21">
        <f t="shared" si="9"/>
        <v>44734</v>
      </c>
      <c r="P102" s="19">
        <f t="shared" si="8"/>
        <v>44759</v>
      </c>
      <c r="Q102" s="145" t="s">
        <v>402</v>
      </c>
      <c r="R102" s="132" t="s">
        <v>658</v>
      </c>
      <c r="S102" s="79">
        <v>5</v>
      </c>
    </row>
    <row r="103" spans="1:20" ht="30" x14ac:dyDescent="0.25">
      <c r="A103" t="s">
        <v>142</v>
      </c>
      <c r="B103" s="1">
        <v>44733</v>
      </c>
      <c r="C103" s="45" t="s">
        <v>117</v>
      </c>
      <c r="D103" s="75">
        <v>3</v>
      </c>
      <c r="H103">
        <v>32</v>
      </c>
      <c r="I103">
        <v>30</v>
      </c>
      <c r="J103" s="77">
        <v>30</v>
      </c>
      <c r="K103" s="79">
        <v>19</v>
      </c>
      <c r="L103" s="79">
        <v>19</v>
      </c>
      <c r="M103" s="77">
        <v>19</v>
      </c>
      <c r="N103" s="18">
        <f>(K103+L103+M103)/3</f>
        <v>19</v>
      </c>
      <c r="O103" s="21">
        <f t="shared" si="9"/>
        <v>44715</v>
      </c>
      <c r="P103" s="19">
        <f t="shared" si="8"/>
        <v>44740</v>
      </c>
      <c r="R103" s="132" t="s">
        <v>658</v>
      </c>
      <c r="S103" s="79">
        <v>10</v>
      </c>
    </row>
    <row r="104" spans="1:20" ht="30" x14ac:dyDescent="0.25">
      <c r="A104" t="s">
        <v>146</v>
      </c>
      <c r="B104" s="1">
        <v>44733</v>
      </c>
      <c r="C104" s="45" t="s">
        <v>117</v>
      </c>
      <c r="D104" s="75">
        <v>4</v>
      </c>
      <c r="H104">
        <v>36</v>
      </c>
      <c r="I104">
        <v>38</v>
      </c>
      <c r="J104" s="77">
        <v>40</v>
      </c>
      <c r="K104" s="79">
        <v>21</v>
      </c>
      <c r="L104" s="79">
        <v>22</v>
      </c>
      <c r="M104" s="77">
        <v>22</v>
      </c>
      <c r="N104" s="18">
        <f>(K104+L104+M104)/3</f>
        <v>21.666666666666668</v>
      </c>
      <c r="O104" s="21">
        <f t="shared" si="9"/>
        <v>44712.333333333336</v>
      </c>
      <c r="P104" s="19">
        <f t="shared" si="8"/>
        <v>44737.333333333336</v>
      </c>
      <c r="R104" s="132" t="s">
        <v>658</v>
      </c>
      <c r="S104" s="79">
        <v>10</v>
      </c>
    </row>
    <row r="105" spans="1:20" ht="30" x14ac:dyDescent="0.25">
      <c r="A105" t="s">
        <v>148</v>
      </c>
      <c r="B105" s="1">
        <v>44733</v>
      </c>
      <c r="C105" s="45" t="s">
        <v>117</v>
      </c>
      <c r="D105" s="75">
        <v>5</v>
      </c>
      <c r="H105">
        <v>35</v>
      </c>
      <c r="I105">
        <v>30</v>
      </c>
      <c r="J105" s="77">
        <v>29</v>
      </c>
      <c r="K105" s="79">
        <v>21</v>
      </c>
      <c r="L105" s="79">
        <v>19</v>
      </c>
      <c r="M105" s="77">
        <v>18</v>
      </c>
      <c r="N105" s="18">
        <f>(K105+L105+M105)/3</f>
        <v>19.333333333333332</v>
      </c>
      <c r="O105" s="21">
        <f t="shared" si="9"/>
        <v>44714.666666666664</v>
      </c>
      <c r="P105" s="19">
        <f t="shared" si="8"/>
        <v>44739.666666666664</v>
      </c>
      <c r="R105" s="132" t="s">
        <v>658</v>
      </c>
      <c r="S105" s="79">
        <v>10</v>
      </c>
    </row>
    <row r="106" spans="1:20" ht="30" x14ac:dyDescent="0.25">
      <c r="A106" t="s">
        <v>151</v>
      </c>
      <c r="B106" s="1">
        <v>44733</v>
      </c>
      <c r="C106" s="45" t="s">
        <v>117</v>
      </c>
      <c r="K106" s="79"/>
      <c r="L106" s="79"/>
      <c r="N106" s="18"/>
      <c r="O106" s="21">
        <f t="shared" si="9"/>
        <v>44734</v>
      </c>
      <c r="P106" s="19">
        <f t="shared" si="8"/>
        <v>44759</v>
      </c>
      <c r="Q106" s="145" t="s">
        <v>440</v>
      </c>
      <c r="R106" s="132" t="s">
        <v>658</v>
      </c>
      <c r="S106" s="79">
        <v>5</v>
      </c>
    </row>
    <row r="107" spans="1:20" ht="30" x14ac:dyDescent="0.25">
      <c r="A107" t="s">
        <v>153</v>
      </c>
      <c r="B107" s="1">
        <v>44733</v>
      </c>
      <c r="C107" s="45" t="s">
        <v>117</v>
      </c>
      <c r="K107" s="79"/>
      <c r="L107" s="79"/>
      <c r="N107" s="18"/>
      <c r="O107" s="21">
        <f t="shared" si="9"/>
        <v>44734</v>
      </c>
      <c r="P107" s="19">
        <f t="shared" si="8"/>
        <v>44759</v>
      </c>
      <c r="Q107" s="147" t="s">
        <v>805</v>
      </c>
      <c r="R107" s="132" t="s">
        <v>658</v>
      </c>
      <c r="S107" s="79">
        <v>5</v>
      </c>
    </row>
    <row r="108" spans="1:20" ht="30" x14ac:dyDescent="0.25">
      <c r="A108" t="s">
        <v>154</v>
      </c>
      <c r="B108" s="1">
        <v>44733</v>
      </c>
      <c r="C108" s="45" t="s">
        <v>117</v>
      </c>
      <c r="D108" s="75">
        <v>2</v>
      </c>
      <c r="H108">
        <v>33</v>
      </c>
      <c r="I108">
        <v>40</v>
      </c>
      <c r="K108" s="79">
        <v>20</v>
      </c>
      <c r="L108" s="79">
        <v>22</v>
      </c>
      <c r="N108" s="18">
        <f>(K108+L108)/2</f>
        <v>21</v>
      </c>
      <c r="O108" s="21">
        <f t="shared" si="9"/>
        <v>44713</v>
      </c>
      <c r="P108" s="19">
        <f t="shared" si="8"/>
        <v>44738</v>
      </c>
      <c r="R108" s="132" t="s">
        <v>658</v>
      </c>
      <c r="S108" s="79">
        <v>10</v>
      </c>
    </row>
    <row r="109" spans="1:20" ht="30" x14ac:dyDescent="0.25">
      <c r="A109" t="s">
        <v>173</v>
      </c>
      <c r="B109" s="1">
        <v>44734</v>
      </c>
      <c r="C109" s="45" t="s">
        <v>192</v>
      </c>
      <c r="K109" s="79"/>
      <c r="L109" s="79"/>
      <c r="N109" s="18"/>
      <c r="O109" s="21">
        <f t="shared" si="9"/>
        <v>44735</v>
      </c>
      <c r="P109" s="19">
        <f t="shared" si="8"/>
        <v>44760</v>
      </c>
      <c r="Q109" s="145" t="s">
        <v>394</v>
      </c>
      <c r="R109" s="132" t="s">
        <v>658</v>
      </c>
      <c r="S109" s="56">
        <v>4.5</v>
      </c>
    </row>
    <row r="110" spans="1:20" ht="30" x14ac:dyDescent="0.25">
      <c r="A110" t="s">
        <v>182</v>
      </c>
      <c r="B110" s="1">
        <v>44734</v>
      </c>
      <c r="C110" s="45" t="s">
        <v>192</v>
      </c>
      <c r="D110" s="75">
        <v>2</v>
      </c>
      <c r="H110">
        <v>39</v>
      </c>
      <c r="I110">
        <v>41</v>
      </c>
      <c r="K110" s="79">
        <v>22</v>
      </c>
      <c r="L110" s="79">
        <v>23</v>
      </c>
      <c r="N110" s="18">
        <f>(K110+L110)/2</f>
        <v>22.5</v>
      </c>
      <c r="O110" s="21">
        <f t="shared" si="9"/>
        <v>44712.5</v>
      </c>
      <c r="P110" s="19">
        <f t="shared" si="8"/>
        <v>44737.5</v>
      </c>
      <c r="R110" s="132" t="s">
        <v>658</v>
      </c>
      <c r="S110" s="56">
        <v>9</v>
      </c>
    </row>
    <row r="111" spans="1:20" ht="30" x14ac:dyDescent="0.25">
      <c r="A111" t="s">
        <v>691</v>
      </c>
      <c r="B111" s="1">
        <v>44734</v>
      </c>
      <c r="C111" s="45" t="s">
        <v>192</v>
      </c>
      <c r="D111" s="75">
        <v>5</v>
      </c>
      <c r="H111">
        <v>36</v>
      </c>
      <c r="I111">
        <v>37</v>
      </c>
      <c r="J111" s="77">
        <v>40</v>
      </c>
      <c r="K111" s="79">
        <v>21</v>
      </c>
      <c r="L111" s="79">
        <v>22</v>
      </c>
      <c r="M111" s="77">
        <v>22</v>
      </c>
      <c r="N111" s="18">
        <f>(K111+L111+M111)/3</f>
        <v>21.666666666666668</v>
      </c>
      <c r="O111" s="21">
        <f t="shared" si="9"/>
        <v>44713.333333333336</v>
      </c>
      <c r="P111" s="19">
        <f t="shared" si="8"/>
        <v>44738.333333333336</v>
      </c>
      <c r="R111" s="132" t="s">
        <v>658</v>
      </c>
      <c r="S111" s="56">
        <v>9</v>
      </c>
      <c r="T111" s="100"/>
    </row>
    <row r="112" spans="1:20" ht="30" x14ac:dyDescent="0.25">
      <c r="A112" t="s">
        <v>693</v>
      </c>
      <c r="B112" s="1">
        <v>44734</v>
      </c>
      <c r="C112" s="45" t="s">
        <v>192</v>
      </c>
      <c r="K112" s="79"/>
      <c r="L112" s="79"/>
      <c r="N112" s="18"/>
      <c r="O112" s="21">
        <f t="shared" si="9"/>
        <v>44735</v>
      </c>
      <c r="P112" s="19">
        <f t="shared" si="8"/>
        <v>44760</v>
      </c>
      <c r="Q112" s="147" t="s">
        <v>805</v>
      </c>
      <c r="R112" s="132" t="s">
        <v>658</v>
      </c>
      <c r="S112" s="56">
        <v>4.5</v>
      </c>
    </row>
    <row r="113" spans="1:20" ht="30" x14ac:dyDescent="0.25">
      <c r="A113" t="s">
        <v>695</v>
      </c>
      <c r="B113" s="1">
        <v>44734</v>
      </c>
      <c r="C113" s="45" t="s">
        <v>192</v>
      </c>
      <c r="K113" s="79"/>
      <c r="L113" s="79"/>
      <c r="N113" s="18"/>
      <c r="O113" s="21">
        <f t="shared" si="9"/>
        <v>44735</v>
      </c>
      <c r="P113" s="19">
        <f t="shared" si="8"/>
        <v>44760</v>
      </c>
      <c r="Q113" s="145" t="s">
        <v>394</v>
      </c>
      <c r="R113" s="132" t="s">
        <v>658</v>
      </c>
      <c r="S113" s="56">
        <v>4.5</v>
      </c>
    </row>
    <row r="114" spans="1:20" ht="30" x14ac:dyDescent="0.25">
      <c r="A114" t="s">
        <v>700</v>
      </c>
      <c r="B114" s="1">
        <v>44734</v>
      </c>
      <c r="C114" s="45" t="s">
        <v>192</v>
      </c>
      <c r="D114" s="75">
        <v>4</v>
      </c>
      <c r="H114">
        <v>24</v>
      </c>
      <c r="I114">
        <v>22</v>
      </c>
      <c r="J114" s="77">
        <v>22</v>
      </c>
      <c r="K114" s="79">
        <v>16</v>
      </c>
      <c r="L114" s="79">
        <v>15</v>
      </c>
      <c r="M114" s="77">
        <v>15</v>
      </c>
      <c r="N114" s="18">
        <f>(K114+L114+M114)/3</f>
        <v>15.333333333333334</v>
      </c>
      <c r="O114" s="21">
        <f t="shared" si="9"/>
        <v>44719.666666666664</v>
      </c>
      <c r="P114" s="19">
        <f t="shared" si="8"/>
        <v>44744.666666666664</v>
      </c>
      <c r="R114" s="132" t="s">
        <v>658</v>
      </c>
      <c r="S114" s="56">
        <v>9</v>
      </c>
    </row>
    <row r="115" spans="1:20" s="100" customFormat="1" ht="30" x14ac:dyDescent="0.25">
      <c r="A115" t="s">
        <v>708</v>
      </c>
      <c r="B115" s="1">
        <v>44734</v>
      </c>
      <c r="C115" s="45" t="s">
        <v>192</v>
      </c>
      <c r="D115" s="75">
        <v>4</v>
      </c>
      <c r="E115"/>
      <c r="F115"/>
      <c r="G115" s="77"/>
      <c r="H115">
        <v>31</v>
      </c>
      <c r="I115">
        <v>34</v>
      </c>
      <c r="J115" s="77">
        <v>38</v>
      </c>
      <c r="K115" s="79">
        <v>19</v>
      </c>
      <c r="L115" s="79">
        <v>20</v>
      </c>
      <c r="M115" s="77">
        <v>22</v>
      </c>
      <c r="N115" s="18">
        <f>(K115+L115+M115)/3</f>
        <v>20.333333333333332</v>
      </c>
      <c r="O115" s="21">
        <f t="shared" si="9"/>
        <v>44714.666666666664</v>
      </c>
      <c r="P115" s="19">
        <f t="shared" si="8"/>
        <v>44739.666666666664</v>
      </c>
      <c r="Q115" s="145"/>
      <c r="R115" s="132" t="s">
        <v>658</v>
      </c>
      <c r="S115" s="56">
        <v>9</v>
      </c>
      <c r="T115"/>
    </row>
    <row r="116" spans="1:20" ht="30" x14ac:dyDescent="0.25">
      <c r="A116" t="s">
        <v>194</v>
      </c>
      <c r="B116" s="1">
        <v>44736</v>
      </c>
      <c r="C116" s="44" t="s">
        <v>722</v>
      </c>
      <c r="D116" s="75">
        <v>5</v>
      </c>
      <c r="H116">
        <v>21</v>
      </c>
      <c r="I116">
        <v>38</v>
      </c>
      <c r="J116" s="77">
        <v>31</v>
      </c>
      <c r="K116" s="79">
        <v>15</v>
      </c>
      <c r="L116" s="79">
        <v>22</v>
      </c>
      <c r="M116" s="77">
        <v>19</v>
      </c>
      <c r="N116" s="18">
        <f>(K116+L116+M116)/3</f>
        <v>18.666666666666668</v>
      </c>
      <c r="O116" s="21">
        <f t="shared" si="9"/>
        <v>44718.333333333336</v>
      </c>
      <c r="P116" s="19">
        <f t="shared" si="8"/>
        <v>44743.333333333336</v>
      </c>
      <c r="R116" s="132" t="s">
        <v>658</v>
      </c>
      <c r="S116" s="56">
        <f>B116-'Мечение-1'!B175</f>
        <v>11</v>
      </c>
    </row>
    <row r="117" spans="1:20" ht="30" x14ac:dyDescent="0.25">
      <c r="A117" t="s">
        <v>197</v>
      </c>
      <c r="B117" s="1">
        <v>44736</v>
      </c>
      <c r="C117" s="44" t="s">
        <v>722</v>
      </c>
      <c r="D117" s="75">
        <v>4</v>
      </c>
      <c r="H117">
        <v>22</v>
      </c>
      <c r="I117">
        <v>26</v>
      </c>
      <c r="J117" s="77">
        <v>29</v>
      </c>
      <c r="K117" s="79">
        <v>15</v>
      </c>
      <c r="L117" s="79">
        <v>17</v>
      </c>
      <c r="M117" s="77">
        <v>18</v>
      </c>
      <c r="N117" s="18">
        <f>(K117+L117+M117)/3</f>
        <v>16.666666666666668</v>
      </c>
      <c r="O117" s="21">
        <f t="shared" si="9"/>
        <v>44720.333333333336</v>
      </c>
      <c r="P117" s="19">
        <f t="shared" si="8"/>
        <v>44745.333333333336</v>
      </c>
      <c r="R117" s="132" t="s">
        <v>658</v>
      </c>
      <c r="S117" s="56">
        <v>11</v>
      </c>
    </row>
    <row r="118" spans="1:20" ht="30" x14ac:dyDescent="0.25">
      <c r="A118" t="s">
        <v>203</v>
      </c>
      <c r="B118" s="1">
        <v>44736</v>
      </c>
      <c r="C118" s="44" t="s">
        <v>722</v>
      </c>
      <c r="D118" s="75" t="s">
        <v>390</v>
      </c>
      <c r="K118" s="79"/>
      <c r="L118" s="79"/>
      <c r="N118" s="18"/>
      <c r="O118" s="21">
        <f t="shared" si="9"/>
        <v>44737</v>
      </c>
      <c r="P118" s="19">
        <f t="shared" si="8"/>
        <v>44762</v>
      </c>
      <c r="Q118" s="147" t="s">
        <v>805</v>
      </c>
      <c r="R118" s="132" t="s">
        <v>658</v>
      </c>
      <c r="S118" s="56">
        <v>5.5</v>
      </c>
    </row>
    <row r="119" spans="1:20" ht="30" x14ac:dyDescent="0.25">
      <c r="A119" t="s">
        <v>204</v>
      </c>
      <c r="B119" s="1">
        <v>44736</v>
      </c>
      <c r="C119" s="44" t="s">
        <v>722</v>
      </c>
      <c r="D119" s="75">
        <v>5</v>
      </c>
      <c r="H119">
        <v>26</v>
      </c>
      <c r="I119">
        <v>30</v>
      </c>
      <c r="J119" s="77">
        <v>28</v>
      </c>
      <c r="K119" s="79">
        <v>17</v>
      </c>
      <c r="L119" s="79">
        <v>19</v>
      </c>
      <c r="M119" s="77">
        <v>18</v>
      </c>
      <c r="N119" s="18">
        <f>(K119+L119+M119)/3</f>
        <v>18</v>
      </c>
      <c r="O119" s="21">
        <f t="shared" si="9"/>
        <v>44719</v>
      </c>
      <c r="P119" s="19">
        <f t="shared" si="8"/>
        <v>44744</v>
      </c>
      <c r="R119" s="132" t="s">
        <v>658</v>
      </c>
      <c r="S119" s="56">
        <v>11</v>
      </c>
    </row>
    <row r="120" spans="1:20" x14ac:dyDescent="0.25">
      <c r="A120" t="s">
        <v>219</v>
      </c>
      <c r="B120" s="1">
        <v>44736</v>
      </c>
      <c r="C120" s="44" t="s">
        <v>217</v>
      </c>
      <c r="D120" s="75" t="s">
        <v>390</v>
      </c>
      <c r="K120" s="79"/>
      <c r="L120" s="79"/>
      <c r="N120" s="18"/>
      <c r="O120" s="21">
        <f t="shared" si="9"/>
        <v>44737</v>
      </c>
      <c r="P120" s="19">
        <f t="shared" si="8"/>
        <v>44762</v>
      </c>
      <c r="Q120" s="147" t="s">
        <v>805</v>
      </c>
      <c r="R120" s="132" t="s">
        <v>658</v>
      </c>
      <c r="S120" s="56">
        <v>5.5</v>
      </c>
    </row>
    <row r="121" spans="1:20" x14ac:dyDescent="0.25">
      <c r="A121" t="s">
        <v>220</v>
      </c>
      <c r="B121" s="1">
        <v>44736</v>
      </c>
      <c r="C121" s="44" t="s">
        <v>217</v>
      </c>
      <c r="H121" t="s">
        <v>800</v>
      </c>
      <c r="K121" s="79"/>
      <c r="L121" s="79"/>
      <c r="N121" s="18">
        <v>26</v>
      </c>
      <c r="O121" s="21">
        <f t="shared" si="9"/>
        <v>44711</v>
      </c>
      <c r="P121" s="19">
        <f t="shared" si="8"/>
        <v>44736</v>
      </c>
      <c r="R121" s="132" t="s">
        <v>658</v>
      </c>
      <c r="S121" s="56">
        <v>11</v>
      </c>
    </row>
    <row r="122" spans="1:20" x14ac:dyDescent="0.25">
      <c r="A122" t="s">
        <v>726</v>
      </c>
      <c r="B122" s="1">
        <v>44736</v>
      </c>
      <c r="C122" s="44" t="s">
        <v>217</v>
      </c>
      <c r="H122" t="s">
        <v>801</v>
      </c>
      <c r="K122" s="79"/>
      <c r="L122" s="79"/>
      <c r="N122" s="18"/>
      <c r="O122" s="21">
        <f t="shared" si="9"/>
        <v>44737</v>
      </c>
      <c r="P122" s="19">
        <f t="shared" si="8"/>
        <v>44762</v>
      </c>
      <c r="Q122" s="145" t="s">
        <v>402</v>
      </c>
      <c r="R122" s="132" t="s">
        <v>658</v>
      </c>
      <c r="S122" s="56">
        <v>5.5</v>
      </c>
    </row>
    <row r="123" spans="1:20" x14ac:dyDescent="0.25">
      <c r="A123" t="s">
        <v>727</v>
      </c>
      <c r="B123" s="1">
        <v>44736</v>
      </c>
      <c r="C123" s="44" t="s">
        <v>217</v>
      </c>
      <c r="H123" t="s">
        <v>801</v>
      </c>
      <c r="K123" s="79"/>
      <c r="L123" s="79"/>
      <c r="N123" s="18"/>
      <c r="O123" s="21">
        <f t="shared" si="9"/>
        <v>44737</v>
      </c>
      <c r="P123" s="19">
        <f t="shared" si="8"/>
        <v>44762</v>
      </c>
      <c r="Q123" s="145" t="s">
        <v>402</v>
      </c>
      <c r="R123" s="132" t="s">
        <v>658</v>
      </c>
      <c r="S123" s="56">
        <v>5.5</v>
      </c>
    </row>
    <row r="124" spans="1:20" x14ac:dyDescent="0.25">
      <c r="A124" t="s">
        <v>221</v>
      </c>
      <c r="B124" s="1">
        <v>44736</v>
      </c>
      <c r="C124" s="44" t="s">
        <v>241</v>
      </c>
      <c r="D124" s="75">
        <v>2</v>
      </c>
      <c r="H124">
        <v>31</v>
      </c>
      <c r="I124">
        <v>32</v>
      </c>
      <c r="K124" s="79">
        <v>19</v>
      </c>
      <c r="L124" s="79">
        <v>19</v>
      </c>
      <c r="N124" s="18">
        <v>19</v>
      </c>
      <c r="O124" s="21">
        <f t="shared" si="9"/>
        <v>44718</v>
      </c>
      <c r="P124" s="19">
        <f t="shared" si="8"/>
        <v>44743</v>
      </c>
      <c r="R124" s="132" t="s">
        <v>658</v>
      </c>
      <c r="S124" s="56">
        <v>11</v>
      </c>
    </row>
    <row r="125" spans="1:20" s="100" customFormat="1" x14ac:dyDescent="0.25">
      <c r="A125" t="s">
        <v>225</v>
      </c>
      <c r="B125" s="1">
        <v>44736</v>
      </c>
      <c r="C125" s="44" t="s">
        <v>241</v>
      </c>
      <c r="D125" s="75"/>
      <c r="E125"/>
      <c r="F125"/>
      <c r="G125" s="77"/>
      <c r="H125">
        <v>4</v>
      </c>
      <c r="I125" t="s">
        <v>803</v>
      </c>
      <c r="J125" s="77"/>
      <c r="K125" s="79"/>
      <c r="L125" s="79"/>
      <c r="M125" s="77"/>
      <c r="N125" s="18"/>
      <c r="O125" s="21">
        <f t="shared" si="9"/>
        <v>44737</v>
      </c>
      <c r="P125" s="19">
        <f t="shared" si="8"/>
        <v>44762</v>
      </c>
      <c r="Q125" s="145" t="s">
        <v>393</v>
      </c>
      <c r="R125" s="132" t="s">
        <v>658</v>
      </c>
      <c r="S125" s="56">
        <v>5.5</v>
      </c>
      <c r="T125"/>
    </row>
    <row r="126" spans="1:20" s="56" customFormat="1" x14ac:dyDescent="0.25">
      <c r="A126" t="s">
        <v>227</v>
      </c>
      <c r="B126" s="1">
        <v>44736</v>
      </c>
      <c r="C126" s="44" t="s">
        <v>241</v>
      </c>
      <c r="D126" s="75"/>
      <c r="E126"/>
      <c r="F126"/>
      <c r="G126" s="77"/>
      <c r="H126" t="s">
        <v>495</v>
      </c>
      <c r="I126"/>
      <c r="J126" s="77"/>
      <c r="K126" s="79"/>
      <c r="L126" s="79"/>
      <c r="M126" s="77"/>
      <c r="N126" s="18"/>
      <c r="O126" s="21">
        <f t="shared" si="9"/>
        <v>44737</v>
      </c>
      <c r="P126" s="19">
        <f t="shared" si="8"/>
        <v>44762</v>
      </c>
      <c r="Q126" s="145" t="s">
        <v>394</v>
      </c>
      <c r="R126" s="132" t="s">
        <v>658</v>
      </c>
      <c r="S126" s="56">
        <v>5.5</v>
      </c>
      <c r="T126"/>
    </row>
    <row r="127" spans="1:20" x14ac:dyDescent="0.25">
      <c r="A127" t="s">
        <v>230</v>
      </c>
      <c r="B127" s="1">
        <v>44736</v>
      </c>
      <c r="C127" s="44" t="s">
        <v>241</v>
      </c>
      <c r="D127" s="75">
        <v>4</v>
      </c>
      <c r="H127">
        <v>36</v>
      </c>
      <c r="I127">
        <v>41</v>
      </c>
      <c r="J127" s="77">
        <v>40</v>
      </c>
      <c r="K127" s="79">
        <v>21</v>
      </c>
      <c r="L127" s="79">
        <v>23</v>
      </c>
      <c r="M127" s="77">
        <v>22</v>
      </c>
      <c r="N127" s="18">
        <f>(K127+L127+M127)/3</f>
        <v>22</v>
      </c>
      <c r="O127" s="21">
        <f t="shared" si="9"/>
        <v>44715</v>
      </c>
      <c r="P127" s="19">
        <f t="shared" si="8"/>
        <v>44740</v>
      </c>
      <c r="R127" s="132" t="s">
        <v>658</v>
      </c>
      <c r="S127" s="56">
        <v>11</v>
      </c>
    </row>
    <row r="128" spans="1:20" x14ac:dyDescent="0.25">
      <c r="A128" t="s">
        <v>231</v>
      </c>
      <c r="B128" s="1">
        <v>44736</v>
      </c>
      <c r="C128" s="44" t="s">
        <v>241</v>
      </c>
      <c r="D128" s="75">
        <v>3</v>
      </c>
      <c r="H128">
        <v>34</v>
      </c>
      <c r="I128">
        <v>39</v>
      </c>
      <c r="J128" s="77">
        <v>38</v>
      </c>
      <c r="K128" s="79">
        <v>20</v>
      </c>
      <c r="L128" s="79">
        <v>22</v>
      </c>
      <c r="M128" s="77">
        <v>22</v>
      </c>
      <c r="N128" s="18">
        <f>(K128+L128+M128)/3</f>
        <v>21.333333333333332</v>
      </c>
      <c r="O128" s="21">
        <f t="shared" si="9"/>
        <v>44715.666666666664</v>
      </c>
      <c r="P128" s="19">
        <f t="shared" si="8"/>
        <v>44740.666666666664</v>
      </c>
      <c r="R128" s="132" t="s">
        <v>658</v>
      </c>
      <c r="S128" s="56">
        <v>11</v>
      </c>
    </row>
    <row r="129" spans="1:20" x14ac:dyDescent="0.25">
      <c r="A129" t="s">
        <v>232</v>
      </c>
      <c r="B129" s="1">
        <v>44736</v>
      </c>
      <c r="C129" s="44" t="s">
        <v>241</v>
      </c>
      <c r="D129" s="75">
        <v>4</v>
      </c>
      <c r="H129">
        <v>32</v>
      </c>
      <c r="I129">
        <v>30</v>
      </c>
      <c r="J129" s="77">
        <v>35</v>
      </c>
      <c r="K129" s="79">
        <v>19</v>
      </c>
      <c r="L129" s="79">
        <v>19</v>
      </c>
      <c r="M129" s="77">
        <v>21</v>
      </c>
      <c r="N129" s="18">
        <f>(K129+L129+M129)/3</f>
        <v>19.666666666666668</v>
      </c>
      <c r="O129" s="21">
        <f t="shared" si="9"/>
        <v>44717.333333333336</v>
      </c>
      <c r="P129" s="19">
        <f t="shared" si="8"/>
        <v>44742.333333333336</v>
      </c>
      <c r="R129" s="132" t="s">
        <v>658</v>
      </c>
      <c r="S129" s="56">
        <v>11</v>
      </c>
    </row>
    <row r="130" spans="1:20" x14ac:dyDescent="0.25">
      <c r="A130" t="s">
        <v>239</v>
      </c>
      <c r="B130" s="1">
        <v>44736</v>
      </c>
      <c r="C130" s="44" t="s">
        <v>241</v>
      </c>
      <c r="H130" s="79"/>
      <c r="I130" s="79"/>
      <c r="K130" s="79"/>
      <c r="L130" s="79"/>
      <c r="N130" s="18"/>
      <c r="O130" s="21">
        <f t="shared" ref="O130:O161" si="10">B130-N130+1</f>
        <v>44737</v>
      </c>
      <c r="P130" s="19">
        <f t="shared" si="8"/>
        <v>44762</v>
      </c>
      <c r="Q130" s="147" t="s">
        <v>805</v>
      </c>
      <c r="R130" s="132" t="s">
        <v>658</v>
      </c>
      <c r="S130" s="56">
        <v>5.5</v>
      </c>
    </row>
    <row r="131" spans="1:20" x14ac:dyDescent="0.25">
      <c r="A131" t="s">
        <v>729</v>
      </c>
      <c r="B131" s="1">
        <v>44736</v>
      </c>
      <c r="C131" s="44" t="s">
        <v>241</v>
      </c>
      <c r="K131" s="79"/>
      <c r="L131" s="79"/>
      <c r="N131" s="18"/>
      <c r="O131" s="21">
        <f t="shared" si="10"/>
        <v>44737</v>
      </c>
      <c r="P131" s="19">
        <f t="shared" si="8"/>
        <v>44762</v>
      </c>
      <c r="Q131" s="145" t="s">
        <v>393</v>
      </c>
      <c r="R131" s="132" t="s">
        <v>658</v>
      </c>
      <c r="S131" s="56">
        <v>5.5</v>
      </c>
    </row>
    <row r="132" spans="1:20" x14ac:dyDescent="0.25">
      <c r="A132" t="s">
        <v>730</v>
      </c>
      <c r="B132" s="1">
        <v>44736</v>
      </c>
      <c r="C132" s="44" t="s">
        <v>241</v>
      </c>
      <c r="D132" s="75">
        <v>3</v>
      </c>
      <c r="H132">
        <v>40</v>
      </c>
      <c r="I132">
        <v>36</v>
      </c>
      <c r="J132" s="77">
        <v>40</v>
      </c>
      <c r="K132" s="79">
        <v>22</v>
      </c>
      <c r="L132" s="79">
        <v>21</v>
      </c>
      <c r="M132" s="77">
        <v>22</v>
      </c>
      <c r="N132" s="18">
        <f>(K132+L132+M132)/3</f>
        <v>21.666666666666668</v>
      </c>
      <c r="O132" s="21">
        <f t="shared" si="10"/>
        <v>44715.333333333336</v>
      </c>
      <c r="P132" s="19">
        <f t="shared" si="8"/>
        <v>44740.333333333336</v>
      </c>
      <c r="R132" s="132" t="s">
        <v>658</v>
      </c>
      <c r="S132" s="56">
        <v>11</v>
      </c>
    </row>
    <row r="133" spans="1:20" ht="30" x14ac:dyDescent="0.25">
      <c r="A133" t="s">
        <v>243</v>
      </c>
      <c r="B133" s="1">
        <v>44734</v>
      </c>
      <c r="C133" s="45" t="s">
        <v>242</v>
      </c>
      <c r="D133" s="75">
        <v>3</v>
      </c>
      <c r="E133">
        <v>90</v>
      </c>
      <c r="F133">
        <v>80</v>
      </c>
      <c r="G133" s="77">
        <v>45</v>
      </c>
      <c r="K133" s="79">
        <v>10</v>
      </c>
      <c r="L133" s="79">
        <v>9</v>
      </c>
      <c r="M133" s="77">
        <v>6</v>
      </c>
      <c r="N133" s="18">
        <f>(K133+L133+M133)/3</f>
        <v>8.3333333333333339</v>
      </c>
      <c r="O133" s="21">
        <f t="shared" si="10"/>
        <v>44726.666666666664</v>
      </c>
      <c r="P133" s="19">
        <f t="shared" si="8"/>
        <v>44751.666666666664</v>
      </c>
      <c r="R133" s="132" t="s">
        <v>658</v>
      </c>
      <c r="S133" s="56">
        <f>B133-'Мечение-1'!B223</f>
        <v>9</v>
      </c>
    </row>
    <row r="134" spans="1:20" ht="30" x14ac:dyDescent="0.25">
      <c r="A134" t="s">
        <v>248</v>
      </c>
      <c r="B134" s="1">
        <v>44734</v>
      </c>
      <c r="C134" s="45" t="s">
        <v>242</v>
      </c>
      <c r="K134" s="79"/>
      <c r="L134" s="79"/>
      <c r="N134" s="18"/>
      <c r="O134" s="21">
        <f t="shared" si="10"/>
        <v>44735</v>
      </c>
      <c r="P134" s="19">
        <f t="shared" si="8"/>
        <v>44760</v>
      </c>
      <c r="Q134" s="145" t="s">
        <v>402</v>
      </c>
      <c r="R134" s="132" t="s">
        <v>658</v>
      </c>
      <c r="S134" s="56">
        <v>4.5</v>
      </c>
    </row>
    <row r="135" spans="1:20" ht="30" x14ac:dyDescent="0.25">
      <c r="A135" t="s">
        <v>249</v>
      </c>
      <c r="B135" s="1">
        <v>44734</v>
      </c>
      <c r="C135" s="45" t="s">
        <v>242</v>
      </c>
      <c r="K135" s="79"/>
      <c r="L135" s="79"/>
      <c r="N135" s="18"/>
      <c r="O135" s="21">
        <f t="shared" si="10"/>
        <v>44735</v>
      </c>
      <c r="P135" s="19">
        <f t="shared" si="8"/>
        <v>44760</v>
      </c>
      <c r="Q135" s="145" t="s">
        <v>402</v>
      </c>
      <c r="R135" s="132" t="s">
        <v>658</v>
      </c>
      <c r="S135" s="56">
        <v>4.5</v>
      </c>
    </row>
    <row r="136" spans="1:20" ht="30" x14ac:dyDescent="0.25">
      <c r="A136" t="s">
        <v>250</v>
      </c>
      <c r="B136" s="1">
        <v>44734</v>
      </c>
      <c r="C136" s="45" t="s">
        <v>242</v>
      </c>
      <c r="D136" s="75">
        <v>5</v>
      </c>
      <c r="H136">
        <v>19</v>
      </c>
      <c r="I136">
        <v>16</v>
      </c>
      <c r="K136" s="79">
        <v>14</v>
      </c>
      <c r="L136" s="79">
        <v>13</v>
      </c>
      <c r="N136" s="18">
        <f>(K136+L136)/2</f>
        <v>13.5</v>
      </c>
      <c r="O136" s="21">
        <f t="shared" si="10"/>
        <v>44721.5</v>
      </c>
      <c r="P136" s="19">
        <f t="shared" si="8"/>
        <v>44746.5</v>
      </c>
      <c r="R136" s="132" t="s">
        <v>658</v>
      </c>
      <c r="S136" s="56">
        <v>9</v>
      </c>
    </row>
    <row r="137" spans="1:20" ht="30" x14ac:dyDescent="0.25">
      <c r="A137" t="s">
        <v>254</v>
      </c>
      <c r="B137" s="1">
        <v>44734</v>
      </c>
      <c r="C137" s="45" t="s">
        <v>242</v>
      </c>
      <c r="K137" s="79"/>
      <c r="L137" s="79"/>
      <c r="N137" s="18"/>
      <c r="O137" s="21">
        <f t="shared" si="10"/>
        <v>44735</v>
      </c>
      <c r="P137" s="19">
        <f t="shared" si="8"/>
        <v>44760</v>
      </c>
      <c r="Q137" s="145" t="s">
        <v>393</v>
      </c>
      <c r="R137" s="132" t="s">
        <v>658</v>
      </c>
      <c r="S137" s="56">
        <v>4.5</v>
      </c>
      <c r="T137" s="100"/>
    </row>
    <row r="138" spans="1:20" ht="30" x14ac:dyDescent="0.25">
      <c r="A138" t="s">
        <v>258</v>
      </c>
      <c r="B138" s="1">
        <v>44734</v>
      </c>
      <c r="C138" s="45" t="s">
        <v>242</v>
      </c>
      <c r="D138" s="75">
        <v>5</v>
      </c>
      <c r="H138">
        <v>32</v>
      </c>
      <c r="I138">
        <v>30</v>
      </c>
      <c r="J138" s="77">
        <v>36</v>
      </c>
      <c r="K138" s="79">
        <v>19</v>
      </c>
      <c r="L138" s="79">
        <v>19</v>
      </c>
      <c r="M138" s="77">
        <v>21</v>
      </c>
      <c r="N138" s="18">
        <f>(K138+L138+M138)/3</f>
        <v>19.666666666666668</v>
      </c>
      <c r="O138" s="21">
        <f t="shared" si="10"/>
        <v>44715.333333333336</v>
      </c>
      <c r="P138" s="19">
        <f t="shared" si="8"/>
        <v>44740.333333333336</v>
      </c>
      <c r="R138" s="132" t="s">
        <v>658</v>
      </c>
      <c r="S138" s="56">
        <v>9</v>
      </c>
    </row>
    <row r="139" spans="1:20" ht="30" x14ac:dyDescent="0.25">
      <c r="A139" t="s">
        <v>259</v>
      </c>
      <c r="B139" s="1">
        <v>44734</v>
      </c>
      <c r="C139" s="45" t="s">
        <v>242</v>
      </c>
      <c r="K139" s="79"/>
      <c r="L139" s="79"/>
      <c r="N139" s="18"/>
      <c r="O139" s="21">
        <f t="shared" si="10"/>
        <v>44735</v>
      </c>
      <c r="P139" s="19">
        <f t="shared" si="8"/>
        <v>44760</v>
      </c>
      <c r="Q139" s="145" t="s">
        <v>393</v>
      </c>
      <c r="R139" s="132" t="s">
        <v>658</v>
      </c>
      <c r="S139" s="56">
        <v>4.5</v>
      </c>
    </row>
    <row r="140" spans="1:20" ht="30" x14ac:dyDescent="0.25">
      <c r="A140" t="s">
        <v>261</v>
      </c>
      <c r="B140" s="1">
        <v>44734</v>
      </c>
      <c r="C140" s="45" t="s">
        <v>242</v>
      </c>
      <c r="K140" s="79"/>
      <c r="L140" s="79"/>
      <c r="N140" s="18"/>
      <c r="O140" s="21">
        <f t="shared" si="10"/>
        <v>44735</v>
      </c>
      <c r="P140" s="19">
        <f t="shared" si="8"/>
        <v>44760</v>
      </c>
      <c r="Q140" s="145" t="s">
        <v>393</v>
      </c>
      <c r="R140" s="132" t="s">
        <v>658</v>
      </c>
      <c r="S140" s="56">
        <v>4.5</v>
      </c>
    </row>
    <row r="141" spans="1:20" ht="30" x14ac:dyDescent="0.25">
      <c r="A141" t="s">
        <v>269</v>
      </c>
      <c r="B141" s="1">
        <v>44734</v>
      </c>
      <c r="C141" s="45" t="s">
        <v>242</v>
      </c>
      <c r="D141" s="75">
        <v>5</v>
      </c>
      <c r="E141">
        <v>90</v>
      </c>
      <c r="F141">
        <v>90</v>
      </c>
      <c r="G141" s="77">
        <v>75</v>
      </c>
      <c r="K141" s="79">
        <v>10</v>
      </c>
      <c r="L141" s="79">
        <v>10</v>
      </c>
      <c r="M141" s="77">
        <v>8</v>
      </c>
      <c r="N141" s="18">
        <f>(K141+L141+M141)/3</f>
        <v>9.3333333333333339</v>
      </c>
      <c r="O141" s="21">
        <f t="shared" si="10"/>
        <v>44725.666666666664</v>
      </c>
      <c r="P141" s="19">
        <f t="shared" si="8"/>
        <v>44750.666666666664</v>
      </c>
      <c r="R141" s="132" t="s">
        <v>658</v>
      </c>
      <c r="S141" s="56">
        <v>9</v>
      </c>
    </row>
    <row r="142" spans="1:20" ht="30" x14ac:dyDescent="0.25">
      <c r="A142" t="s">
        <v>270</v>
      </c>
      <c r="B142" s="1">
        <v>44734</v>
      </c>
      <c r="C142" s="45" t="s">
        <v>242</v>
      </c>
      <c r="K142" s="79"/>
      <c r="L142" s="79"/>
      <c r="N142" s="18"/>
      <c r="O142" s="21">
        <f t="shared" si="10"/>
        <v>44735</v>
      </c>
      <c r="P142" s="19">
        <f t="shared" si="8"/>
        <v>44760</v>
      </c>
      <c r="Q142" s="145" t="s">
        <v>393</v>
      </c>
      <c r="R142" s="132" t="s">
        <v>658</v>
      </c>
      <c r="S142" s="56">
        <v>4.5</v>
      </c>
    </row>
    <row r="143" spans="1:20" ht="30" x14ac:dyDescent="0.25">
      <c r="A143" t="s">
        <v>740</v>
      </c>
      <c r="B143" s="1">
        <v>44734</v>
      </c>
      <c r="C143" s="45" t="s">
        <v>242</v>
      </c>
      <c r="K143" s="79"/>
      <c r="L143" s="79"/>
      <c r="N143" s="18"/>
      <c r="O143" s="21">
        <f t="shared" si="10"/>
        <v>44735</v>
      </c>
      <c r="P143" s="19">
        <f t="shared" si="8"/>
        <v>44760</v>
      </c>
      <c r="Q143" s="145" t="s">
        <v>394</v>
      </c>
      <c r="R143" s="132" t="s">
        <v>658</v>
      </c>
      <c r="S143" s="56">
        <v>4.5</v>
      </c>
    </row>
    <row r="144" spans="1:20" ht="30" x14ac:dyDescent="0.25">
      <c r="A144" t="s">
        <v>741</v>
      </c>
      <c r="B144" s="1">
        <v>44734</v>
      </c>
      <c r="C144" s="45" t="s">
        <v>242</v>
      </c>
      <c r="K144" s="79"/>
      <c r="L144" s="79"/>
      <c r="N144" s="18"/>
      <c r="O144" s="21">
        <f t="shared" si="10"/>
        <v>44735</v>
      </c>
      <c r="P144" s="19">
        <f t="shared" si="8"/>
        <v>44760</v>
      </c>
      <c r="Q144" s="145" t="s">
        <v>393</v>
      </c>
      <c r="R144" s="132" t="s">
        <v>658</v>
      </c>
      <c r="S144" s="56">
        <v>4.5</v>
      </c>
    </row>
    <row r="145" spans="1:20" ht="30" x14ac:dyDescent="0.25">
      <c r="A145" t="s">
        <v>745</v>
      </c>
      <c r="B145" s="1">
        <v>44734</v>
      </c>
      <c r="C145" s="45" t="s">
        <v>242</v>
      </c>
      <c r="K145" s="79"/>
      <c r="L145" s="79"/>
      <c r="N145" s="18"/>
      <c r="O145" s="21">
        <f t="shared" si="10"/>
        <v>44735</v>
      </c>
      <c r="P145" s="19">
        <f t="shared" si="8"/>
        <v>44760</v>
      </c>
      <c r="Q145" s="145" t="s">
        <v>440</v>
      </c>
      <c r="R145" s="132" t="s">
        <v>658</v>
      </c>
      <c r="S145" s="56">
        <v>4.5</v>
      </c>
    </row>
    <row r="146" spans="1:20" x14ac:dyDescent="0.25">
      <c r="A146" t="s">
        <v>274</v>
      </c>
      <c r="B146" s="1">
        <v>44733</v>
      </c>
      <c r="C146" s="44" t="s">
        <v>322</v>
      </c>
      <c r="D146" s="75">
        <v>4</v>
      </c>
      <c r="H146">
        <v>40</v>
      </c>
      <c r="I146">
        <v>42</v>
      </c>
      <c r="J146" s="77">
        <v>42</v>
      </c>
      <c r="K146" s="79">
        <v>22</v>
      </c>
      <c r="L146" s="79">
        <v>23</v>
      </c>
      <c r="M146" s="77">
        <v>23</v>
      </c>
      <c r="N146" s="18">
        <f>(K146+L146+M146)/3</f>
        <v>22.666666666666668</v>
      </c>
      <c r="O146" s="21">
        <f t="shared" si="10"/>
        <v>44711.333333333336</v>
      </c>
      <c r="P146" s="19">
        <f t="shared" ref="P146:P209" si="11">O146+25</f>
        <v>44736.333333333336</v>
      </c>
      <c r="R146" s="132" t="s">
        <v>658</v>
      </c>
      <c r="S146" s="56">
        <v>10</v>
      </c>
    </row>
    <row r="147" spans="1:20" x14ac:dyDescent="0.25">
      <c r="A147" t="s">
        <v>277</v>
      </c>
      <c r="B147" s="1">
        <v>44733</v>
      </c>
      <c r="C147" s="44" t="s">
        <v>322</v>
      </c>
      <c r="K147" s="79"/>
      <c r="L147" s="79"/>
      <c r="N147" s="18"/>
      <c r="O147" s="21">
        <f t="shared" si="10"/>
        <v>44734</v>
      </c>
      <c r="P147" s="19">
        <f t="shared" si="11"/>
        <v>44759</v>
      </c>
      <c r="Q147" s="147" t="s">
        <v>805</v>
      </c>
      <c r="R147" s="132" t="s">
        <v>658</v>
      </c>
      <c r="S147" s="56">
        <v>5</v>
      </c>
    </row>
    <row r="148" spans="1:20" x14ac:dyDescent="0.25">
      <c r="A148" t="s">
        <v>284</v>
      </c>
      <c r="B148" s="1">
        <v>44733</v>
      </c>
      <c r="C148" s="44" t="s">
        <v>322</v>
      </c>
      <c r="K148" s="79"/>
      <c r="L148" s="79"/>
      <c r="N148" s="18"/>
      <c r="O148" s="21">
        <f t="shared" si="10"/>
        <v>44734</v>
      </c>
      <c r="P148" s="19">
        <f t="shared" si="11"/>
        <v>44759</v>
      </c>
      <c r="Q148" s="147" t="s">
        <v>805</v>
      </c>
      <c r="R148" s="132" t="s">
        <v>658</v>
      </c>
      <c r="S148" s="56">
        <v>5</v>
      </c>
    </row>
    <row r="149" spans="1:20" x14ac:dyDescent="0.25">
      <c r="A149" t="s">
        <v>285</v>
      </c>
      <c r="B149" s="1">
        <v>44733</v>
      </c>
      <c r="C149" s="44" t="s">
        <v>322</v>
      </c>
      <c r="D149" s="75">
        <v>3</v>
      </c>
      <c r="H149">
        <v>39</v>
      </c>
      <c r="I149">
        <v>42</v>
      </c>
      <c r="J149" s="77">
        <v>43</v>
      </c>
      <c r="K149" s="79">
        <v>22</v>
      </c>
      <c r="L149" s="79">
        <v>23</v>
      </c>
      <c r="M149" s="77">
        <v>23</v>
      </c>
      <c r="N149" s="18">
        <f>(K149+L149+M149)/3</f>
        <v>22.666666666666668</v>
      </c>
      <c r="O149" s="21">
        <f t="shared" si="10"/>
        <v>44711.333333333336</v>
      </c>
      <c r="P149" s="19">
        <f t="shared" si="11"/>
        <v>44736.333333333336</v>
      </c>
      <c r="R149" s="132" t="s">
        <v>658</v>
      </c>
      <c r="S149" s="56">
        <v>10</v>
      </c>
    </row>
    <row r="150" spans="1:20" x14ac:dyDescent="0.25">
      <c r="A150" t="s">
        <v>288</v>
      </c>
      <c r="B150" s="1">
        <v>44733</v>
      </c>
      <c r="C150" s="44" t="s">
        <v>322</v>
      </c>
      <c r="K150" s="79"/>
      <c r="L150" s="79"/>
      <c r="N150" s="18"/>
      <c r="O150" s="21">
        <f t="shared" si="10"/>
        <v>44734</v>
      </c>
      <c r="P150" s="19">
        <f t="shared" si="11"/>
        <v>44759</v>
      </c>
      <c r="Q150" s="147" t="s">
        <v>805</v>
      </c>
      <c r="R150" s="132" t="s">
        <v>658</v>
      </c>
      <c r="S150" s="56">
        <v>5</v>
      </c>
    </row>
    <row r="151" spans="1:20" x14ac:dyDescent="0.25">
      <c r="A151" t="s">
        <v>290</v>
      </c>
      <c r="B151" s="1">
        <v>44733</v>
      </c>
      <c r="C151" s="44" t="s">
        <v>322</v>
      </c>
      <c r="D151" s="75">
        <v>3</v>
      </c>
      <c r="H151">
        <v>20</v>
      </c>
      <c r="I151">
        <v>26</v>
      </c>
      <c r="J151" s="77">
        <v>32</v>
      </c>
      <c r="K151" s="79">
        <v>14</v>
      </c>
      <c r="L151" s="79">
        <v>17</v>
      </c>
      <c r="M151" s="77">
        <v>19</v>
      </c>
      <c r="N151" s="18">
        <f>(K151+L151+M151)/3</f>
        <v>16.666666666666668</v>
      </c>
      <c r="O151" s="21">
        <f t="shared" si="10"/>
        <v>44717.333333333336</v>
      </c>
      <c r="P151" s="19">
        <f t="shared" si="11"/>
        <v>44742.333333333336</v>
      </c>
      <c r="R151" s="132" t="s">
        <v>658</v>
      </c>
      <c r="S151" s="56">
        <v>10</v>
      </c>
    </row>
    <row r="152" spans="1:20" x14ac:dyDescent="0.25">
      <c r="A152" t="s">
        <v>291</v>
      </c>
      <c r="B152" s="1">
        <v>44733</v>
      </c>
      <c r="C152" s="44" t="s">
        <v>322</v>
      </c>
      <c r="K152" s="79"/>
      <c r="L152" s="79"/>
      <c r="N152" s="18"/>
      <c r="O152" s="21">
        <f t="shared" si="10"/>
        <v>44734</v>
      </c>
      <c r="P152" s="19">
        <f t="shared" si="11"/>
        <v>44759</v>
      </c>
      <c r="Q152" s="145" t="s">
        <v>393</v>
      </c>
      <c r="R152" s="132" t="s">
        <v>658</v>
      </c>
      <c r="S152" s="56">
        <v>5</v>
      </c>
    </row>
    <row r="153" spans="1:20" x14ac:dyDescent="0.25">
      <c r="A153" t="s">
        <v>295</v>
      </c>
      <c r="B153" s="1">
        <v>44733</v>
      </c>
      <c r="C153" s="44" t="s">
        <v>322</v>
      </c>
      <c r="K153" s="79"/>
      <c r="L153" s="79"/>
      <c r="N153" s="18"/>
      <c r="O153" s="21">
        <f t="shared" si="10"/>
        <v>44734</v>
      </c>
      <c r="P153" s="19">
        <f t="shared" si="11"/>
        <v>44759</v>
      </c>
      <c r="Q153" s="145" t="s">
        <v>440</v>
      </c>
      <c r="R153" s="132" t="s">
        <v>658</v>
      </c>
      <c r="S153" s="56">
        <v>5</v>
      </c>
    </row>
    <row r="154" spans="1:20" x14ac:dyDescent="0.25">
      <c r="A154" t="s">
        <v>296</v>
      </c>
      <c r="B154" s="1">
        <v>44733</v>
      </c>
      <c r="C154" s="44" t="s">
        <v>322</v>
      </c>
      <c r="H154" t="s">
        <v>816</v>
      </c>
      <c r="K154" s="79">
        <v>26</v>
      </c>
      <c r="L154" s="79">
        <v>26</v>
      </c>
      <c r="M154" s="77">
        <v>25</v>
      </c>
      <c r="N154" s="18">
        <f>(K154+L154+M154)/3</f>
        <v>25.666666666666668</v>
      </c>
      <c r="O154" s="21">
        <f t="shared" si="10"/>
        <v>44708.333333333336</v>
      </c>
      <c r="P154" s="19">
        <f t="shared" si="11"/>
        <v>44733.333333333336</v>
      </c>
      <c r="R154" s="132" t="s">
        <v>658</v>
      </c>
      <c r="S154" s="56">
        <v>10</v>
      </c>
    </row>
    <row r="155" spans="1:20" x14ac:dyDescent="0.25">
      <c r="A155" t="s">
        <v>298</v>
      </c>
      <c r="B155" s="1">
        <v>44733</v>
      </c>
      <c r="C155" s="44" t="s">
        <v>322</v>
      </c>
      <c r="K155" s="79"/>
      <c r="L155" s="79"/>
      <c r="N155" s="18"/>
      <c r="O155" s="21">
        <f t="shared" si="10"/>
        <v>44734</v>
      </c>
      <c r="P155" s="19">
        <f t="shared" si="11"/>
        <v>44759</v>
      </c>
      <c r="Q155" s="147" t="s">
        <v>805</v>
      </c>
      <c r="R155" s="132" t="s">
        <v>658</v>
      </c>
      <c r="S155" s="56">
        <v>5</v>
      </c>
    </row>
    <row r="156" spans="1:20" x14ac:dyDescent="0.25">
      <c r="A156" t="s">
        <v>303</v>
      </c>
      <c r="B156" s="1">
        <v>44733</v>
      </c>
      <c r="C156" s="44" t="s">
        <v>322</v>
      </c>
      <c r="D156" s="75">
        <v>2</v>
      </c>
      <c r="H156">
        <v>28</v>
      </c>
      <c r="I156">
        <v>29</v>
      </c>
      <c r="K156" s="79">
        <v>18</v>
      </c>
      <c r="L156" s="79">
        <v>18</v>
      </c>
      <c r="N156" s="18">
        <v>18</v>
      </c>
      <c r="O156" s="21">
        <f t="shared" si="10"/>
        <v>44716</v>
      </c>
      <c r="P156" s="19">
        <f t="shared" si="11"/>
        <v>44741</v>
      </c>
      <c r="R156" s="132" t="s">
        <v>658</v>
      </c>
      <c r="S156" s="56">
        <v>10</v>
      </c>
    </row>
    <row r="157" spans="1:20" x14ac:dyDescent="0.25">
      <c r="A157" t="s">
        <v>306</v>
      </c>
      <c r="B157" s="1">
        <v>44733</v>
      </c>
      <c r="C157" s="44" t="s">
        <v>322</v>
      </c>
      <c r="D157" s="75">
        <v>3</v>
      </c>
      <c r="H157">
        <v>35</v>
      </c>
      <c r="I157">
        <v>36</v>
      </c>
      <c r="J157" s="77">
        <v>34</v>
      </c>
      <c r="K157" s="79">
        <v>21</v>
      </c>
      <c r="L157" s="79">
        <v>21</v>
      </c>
      <c r="M157" s="77">
        <v>20</v>
      </c>
      <c r="N157" s="18">
        <f>(K157+L157+M157)/3</f>
        <v>20.666666666666668</v>
      </c>
      <c r="O157" s="21">
        <f t="shared" si="10"/>
        <v>44713.333333333336</v>
      </c>
      <c r="P157" s="19">
        <f t="shared" si="11"/>
        <v>44738.333333333336</v>
      </c>
      <c r="R157" s="132" t="s">
        <v>658</v>
      </c>
      <c r="S157" s="56">
        <v>10</v>
      </c>
    </row>
    <row r="158" spans="1:20" x14ac:dyDescent="0.25">
      <c r="A158" t="s">
        <v>307</v>
      </c>
      <c r="B158" s="1">
        <v>44733</v>
      </c>
      <c r="C158" s="44" t="s">
        <v>322</v>
      </c>
      <c r="K158" s="79"/>
      <c r="L158" s="79"/>
      <c r="N158" s="18">
        <f>(K158+L158+M158)/3</f>
        <v>0</v>
      </c>
      <c r="O158" s="21">
        <f t="shared" si="10"/>
        <v>44734</v>
      </c>
      <c r="P158" s="19">
        <f t="shared" si="11"/>
        <v>44759</v>
      </c>
      <c r="Q158" s="147" t="s">
        <v>805</v>
      </c>
      <c r="R158" s="132" t="s">
        <v>658</v>
      </c>
      <c r="S158" s="56">
        <v>5</v>
      </c>
    </row>
    <row r="159" spans="1:20" x14ac:dyDescent="0.25">
      <c r="A159" t="s">
        <v>308</v>
      </c>
      <c r="B159" s="1">
        <v>44733</v>
      </c>
      <c r="C159" s="44" t="s">
        <v>322</v>
      </c>
      <c r="D159" s="75">
        <v>2</v>
      </c>
      <c r="H159">
        <v>32</v>
      </c>
      <c r="I159">
        <v>36</v>
      </c>
      <c r="K159" s="79">
        <v>19</v>
      </c>
      <c r="L159" s="79">
        <v>21</v>
      </c>
      <c r="N159" s="18">
        <f>(K159+L159)/2</f>
        <v>20</v>
      </c>
      <c r="O159" s="21">
        <f t="shared" si="10"/>
        <v>44714</v>
      </c>
      <c r="P159" s="19">
        <f t="shared" si="11"/>
        <v>44739</v>
      </c>
      <c r="R159" s="132" t="s">
        <v>658</v>
      </c>
      <c r="S159" s="56">
        <v>10</v>
      </c>
      <c r="T159" s="100"/>
    </row>
    <row r="160" spans="1:20" x14ac:dyDescent="0.25">
      <c r="A160" t="s">
        <v>309</v>
      </c>
      <c r="B160" s="1">
        <v>44733</v>
      </c>
      <c r="C160" s="44" t="s">
        <v>322</v>
      </c>
      <c r="D160" s="75">
        <v>5</v>
      </c>
      <c r="H160">
        <v>32</v>
      </c>
      <c r="I160">
        <v>29</v>
      </c>
      <c r="J160" s="77">
        <v>32</v>
      </c>
      <c r="K160" s="79">
        <v>19</v>
      </c>
      <c r="L160" s="79">
        <v>18</v>
      </c>
      <c r="M160" s="77">
        <v>19</v>
      </c>
      <c r="N160" s="18">
        <f>(K160+L160+M160)/3</f>
        <v>18.666666666666668</v>
      </c>
      <c r="O160" s="21">
        <f t="shared" si="10"/>
        <v>44715.333333333336</v>
      </c>
      <c r="P160" s="19">
        <f t="shared" si="11"/>
        <v>44740.333333333336</v>
      </c>
      <c r="R160" s="132" t="s">
        <v>658</v>
      </c>
      <c r="S160" s="56">
        <v>10</v>
      </c>
    </row>
    <row r="161" spans="1:20" x14ac:dyDescent="0.25">
      <c r="A161" t="s">
        <v>310</v>
      </c>
      <c r="B161" s="1">
        <v>44733</v>
      </c>
      <c r="C161" s="44" t="s">
        <v>322</v>
      </c>
      <c r="K161" s="79"/>
      <c r="L161" s="79"/>
      <c r="N161" s="18"/>
      <c r="O161" s="21">
        <f t="shared" si="10"/>
        <v>44734</v>
      </c>
      <c r="P161" s="19">
        <f t="shared" si="11"/>
        <v>44759</v>
      </c>
      <c r="Q161" s="147" t="s">
        <v>805</v>
      </c>
      <c r="R161" s="132" t="s">
        <v>658</v>
      </c>
      <c r="S161" s="56">
        <v>5</v>
      </c>
    </row>
    <row r="162" spans="1:20" x14ac:dyDescent="0.25">
      <c r="A162" t="s">
        <v>317</v>
      </c>
      <c r="B162" s="1">
        <v>44733</v>
      </c>
      <c r="C162" s="44" t="s">
        <v>322</v>
      </c>
      <c r="K162" s="79"/>
      <c r="L162" s="79"/>
      <c r="N162" s="18"/>
      <c r="O162" s="21">
        <f t="shared" ref="O162:O166" si="12">B162-N162+1</f>
        <v>44734</v>
      </c>
      <c r="P162" s="19">
        <f t="shared" si="11"/>
        <v>44759</v>
      </c>
      <c r="Q162" s="145" t="s">
        <v>394</v>
      </c>
      <c r="R162" s="132" t="s">
        <v>658</v>
      </c>
      <c r="S162" s="56">
        <v>5</v>
      </c>
    </row>
    <row r="163" spans="1:20" ht="30" x14ac:dyDescent="0.25">
      <c r="A163" t="s">
        <v>325</v>
      </c>
      <c r="B163" s="1">
        <v>44734</v>
      </c>
      <c r="C163" s="45" t="s">
        <v>323</v>
      </c>
      <c r="D163" s="75">
        <v>5</v>
      </c>
      <c r="H163">
        <v>22</v>
      </c>
      <c r="I163">
        <v>32</v>
      </c>
      <c r="J163" s="77">
        <v>29</v>
      </c>
      <c r="K163" s="79">
        <v>15</v>
      </c>
      <c r="L163" s="79">
        <v>19</v>
      </c>
      <c r="M163" s="77">
        <v>18</v>
      </c>
      <c r="N163" s="18">
        <f>(K163+L163+M163)/3</f>
        <v>17.333333333333332</v>
      </c>
      <c r="O163" s="21">
        <f t="shared" si="12"/>
        <v>44717.666666666664</v>
      </c>
      <c r="P163" s="19">
        <f t="shared" si="11"/>
        <v>44742.666666666664</v>
      </c>
      <c r="R163" s="132" t="s">
        <v>658</v>
      </c>
      <c r="S163" s="56">
        <f>B163-'Мечение-1'!B309</f>
        <v>11</v>
      </c>
    </row>
    <row r="164" spans="1:20" ht="30" x14ac:dyDescent="0.25">
      <c r="A164" t="s">
        <v>333</v>
      </c>
      <c r="B164" s="1">
        <v>44734</v>
      </c>
      <c r="C164" s="45" t="s">
        <v>323</v>
      </c>
      <c r="K164" s="79"/>
      <c r="L164" s="79"/>
      <c r="N164" s="18"/>
      <c r="O164" s="21">
        <f t="shared" si="12"/>
        <v>44735</v>
      </c>
      <c r="P164" s="19">
        <f t="shared" si="11"/>
        <v>44760</v>
      </c>
      <c r="Q164" s="147" t="s">
        <v>805</v>
      </c>
      <c r="R164" s="132" t="s">
        <v>658</v>
      </c>
      <c r="S164" s="56">
        <v>5.5</v>
      </c>
    </row>
    <row r="165" spans="1:20" ht="30" x14ac:dyDescent="0.25">
      <c r="A165" t="s">
        <v>336</v>
      </c>
      <c r="B165" s="1">
        <v>44734</v>
      </c>
      <c r="C165" s="45" t="s">
        <v>323</v>
      </c>
      <c r="K165" s="79"/>
      <c r="L165" s="79"/>
      <c r="N165" s="18"/>
      <c r="O165" s="21">
        <f t="shared" si="12"/>
        <v>44735</v>
      </c>
      <c r="P165" s="19">
        <f t="shared" si="11"/>
        <v>44760</v>
      </c>
      <c r="Q165" s="147" t="s">
        <v>805</v>
      </c>
      <c r="R165" s="132" t="s">
        <v>658</v>
      </c>
      <c r="S165" s="56">
        <v>5.5</v>
      </c>
    </row>
    <row r="166" spans="1:20" s="100" customFormat="1" ht="30" x14ac:dyDescent="0.25">
      <c r="A166" t="s">
        <v>686</v>
      </c>
      <c r="B166" s="1">
        <v>44734</v>
      </c>
      <c r="C166" s="45" t="s">
        <v>323</v>
      </c>
      <c r="D166" s="75">
        <v>3</v>
      </c>
      <c r="E166"/>
      <c r="F166"/>
      <c r="G166" s="77"/>
      <c r="H166">
        <v>36</v>
      </c>
      <c r="I166">
        <v>35</v>
      </c>
      <c r="J166" s="77">
        <v>38</v>
      </c>
      <c r="K166" s="79">
        <v>21</v>
      </c>
      <c r="L166" s="79">
        <v>21</v>
      </c>
      <c r="M166" s="77">
        <v>22</v>
      </c>
      <c r="N166" s="18">
        <f>(K166+L166+M166)/3</f>
        <v>21.333333333333332</v>
      </c>
      <c r="O166" s="21">
        <f t="shared" si="12"/>
        <v>44713.666666666664</v>
      </c>
      <c r="P166" s="19">
        <f t="shared" si="11"/>
        <v>44738.666666666664</v>
      </c>
      <c r="Q166" s="145"/>
      <c r="R166" s="132" t="s">
        <v>658</v>
      </c>
      <c r="S166" s="56">
        <v>11</v>
      </c>
      <c r="T166"/>
    </row>
    <row r="167" spans="1:20" ht="30" x14ac:dyDescent="0.25">
      <c r="A167" t="s">
        <v>688</v>
      </c>
      <c r="B167" s="1">
        <v>44734</v>
      </c>
      <c r="C167" s="45" t="s">
        <v>323</v>
      </c>
      <c r="D167" s="75">
        <v>5</v>
      </c>
      <c r="H167">
        <v>30</v>
      </c>
      <c r="I167">
        <v>34</v>
      </c>
      <c r="J167" s="77">
        <v>30</v>
      </c>
      <c r="K167" s="79">
        <v>19</v>
      </c>
      <c r="L167" s="79">
        <v>20</v>
      </c>
      <c r="M167" s="77">
        <v>19</v>
      </c>
      <c r="N167" s="18">
        <f>(K167+L167+M167)/3</f>
        <v>19.333333333333332</v>
      </c>
      <c r="O167" s="21">
        <f>B163-N167+1</f>
        <v>44715.666666666664</v>
      </c>
      <c r="P167" s="19">
        <f t="shared" si="11"/>
        <v>44740.666666666664</v>
      </c>
      <c r="R167" s="132" t="s">
        <v>658</v>
      </c>
      <c r="S167" s="56">
        <v>11</v>
      </c>
    </row>
    <row r="168" spans="1:20" ht="30" x14ac:dyDescent="0.25">
      <c r="A168" t="s">
        <v>341</v>
      </c>
      <c r="B168" s="1">
        <v>44733</v>
      </c>
      <c r="C168" s="45" t="s">
        <v>338</v>
      </c>
      <c r="D168" s="75">
        <v>4</v>
      </c>
      <c r="H168">
        <v>33</v>
      </c>
      <c r="I168">
        <v>30</v>
      </c>
      <c r="J168" s="77">
        <v>30</v>
      </c>
      <c r="K168" s="79">
        <v>20</v>
      </c>
      <c r="L168" s="79">
        <v>19</v>
      </c>
      <c r="M168" s="77">
        <v>19</v>
      </c>
      <c r="N168" s="18">
        <f>(K168+L168+M168)/3</f>
        <v>19.333333333333332</v>
      </c>
      <c r="O168" s="21">
        <f t="shared" ref="O168:O199" si="13">B168-N168+1</f>
        <v>44714.666666666664</v>
      </c>
      <c r="P168" s="19">
        <f t="shared" si="11"/>
        <v>44739.666666666664</v>
      </c>
      <c r="R168" s="132" t="s">
        <v>658</v>
      </c>
      <c r="S168" s="56">
        <v>11</v>
      </c>
    </row>
    <row r="169" spans="1:20" ht="30" x14ac:dyDescent="0.25">
      <c r="A169" t="s">
        <v>351</v>
      </c>
      <c r="B169" s="1">
        <v>44733</v>
      </c>
      <c r="C169" s="45" t="s">
        <v>338</v>
      </c>
      <c r="K169" s="79"/>
      <c r="N169" s="18"/>
      <c r="O169" s="21">
        <f t="shared" si="13"/>
        <v>44734</v>
      </c>
      <c r="P169" s="19">
        <f t="shared" si="11"/>
        <v>44759</v>
      </c>
      <c r="Q169" s="147" t="s">
        <v>805</v>
      </c>
      <c r="R169" s="132" t="s">
        <v>658</v>
      </c>
      <c r="S169" s="56">
        <v>5.5</v>
      </c>
    </row>
    <row r="170" spans="1:20" ht="30" x14ac:dyDescent="0.25">
      <c r="A170" t="s">
        <v>784</v>
      </c>
      <c r="B170" s="1">
        <v>44733</v>
      </c>
      <c r="C170" s="45" t="s">
        <v>338</v>
      </c>
      <c r="K170" s="79"/>
      <c r="L170" s="79"/>
      <c r="N170" s="18"/>
      <c r="O170" s="21">
        <f t="shared" si="13"/>
        <v>44734</v>
      </c>
      <c r="P170" s="19">
        <f t="shared" si="11"/>
        <v>44759</v>
      </c>
      <c r="Q170" s="145" t="s">
        <v>393</v>
      </c>
      <c r="R170" s="132" t="s">
        <v>658</v>
      </c>
      <c r="S170" s="56">
        <v>5.5</v>
      </c>
    </row>
    <row r="171" spans="1:20" ht="30" x14ac:dyDescent="0.25">
      <c r="A171" t="s">
        <v>356</v>
      </c>
      <c r="B171" s="1">
        <v>44733</v>
      </c>
      <c r="C171" s="44" t="s">
        <v>375</v>
      </c>
      <c r="D171" s="75">
        <v>4</v>
      </c>
      <c r="H171">
        <v>31</v>
      </c>
      <c r="I171">
        <v>32</v>
      </c>
      <c r="J171" s="77">
        <v>30</v>
      </c>
      <c r="K171" s="79">
        <v>19</v>
      </c>
      <c r="L171" s="79">
        <v>19</v>
      </c>
      <c r="M171" s="77">
        <v>19</v>
      </c>
      <c r="N171" s="18">
        <f>(K171+L171+M171)/3</f>
        <v>19</v>
      </c>
      <c r="O171" s="21">
        <f t="shared" si="13"/>
        <v>44715</v>
      </c>
      <c r="P171" s="19">
        <f t="shared" si="11"/>
        <v>44740</v>
      </c>
      <c r="R171" s="132" t="s">
        <v>658</v>
      </c>
      <c r="S171" s="56">
        <f>B171-'Мечение-1'!B345</f>
        <v>7</v>
      </c>
    </row>
    <row r="172" spans="1:20" ht="30" x14ac:dyDescent="0.25">
      <c r="A172" t="s">
        <v>357</v>
      </c>
      <c r="B172" s="1">
        <v>44733</v>
      </c>
      <c r="C172" s="44" t="s">
        <v>375</v>
      </c>
      <c r="K172" s="79"/>
      <c r="L172" s="79"/>
      <c r="N172" s="18"/>
      <c r="O172" s="21">
        <f t="shared" si="13"/>
        <v>44734</v>
      </c>
      <c r="P172" s="19">
        <f t="shared" si="11"/>
        <v>44759</v>
      </c>
      <c r="Q172" s="147" t="s">
        <v>805</v>
      </c>
      <c r="R172" s="132" t="s">
        <v>658</v>
      </c>
      <c r="S172" s="56">
        <v>3.5</v>
      </c>
    </row>
    <row r="173" spans="1:20" ht="30" x14ac:dyDescent="0.25">
      <c r="A173" t="s">
        <v>362</v>
      </c>
      <c r="B173" s="1">
        <v>44733</v>
      </c>
      <c r="C173" s="44" t="s">
        <v>375</v>
      </c>
      <c r="D173" s="75">
        <v>4</v>
      </c>
      <c r="H173">
        <v>32</v>
      </c>
      <c r="I173">
        <v>32</v>
      </c>
      <c r="J173" s="77">
        <v>32</v>
      </c>
      <c r="K173" s="79">
        <v>19</v>
      </c>
      <c r="L173" s="79">
        <v>19</v>
      </c>
      <c r="M173" s="77">
        <v>19</v>
      </c>
      <c r="N173" s="18">
        <f>(K173+L173+M173)/3</f>
        <v>19</v>
      </c>
      <c r="O173" s="21">
        <f t="shared" si="13"/>
        <v>44715</v>
      </c>
      <c r="P173" s="19">
        <f t="shared" si="11"/>
        <v>44740</v>
      </c>
      <c r="R173" s="132" t="s">
        <v>658</v>
      </c>
      <c r="S173" s="56">
        <v>7</v>
      </c>
    </row>
    <row r="174" spans="1:20" ht="30" x14ac:dyDescent="0.25">
      <c r="A174" t="s">
        <v>363</v>
      </c>
      <c r="B174" s="1">
        <v>44733</v>
      </c>
      <c r="C174" s="44" t="s">
        <v>375</v>
      </c>
      <c r="H174" t="s">
        <v>823</v>
      </c>
      <c r="K174" s="79">
        <v>26</v>
      </c>
      <c r="L174" s="79"/>
      <c r="N174" s="18">
        <v>26</v>
      </c>
      <c r="O174" s="21">
        <f t="shared" si="13"/>
        <v>44708</v>
      </c>
      <c r="P174" s="19">
        <f t="shared" si="11"/>
        <v>44733</v>
      </c>
      <c r="R174" s="132" t="s">
        <v>658</v>
      </c>
      <c r="S174" s="56">
        <v>7</v>
      </c>
    </row>
    <row r="175" spans="1:20" ht="30" x14ac:dyDescent="0.25">
      <c r="A175" t="s">
        <v>364</v>
      </c>
      <c r="B175" s="1">
        <v>44733</v>
      </c>
      <c r="C175" s="44" t="s">
        <v>375</v>
      </c>
      <c r="D175" s="75">
        <v>5</v>
      </c>
      <c r="H175" t="s">
        <v>4</v>
      </c>
      <c r="K175" s="79">
        <v>24</v>
      </c>
      <c r="L175" s="79"/>
      <c r="N175" s="18">
        <v>24</v>
      </c>
      <c r="O175" s="21">
        <f t="shared" si="13"/>
        <v>44710</v>
      </c>
      <c r="P175" s="19">
        <f t="shared" si="11"/>
        <v>44735</v>
      </c>
      <c r="R175" s="132" t="s">
        <v>658</v>
      </c>
      <c r="S175" s="56">
        <v>7</v>
      </c>
    </row>
    <row r="176" spans="1:20" ht="30" x14ac:dyDescent="0.25">
      <c r="A176" t="s">
        <v>365</v>
      </c>
      <c r="B176" s="1">
        <v>44733</v>
      </c>
      <c r="C176" s="44" t="s">
        <v>375</v>
      </c>
      <c r="K176" s="79"/>
      <c r="L176" s="79"/>
      <c r="N176" s="18"/>
      <c r="O176" s="21">
        <f t="shared" si="13"/>
        <v>44734</v>
      </c>
      <c r="P176" s="19">
        <f t="shared" si="11"/>
        <v>44759</v>
      </c>
      <c r="Q176" s="145" t="s">
        <v>402</v>
      </c>
      <c r="R176" s="132" t="s">
        <v>658</v>
      </c>
      <c r="S176" s="56">
        <v>3.5</v>
      </c>
    </row>
    <row r="177" spans="1:20" ht="30" x14ac:dyDescent="0.25">
      <c r="A177" t="s">
        <v>366</v>
      </c>
      <c r="B177" s="1">
        <v>44733</v>
      </c>
      <c r="C177" s="44" t="s">
        <v>375</v>
      </c>
      <c r="K177" s="79"/>
      <c r="L177" s="79"/>
      <c r="N177" s="18"/>
      <c r="O177" s="21">
        <f t="shared" si="13"/>
        <v>44734</v>
      </c>
      <c r="P177" s="19">
        <f t="shared" si="11"/>
        <v>44759</v>
      </c>
      <c r="Q177" s="145" t="s">
        <v>393</v>
      </c>
      <c r="R177" s="132" t="s">
        <v>658</v>
      </c>
      <c r="S177" s="56">
        <v>3.5</v>
      </c>
    </row>
    <row r="178" spans="1:20" ht="30" x14ac:dyDescent="0.25">
      <c r="A178" t="s">
        <v>368</v>
      </c>
      <c r="B178" s="1">
        <v>44733</v>
      </c>
      <c r="C178" s="44" t="s">
        <v>375</v>
      </c>
      <c r="D178" s="75">
        <v>4</v>
      </c>
      <c r="H178">
        <v>41</v>
      </c>
      <c r="I178">
        <v>45</v>
      </c>
      <c r="J178" s="77">
        <v>50</v>
      </c>
      <c r="K178" s="79">
        <v>23</v>
      </c>
      <c r="L178" s="79">
        <v>23</v>
      </c>
      <c r="M178" s="77">
        <v>23</v>
      </c>
      <c r="N178" s="18">
        <v>23</v>
      </c>
      <c r="O178" s="21">
        <f t="shared" si="13"/>
        <v>44711</v>
      </c>
      <c r="P178" s="19">
        <f t="shared" si="11"/>
        <v>44736</v>
      </c>
      <c r="R178" s="132" t="s">
        <v>658</v>
      </c>
      <c r="S178" s="56">
        <v>7</v>
      </c>
    </row>
    <row r="179" spans="1:20" ht="30" x14ac:dyDescent="0.25">
      <c r="A179" t="s">
        <v>369</v>
      </c>
      <c r="B179" s="1">
        <v>44733</v>
      </c>
      <c r="C179" s="44" t="s">
        <v>375</v>
      </c>
      <c r="D179" s="75">
        <v>5</v>
      </c>
      <c r="H179">
        <v>40</v>
      </c>
      <c r="I179">
        <v>46</v>
      </c>
      <c r="J179" s="77">
        <v>48</v>
      </c>
      <c r="K179" s="79">
        <v>22</v>
      </c>
      <c r="L179" s="79">
        <v>23</v>
      </c>
      <c r="M179" s="77">
        <v>23</v>
      </c>
      <c r="N179" s="18">
        <f>(K179+L179+M179)/3</f>
        <v>22.666666666666668</v>
      </c>
      <c r="O179" s="21">
        <f t="shared" si="13"/>
        <v>44711.333333333336</v>
      </c>
      <c r="P179" s="19">
        <f t="shared" si="11"/>
        <v>44736.333333333336</v>
      </c>
      <c r="R179" s="132" t="s">
        <v>658</v>
      </c>
      <c r="S179" s="56">
        <v>7</v>
      </c>
    </row>
    <row r="180" spans="1:20" ht="30" x14ac:dyDescent="0.25">
      <c r="A180" t="s">
        <v>370</v>
      </c>
      <c r="B180" s="1">
        <v>44733</v>
      </c>
      <c r="C180" s="44" t="s">
        <v>375</v>
      </c>
      <c r="D180" s="75">
        <v>5</v>
      </c>
      <c r="H180" t="s">
        <v>193</v>
      </c>
      <c r="I180" t="s">
        <v>193</v>
      </c>
      <c r="J180" s="77" t="s">
        <v>193</v>
      </c>
      <c r="K180" s="79">
        <v>11</v>
      </c>
      <c r="L180" s="79">
        <v>11</v>
      </c>
      <c r="M180" s="77">
        <v>11</v>
      </c>
      <c r="N180" s="18">
        <f>(K180+L180+M180)/3</f>
        <v>11</v>
      </c>
      <c r="O180" s="21">
        <f t="shared" si="13"/>
        <v>44723</v>
      </c>
      <c r="P180" s="19">
        <f t="shared" si="11"/>
        <v>44748</v>
      </c>
      <c r="R180" s="132" t="s">
        <v>658</v>
      </c>
      <c r="S180" s="56">
        <v>7</v>
      </c>
    </row>
    <row r="181" spans="1:20" ht="30" x14ac:dyDescent="0.25">
      <c r="A181" t="s">
        <v>372</v>
      </c>
      <c r="B181" s="1">
        <v>44733</v>
      </c>
      <c r="C181" s="44" t="s">
        <v>375</v>
      </c>
      <c r="K181" s="79"/>
      <c r="L181" s="79"/>
      <c r="N181" s="18"/>
      <c r="O181" s="21">
        <f t="shared" si="13"/>
        <v>44734</v>
      </c>
      <c r="P181" s="19">
        <f t="shared" si="11"/>
        <v>44759</v>
      </c>
      <c r="Q181" s="145" t="s">
        <v>394</v>
      </c>
      <c r="R181" s="132" t="s">
        <v>658</v>
      </c>
      <c r="S181" s="56">
        <v>3.5</v>
      </c>
    </row>
    <row r="182" spans="1:20" s="100" customFormat="1" ht="30" x14ac:dyDescent="0.25">
      <c r="A182" t="s">
        <v>377</v>
      </c>
      <c r="B182" s="1">
        <v>44733</v>
      </c>
      <c r="C182" s="45" t="s">
        <v>376</v>
      </c>
      <c r="D182" s="75">
        <v>4</v>
      </c>
      <c r="E182"/>
      <c r="F182"/>
      <c r="G182" s="77"/>
      <c r="H182">
        <v>32</v>
      </c>
      <c r="I182">
        <v>38</v>
      </c>
      <c r="J182" s="77">
        <v>38</v>
      </c>
      <c r="K182" s="79">
        <v>19</v>
      </c>
      <c r="L182" s="79">
        <v>22</v>
      </c>
      <c r="M182" s="77">
        <v>22</v>
      </c>
      <c r="N182" s="18">
        <f>(K182+L182+M182)/3</f>
        <v>21</v>
      </c>
      <c r="O182" s="21">
        <f t="shared" si="13"/>
        <v>44713</v>
      </c>
      <c r="P182" s="19">
        <f t="shared" si="11"/>
        <v>44738</v>
      </c>
      <c r="Q182" s="145"/>
      <c r="R182" s="132" t="s">
        <v>658</v>
      </c>
      <c r="S182" s="56">
        <f>B182-'Мечение-1'!B368</f>
        <v>7</v>
      </c>
      <c r="T182"/>
    </row>
    <row r="183" spans="1:20" ht="30" x14ac:dyDescent="0.25">
      <c r="A183" t="s">
        <v>378</v>
      </c>
      <c r="B183" s="1">
        <v>44733</v>
      </c>
      <c r="C183" s="45" t="s">
        <v>376</v>
      </c>
      <c r="K183" s="79"/>
      <c r="L183" s="79"/>
      <c r="N183" s="18"/>
      <c r="O183" s="21">
        <f t="shared" si="13"/>
        <v>44734</v>
      </c>
      <c r="P183" s="19">
        <f t="shared" si="11"/>
        <v>44759</v>
      </c>
      <c r="Q183" s="145" t="s">
        <v>394</v>
      </c>
      <c r="R183" s="132" t="s">
        <v>658</v>
      </c>
      <c r="S183" s="56">
        <v>3.5</v>
      </c>
    </row>
    <row r="184" spans="1:20" ht="30" x14ac:dyDescent="0.25">
      <c r="A184" t="s">
        <v>380</v>
      </c>
      <c r="B184" s="1">
        <v>44733</v>
      </c>
      <c r="C184" s="45" t="s">
        <v>376</v>
      </c>
      <c r="D184" s="75">
        <v>4</v>
      </c>
      <c r="H184">
        <v>37</v>
      </c>
      <c r="I184">
        <v>30</v>
      </c>
      <c r="J184" s="77">
        <v>31</v>
      </c>
      <c r="K184" s="79">
        <v>22</v>
      </c>
      <c r="L184" s="79">
        <v>19</v>
      </c>
      <c r="M184" s="77">
        <v>19</v>
      </c>
      <c r="N184" s="18">
        <f>(K184+L184+M184)/3</f>
        <v>20</v>
      </c>
      <c r="O184" s="21">
        <f t="shared" si="13"/>
        <v>44714</v>
      </c>
      <c r="P184" s="19">
        <f t="shared" si="11"/>
        <v>44739</v>
      </c>
      <c r="R184" s="132" t="s">
        <v>658</v>
      </c>
      <c r="S184" s="56">
        <v>7</v>
      </c>
    </row>
    <row r="185" spans="1:20" ht="30" x14ac:dyDescent="0.25">
      <c r="A185" t="s">
        <v>381</v>
      </c>
      <c r="B185" s="1">
        <v>44733</v>
      </c>
      <c r="C185" s="45" t="s">
        <v>376</v>
      </c>
      <c r="D185" s="75">
        <v>2</v>
      </c>
      <c r="H185">
        <v>32</v>
      </c>
      <c r="I185">
        <v>36</v>
      </c>
      <c r="K185" s="79">
        <v>19</v>
      </c>
      <c r="L185" s="79">
        <v>21</v>
      </c>
      <c r="N185" s="18">
        <f>(K185+L185)/2</f>
        <v>20</v>
      </c>
      <c r="O185" s="21">
        <f t="shared" si="13"/>
        <v>44714</v>
      </c>
      <c r="P185" s="19">
        <f t="shared" si="11"/>
        <v>44739</v>
      </c>
      <c r="R185" s="132" t="s">
        <v>658</v>
      </c>
      <c r="S185" s="56">
        <v>7</v>
      </c>
    </row>
    <row r="186" spans="1:20" ht="30" x14ac:dyDescent="0.25">
      <c r="A186" t="s">
        <v>388</v>
      </c>
      <c r="B186" s="1">
        <v>44733</v>
      </c>
      <c r="C186" s="45" t="s">
        <v>376</v>
      </c>
      <c r="D186" s="75">
        <v>4</v>
      </c>
      <c r="E186">
        <v>0</v>
      </c>
      <c r="F186">
        <v>0</v>
      </c>
      <c r="G186" s="77">
        <v>0</v>
      </c>
      <c r="K186" s="79">
        <v>0</v>
      </c>
      <c r="L186" s="79">
        <v>0</v>
      </c>
      <c r="M186" s="77">
        <v>0</v>
      </c>
      <c r="N186" s="18">
        <f>(K186+L186+M186)/3</f>
        <v>0</v>
      </c>
      <c r="O186" s="21">
        <f t="shared" si="13"/>
        <v>44734</v>
      </c>
      <c r="P186" s="19">
        <f t="shared" si="11"/>
        <v>44759</v>
      </c>
      <c r="R186" s="132" t="s">
        <v>658</v>
      </c>
      <c r="S186" s="56">
        <v>7</v>
      </c>
    </row>
    <row r="187" spans="1:20" x14ac:dyDescent="0.25">
      <c r="A187" t="s">
        <v>765</v>
      </c>
      <c r="B187" s="1">
        <v>44734</v>
      </c>
      <c r="C187" s="44" t="s">
        <v>758</v>
      </c>
      <c r="K187" s="79"/>
      <c r="L187" s="79"/>
      <c r="N187" s="18"/>
      <c r="O187" s="21">
        <f t="shared" si="13"/>
        <v>44735</v>
      </c>
      <c r="P187" s="19">
        <f t="shared" si="11"/>
        <v>44760</v>
      </c>
      <c r="Q187" s="145" t="s">
        <v>440</v>
      </c>
      <c r="R187" s="132" t="s">
        <v>658</v>
      </c>
      <c r="S187" s="56">
        <v>4.5</v>
      </c>
    </row>
    <row r="188" spans="1:20" x14ac:dyDescent="0.25">
      <c r="A188" t="s">
        <v>768</v>
      </c>
      <c r="B188" s="1">
        <v>44734</v>
      </c>
      <c r="C188" s="44" t="s">
        <v>758</v>
      </c>
      <c r="H188" t="s">
        <v>823</v>
      </c>
      <c r="K188" s="79">
        <v>26</v>
      </c>
      <c r="N188" s="18">
        <v>26</v>
      </c>
      <c r="O188" s="21">
        <f t="shared" si="13"/>
        <v>44709</v>
      </c>
      <c r="P188" s="19">
        <f t="shared" si="11"/>
        <v>44734</v>
      </c>
      <c r="R188" s="132" t="s">
        <v>658</v>
      </c>
      <c r="S188" s="56">
        <v>9</v>
      </c>
    </row>
    <row r="189" spans="1:20" x14ac:dyDescent="0.25">
      <c r="A189" t="s">
        <v>770</v>
      </c>
      <c r="B189" s="1">
        <v>44734</v>
      </c>
      <c r="C189" s="44" t="s">
        <v>758</v>
      </c>
      <c r="K189" s="79"/>
      <c r="L189" s="79"/>
      <c r="N189" s="18"/>
      <c r="O189" s="21">
        <f t="shared" si="13"/>
        <v>44735</v>
      </c>
      <c r="P189" s="19">
        <f t="shared" si="11"/>
        <v>44760</v>
      </c>
      <c r="Q189" s="145" t="s">
        <v>394</v>
      </c>
      <c r="R189" s="132" t="s">
        <v>658</v>
      </c>
      <c r="S189" s="56">
        <v>4.5</v>
      </c>
    </row>
    <row r="190" spans="1:20" s="100" customFormat="1" x14ac:dyDescent="0.25">
      <c r="A190" t="s">
        <v>75</v>
      </c>
      <c r="B190" s="1">
        <v>44733</v>
      </c>
      <c r="C190" s="44" t="s">
        <v>74</v>
      </c>
      <c r="D190" s="75"/>
      <c r="E190"/>
      <c r="F190"/>
      <c r="G190" s="77"/>
      <c r="H190"/>
      <c r="I190"/>
      <c r="J190" s="77"/>
      <c r="K190" s="79"/>
      <c r="L190" s="79"/>
      <c r="M190" s="77"/>
      <c r="N190" s="18"/>
      <c r="O190" s="21">
        <f t="shared" si="13"/>
        <v>44734</v>
      </c>
      <c r="P190" s="19">
        <f t="shared" si="11"/>
        <v>44759</v>
      </c>
      <c r="Q190" s="145" t="s">
        <v>393</v>
      </c>
      <c r="R190" s="132" t="s">
        <v>659</v>
      </c>
      <c r="S190" s="79">
        <v>5</v>
      </c>
      <c r="T190"/>
    </row>
    <row r="191" spans="1:20" x14ac:dyDescent="0.25">
      <c r="A191" t="s">
        <v>77</v>
      </c>
      <c r="B191" s="1">
        <v>44733</v>
      </c>
      <c r="C191" s="44" t="s">
        <v>74</v>
      </c>
      <c r="K191" s="79"/>
      <c r="L191" s="79"/>
      <c r="N191" s="18"/>
      <c r="O191" s="21">
        <f t="shared" si="13"/>
        <v>44734</v>
      </c>
      <c r="P191" s="19">
        <f t="shared" si="11"/>
        <v>44759</v>
      </c>
      <c r="Q191" s="145" t="s">
        <v>440</v>
      </c>
      <c r="R191" s="132" t="s">
        <v>659</v>
      </c>
      <c r="S191" s="79">
        <v>5</v>
      </c>
    </row>
    <row r="192" spans="1:20" x14ac:dyDescent="0.25">
      <c r="A192" t="s">
        <v>78</v>
      </c>
      <c r="B192" s="1">
        <v>44733</v>
      </c>
      <c r="C192" s="44" t="s">
        <v>74</v>
      </c>
      <c r="D192" s="75">
        <v>3</v>
      </c>
      <c r="H192">
        <v>36</v>
      </c>
      <c r="I192">
        <v>36</v>
      </c>
      <c r="J192" s="77">
        <v>36</v>
      </c>
      <c r="K192" s="79">
        <v>21</v>
      </c>
      <c r="L192" s="79">
        <v>21</v>
      </c>
      <c r="M192" s="77">
        <v>21</v>
      </c>
      <c r="N192" s="18">
        <f>(K192+L192+M192)/3</f>
        <v>21</v>
      </c>
      <c r="O192" s="21">
        <f t="shared" si="13"/>
        <v>44713</v>
      </c>
      <c r="P192" s="19">
        <f t="shared" si="11"/>
        <v>44738</v>
      </c>
      <c r="R192" s="132" t="s">
        <v>659</v>
      </c>
      <c r="S192" s="79">
        <v>10</v>
      </c>
    </row>
    <row r="193" spans="1:20" x14ac:dyDescent="0.25">
      <c r="A193" t="s">
        <v>79</v>
      </c>
      <c r="B193" s="1">
        <v>44733</v>
      </c>
      <c r="C193" s="44" t="s">
        <v>74</v>
      </c>
      <c r="D193" s="75">
        <v>3</v>
      </c>
      <c r="H193">
        <v>30</v>
      </c>
      <c r="I193">
        <v>32</v>
      </c>
      <c r="J193" s="77">
        <v>38</v>
      </c>
      <c r="K193" s="79">
        <v>19</v>
      </c>
      <c r="L193" s="79">
        <v>19</v>
      </c>
      <c r="M193" s="77">
        <v>22</v>
      </c>
      <c r="N193" s="18">
        <f>(K193+L193+M193)/3</f>
        <v>20</v>
      </c>
      <c r="O193" s="21">
        <f t="shared" si="13"/>
        <v>44714</v>
      </c>
      <c r="P193" s="19">
        <f t="shared" si="11"/>
        <v>44739</v>
      </c>
      <c r="R193" s="132" t="s">
        <v>659</v>
      </c>
      <c r="S193" s="79">
        <v>10</v>
      </c>
    </row>
    <row r="194" spans="1:20" x14ac:dyDescent="0.25">
      <c r="A194" t="s">
        <v>82</v>
      </c>
      <c r="B194" s="1">
        <v>44733</v>
      </c>
      <c r="C194" s="44" t="s">
        <v>74</v>
      </c>
      <c r="D194" s="75">
        <v>5</v>
      </c>
      <c r="E194">
        <v>80</v>
      </c>
      <c r="F194">
        <v>80</v>
      </c>
      <c r="G194" s="77">
        <v>75</v>
      </c>
      <c r="K194" s="79">
        <v>9</v>
      </c>
      <c r="L194" s="79">
        <v>9</v>
      </c>
      <c r="M194" s="77">
        <v>8</v>
      </c>
      <c r="N194" s="18">
        <f>(K194+L194+M194)/3</f>
        <v>8.6666666666666661</v>
      </c>
      <c r="O194" s="21">
        <f t="shared" si="13"/>
        <v>44725.333333333336</v>
      </c>
      <c r="P194" s="19">
        <f t="shared" si="11"/>
        <v>44750.333333333336</v>
      </c>
      <c r="R194" s="132" t="s">
        <v>659</v>
      </c>
      <c r="S194" s="79">
        <v>10</v>
      </c>
    </row>
    <row r="195" spans="1:20" x14ac:dyDescent="0.25">
      <c r="A195" t="s">
        <v>84</v>
      </c>
      <c r="B195" s="1">
        <v>44733</v>
      </c>
      <c r="C195" s="44" t="s">
        <v>74</v>
      </c>
      <c r="K195" s="79"/>
      <c r="L195" s="79"/>
      <c r="N195" s="18"/>
      <c r="O195" s="21">
        <f t="shared" si="13"/>
        <v>44734</v>
      </c>
      <c r="P195" s="19">
        <f t="shared" si="11"/>
        <v>44759</v>
      </c>
      <c r="Q195" s="145" t="s">
        <v>394</v>
      </c>
      <c r="R195" s="132" t="s">
        <v>659</v>
      </c>
      <c r="S195" s="79">
        <v>5</v>
      </c>
    </row>
    <row r="196" spans="1:20" x14ac:dyDescent="0.25">
      <c r="A196" t="s">
        <v>85</v>
      </c>
      <c r="B196" s="1">
        <v>44733</v>
      </c>
      <c r="C196" s="44" t="s">
        <v>74</v>
      </c>
      <c r="D196" s="75">
        <v>4</v>
      </c>
      <c r="H196">
        <v>38</v>
      </c>
      <c r="I196">
        <v>39</v>
      </c>
      <c r="J196" s="77">
        <v>38</v>
      </c>
      <c r="K196" s="79"/>
      <c r="L196" s="79"/>
      <c r="N196" s="18"/>
      <c r="O196" s="21">
        <f t="shared" si="13"/>
        <v>44734</v>
      </c>
      <c r="P196" s="19">
        <f t="shared" si="11"/>
        <v>44759</v>
      </c>
      <c r="Q196" s="146"/>
      <c r="R196" s="134" t="s">
        <v>659</v>
      </c>
      <c r="S196" s="79">
        <v>10</v>
      </c>
    </row>
    <row r="197" spans="1:20" x14ac:dyDescent="0.25">
      <c r="A197" t="s">
        <v>86</v>
      </c>
      <c r="B197" s="1">
        <v>44733</v>
      </c>
      <c r="C197" s="44" t="s">
        <v>74</v>
      </c>
      <c r="K197" s="79"/>
      <c r="L197" s="79"/>
      <c r="N197" s="18"/>
      <c r="O197" s="21">
        <f t="shared" si="13"/>
        <v>44734</v>
      </c>
      <c r="P197" s="19">
        <f t="shared" si="11"/>
        <v>44759</v>
      </c>
      <c r="Q197" s="146" t="s">
        <v>402</v>
      </c>
      <c r="R197" s="134" t="s">
        <v>659</v>
      </c>
      <c r="S197" s="79">
        <v>5</v>
      </c>
    </row>
    <row r="198" spans="1:20" x14ac:dyDescent="0.25">
      <c r="A198" t="s">
        <v>91</v>
      </c>
      <c r="B198" s="1">
        <v>44733</v>
      </c>
      <c r="C198" s="44" t="s">
        <v>74</v>
      </c>
      <c r="D198" s="75">
        <v>4</v>
      </c>
      <c r="H198">
        <v>38</v>
      </c>
      <c r="I198">
        <v>41</v>
      </c>
      <c r="J198" s="77">
        <v>36</v>
      </c>
      <c r="K198" s="79">
        <v>22</v>
      </c>
      <c r="L198" s="79">
        <v>23</v>
      </c>
      <c r="M198" s="77">
        <v>21</v>
      </c>
      <c r="N198" s="18">
        <f>(K198+L198+M198)/3</f>
        <v>22</v>
      </c>
      <c r="O198" s="21">
        <f t="shared" si="13"/>
        <v>44712</v>
      </c>
      <c r="P198" s="19">
        <f t="shared" si="11"/>
        <v>44737</v>
      </c>
      <c r="Q198" s="146"/>
      <c r="R198" s="134" t="s">
        <v>659</v>
      </c>
      <c r="S198" s="79">
        <v>10</v>
      </c>
    </row>
    <row r="199" spans="1:20" x14ac:dyDescent="0.25">
      <c r="A199" t="s">
        <v>94</v>
      </c>
      <c r="B199" s="1">
        <v>44733</v>
      </c>
      <c r="C199" s="44" t="s">
        <v>74</v>
      </c>
      <c r="D199" s="75">
        <v>4</v>
      </c>
      <c r="H199">
        <v>36</v>
      </c>
      <c r="I199">
        <v>34</v>
      </c>
      <c r="J199" s="77">
        <v>29</v>
      </c>
      <c r="K199" s="79">
        <v>21</v>
      </c>
      <c r="L199" s="79">
        <v>20</v>
      </c>
      <c r="M199" s="77">
        <v>18</v>
      </c>
      <c r="N199" s="18">
        <f>(K199+L199+M199)/3</f>
        <v>19.666666666666668</v>
      </c>
      <c r="O199" s="21">
        <f t="shared" si="13"/>
        <v>44714.333333333336</v>
      </c>
      <c r="P199" s="19">
        <f t="shared" si="11"/>
        <v>44739.333333333336</v>
      </c>
      <c r="Q199" s="146"/>
      <c r="R199" s="134" t="s">
        <v>659</v>
      </c>
      <c r="S199" s="79">
        <v>10</v>
      </c>
    </row>
    <row r="200" spans="1:20" x14ac:dyDescent="0.25">
      <c r="A200" t="s">
        <v>98</v>
      </c>
      <c r="B200" s="1">
        <v>44733</v>
      </c>
      <c r="C200" s="44" t="s">
        <v>74</v>
      </c>
      <c r="D200" s="75">
        <v>5</v>
      </c>
      <c r="H200">
        <v>38</v>
      </c>
      <c r="I200">
        <v>38</v>
      </c>
      <c r="K200" s="79">
        <v>22</v>
      </c>
      <c r="L200" s="79">
        <v>22</v>
      </c>
      <c r="N200" s="18">
        <v>22</v>
      </c>
      <c r="O200" s="21">
        <f t="shared" ref="O200:O231" si="14">B200-N200+1</f>
        <v>44712</v>
      </c>
      <c r="P200" s="19">
        <f t="shared" si="11"/>
        <v>44737</v>
      </c>
      <c r="R200" s="132" t="s">
        <v>659</v>
      </c>
      <c r="S200" s="79">
        <v>10</v>
      </c>
    </row>
    <row r="201" spans="1:20" x14ac:dyDescent="0.25">
      <c r="A201" t="s">
        <v>99</v>
      </c>
      <c r="B201" s="1">
        <v>44733</v>
      </c>
      <c r="C201" s="44" t="s">
        <v>74</v>
      </c>
      <c r="D201" s="75">
        <v>4</v>
      </c>
      <c r="H201">
        <v>36</v>
      </c>
      <c r="I201">
        <v>40</v>
      </c>
      <c r="J201" s="77">
        <v>42</v>
      </c>
      <c r="K201" s="79">
        <v>21</v>
      </c>
      <c r="L201" s="79">
        <v>22</v>
      </c>
      <c r="M201" s="77">
        <v>23</v>
      </c>
      <c r="N201" s="18">
        <f>(K201+L201+M201)/3</f>
        <v>22</v>
      </c>
      <c r="O201" s="21">
        <f t="shared" si="14"/>
        <v>44712</v>
      </c>
      <c r="P201" s="19">
        <f t="shared" si="11"/>
        <v>44737</v>
      </c>
      <c r="R201" s="132" t="s">
        <v>659</v>
      </c>
      <c r="S201" s="79">
        <v>10</v>
      </c>
    </row>
    <row r="202" spans="1:20" x14ac:dyDescent="0.25">
      <c r="A202" t="s">
        <v>107</v>
      </c>
      <c r="B202" s="1">
        <v>44733</v>
      </c>
      <c r="C202" s="44" t="s">
        <v>74</v>
      </c>
      <c r="K202" s="79"/>
      <c r="L202" s="79"/>
      <c r="N202" s="18"/>
      <c r="O202" s="21">
        <f t="shared" si="14"/>
        <v>44734</v>
      </c>
      <c r="P202" s="19">
        <f t="shared" si="11"/>
        <v>44759</v>
      </c>
      <c r="Q202" s="147" t="s">
        <v>805</v>
      </c>
      <c r="R202" s="132" t="s">
        <v>659</v>
      </c>
      <c r="S202" s="79">
        <v>5</v>
      </c>
    </row>
    <row r="203" spans="1:20" x14ac:dyDescent="0.25">
      <c r="A203" t="s">
        <v>108</v>
      </c>
      <c r="B203" s="1">
        <v>44733</v>
      </c>
      <c r="C203" s="44" t="s">
        <v>74</v>
      </c>
      <c r="K203" s="79"/>
      <c r="L203" s="79"/>
      <c r="N203" s="18"/>
      <c r="O203" s="21">
        <f t="shared" si="14"/>
        <v>44734</v>
      </c>
      <c r="P203" s="19">
        <f t="shared" si="11"/>
        <v>44759</v>
      </c>
      <c r="Q203" s="145" t="s">
        <v>393</v>
      </c>
      <c r="R203" s="132" t="s">
        <v>659</v>
      </c>
      <c r="S203" s="79">
        <v>5</v>
      </c>
    </row>
    <row r="204" spans="1:20" x14ac:dyDescent="0.25">
      <c r="A204" t="s">
        <v>109</v>
      </c>
      <c r="B204" s="1">
        <v>44733</v>
      </c>
      <c r="C204" s="44" t="s">
        <v>74</v>
      </c>
      <c r="K204" s="79"/>
      <c r="L204" s="79"/>
      <c r="N204" s="18"/>
      <c r="O204" s="21">
        <f t="shared" si="14"/>
        <v>44734</v>
      </c>
      <c r="P204" s="19">
        <f t="shared" si="11"/>
        <v>44759</v>
      </c>
      <c r="Q204" s="147" t="s">
        <v>805</v>
      </c>
      <c r="R204" s="132" t="s">
        <v>659</v>
      </c>
      <c r="S204" s="79">
        <v>5</v>
      </c>
    </row>
    <row r="205" spans="1:20" x14ac:dyDescent="0.25">
      <c r="A205" t="s">
        <v>111</v>
      </c>
      <c r="B205" s="1">
        <v>44733</v>
      </c>
      <c r="C205" s="44" t="s">
        <v>74</v>
      </c>
      <c r="K205" s="79"/>
      <c r="L205" s="79"/>
      <c r="N205" s="18"/>
      <c r="O205" s="21">
        <f t="shared" si="14"/>
        <v>44734</v>
      </c>
      <c r="P205" s="19">
        <f t="shared" si="11"/>
        <v>44759</v>
      </c>
      <c r="Q205" s="145" t="s">
        <v>393</v>
      </c>
      <c r="R205" s="132" t="s">
        <v>659</v>
      </c>
      <c r="S205" s="79">
        <v>5</v>
      </c>
      <c r="T205" s="100"/>
    </row>
    <row r="206" spans="1:20" x14ac:dyDescent="0.25">
      <c r="A206" t="s">
        <v>112</v>
      </c>
      <c r="B206" s="1">
        <v>44733</v>
      </c>
      <c r="C206" s="44" t="s">
        <v>74</v>
      </c>
      <c r="K206" s="79"/>
      <c r="L206" s="79"/>
      <c r="N206" s="18"/>
      <c r="O206" s="21">
        <f t="shared" si="14"/>
        <v>44734</v>
      </c>
      <c r="P206" s="19">
        <f t="shared" si="11"/>
        <v>44759</v>
      </c>
      <c r="Q206" s="147" t="s">
        <v>805</v>
      </c>
      <c r="R206" s="132" t="s">
        <v>659</v>
      </c>
      <c r="S206" s="79">
        <v>5</v>
      </c>
    </row>
    <row r="207" spans="1:20" x14ac:dyDescent="0.25">
      <c r="A207" t="s">
        <v>116</v>
      </c>
      <c r="B207" s="1">
        <v>44733</v>
      </c>
      <c r="C207" s="44" t="s">
        <v>74</v>
      </c>
      <c r="K207" s="79"/>
      <c r="L207" s="79"/>
      <c r="N207" s="18"/>
      <c r="O207" s="21">
        <f t="shared" si="14"/>
        <v>44734</v>
      </c>
      <c r="P207" s="19">
        <f t="shared" si="11"/>
        <v>44759</v>
      </c>
      <c r="Q207" s="145" t="s">
        <v>402</v>
      </c>
      <c r="R207" s="132" t="s">
        <v>659</v>
      </c>
      <c r="S207" s="79">
        <v>5</v>
      </c>
    </row>
    <row r="208" spans="1:20" ht="30" x14ac:dyDescent="0.25">
      <c r="A208" t="s">
        <v>127</v>
      </c>
      <c r="B208" s="1">
        <v>44733</v>
      </c>
      <c r="C208" s="45" t="s">
        <v>117</v>
      </c>
      <c r="D208" s="75">
        <v>2</v>
      </c>
      <c r="H208">
        <v>20</v>
      </c>
      <c r="I208">
        <v>25</v>
      </c>
      <c r="K208" s="79">
        <v>14</v>
      </c>
      <c r="L208" s="79">
        <v>16</v>
      </c>
      <c r="N208" s="18">
        <f>(K208+L208)/2</f>
        <v>15</v>
      </c>
      <c r="O208" s="21">
        <f t="shared" si="14"/>
        <v>44719</v>
      </c>
      <c r="P208" s="19">
        <f t="shared" si="11"/>
        <v>44744</v>
      </c>
      <c r="Q208" s="147" t="s">
        <v>828</v>
      </c>
      <c r="R208" s="132" t="s">
        <v>659</v>
      </c>
      <c r="S208" s="79">
        <v>5</v>
      </c>
    </row>
    <row r="209" spans="1:20" ht="30" x14ac:dyDescent="0.25">
      <c r="A209" t="s">
        <v>128</v>
      </c>
      <c r="B209" s="1">
        <v>44733</v>
      </c>
      <c r="C209" s="45" t="s">
        <v>117</v>
      </c>
      <c r="K209" s="79"/>
      <c r="L209" s="79"/>
      <c r="N209" s="18"/>
      <c r="O209" s="21">
        <f t="shared" si="14"/>
        <v>44734</v>
      </c>
      <c r="P209" s="19">
        <f t="shared" si="11"/>
        <v>44759</v>
      </c>
      <c r="Q209" s="147" t="s">
        <v>805</v>
      </c>
      <c r="R209" s="132" t="s">
        <v>659</v>
      </c>
      <c r="S209" s="79">
        <v>5</v>
      </c>
    </row>
    <row r="210" spans="1:20" ht="30" x14ac:dyDescent="0.25">
      <c r="A210" t="s">
        <v>134</v>
      </c>
      <c r="B210" s="1">
        <v>44733</v>
      </c>
      <c r="C210" s="45" t="s">
        <v>117</v>
      </c>
      <c r="D210" s="75">
        <v>4</v>
      </c>
      <c r="H210">
        <v>36</v>
      </c>
      <c r="I210">
        <v>36</v>
      </c>
      <c r="J210" s="77">
        <v>37</v>
      </c>
      <c r="K210" s="79">
        <v>21</v>
      </c>
      <c r="L210" s="79">
        <v>21</v>
      </c>
      <c r="M210" s="77">
        <v>22</v>
      </c>
      <c r="N210" s="18">
        <f>(K210+L210+M210)/3</f>
        <v>21.333333333333332</v>
      </c>
      <c r="O210" s="21">
        <f t="shared" si="14"/>
        <v>44712.666666666664</v>
      </c>
      <c r="P210" s="19">
        <f t="shared" ref="P210:P273" si="15">O210+25</f>
        <v>44737.666666666664</v>
      </c>
      <c r="R210" s="132" t="s">
        <v>659</v>
      </c>
      <c r="S210" s="79">
        <v>10</v>
      </c>
    </row>
    <row r="211" spans="1:20" ht="30" x14ac:dyDescent="0.25">
      <c r="A211" t="s">
        <v>137</v>
      </c>
      <c r="B211" s="1">
        <v>44733</v>
      </c>
      <c r="C211" s="45" t="s">
        <v>117</v>
      </c>
      <c r="D211" s="75">
        <v>4</v>
      </c>
      <c r="H211">
        <v>32</v>
      </c>
      <c r="I211">
        <v>30</v>
      </c>
      <c r="J211" s="77">
        <v>36</v>
      </c>
      <c r="K211" s="79">
        <v>19</v>
      </c>
      <c r="L211" s="79">
        <v>19</v>
      </c>
      <c r="M211" s="77">
        <v>21</v>
      </c>
      <c r="N211" s="18">
        <f>(K211+L211+M211)/3</f>
        <v>19.666666666666668</v>
      </c>
      <c r="O211" s="21">
        <f t="shared" si="14"/>
        <v>44714.333333333336</v>
      </c>
      <c r="P211" s="19">
        <f t="shared" si="15"/>
        <v>44739.333333333336</v>
      </c>
      <c r="R211" s="132" t="s">
        <v>659</v>
      </c>
      <c r="S211" s="79">
        <v>10</v>
      </c>
    </row>
    <row r="212" spans="1:20" ht="30" x14ac:dyDescent="0.25">
      <c r="A212" t="s">
        <v>139</v>
      </c>
      <c r="B212" s="1">
        <v>44733</v>
      </c>
      <c r="C212" s="45" t="s">
        <v>117</v>
      </c>
      <c r="K212" s="79"/>
      <c r="L212" s="79"/>
      <c r="N212" s="18"/>
      <c r="O212" s="21">
        <f t="shared" si="14"/>
        <v>44734</v>
      </c>
      <c r="P212" s="19">
        <f t="shared" si="15"/>
        <v>44759</v>
      </c>
      <c r="Q212" s="145" t="s">
        <v>393</v>
      </c>
      <c r="R212" s="132" t="s">
        <v>659</v>
      </c>
      <c r="S212" s="79">
        <v>5</v>
      </c>
    </row>
    <row r="213" spans="1:20" ht="30" x14ac:dyDescent="0.25">
      <c r="A213" t="s">
        <v>155</v>
      </c>
      <c r="B213" s="1">
        <v>44733</v>
      </c>
      <c r="C213" s="45" t="s">
        <v>117</v>
      </c>
      <c r="D213" s="75">
        <v>2</v>
      </c>
      <c r="H213" t="s">
        <v>193</v>
      </c>
      <c r="I213">
        <v>12</v>
      </c>
      <c r="K213" s="79">
        <v>11</v>
      </c>
      <c r="L213" s="79">
        <v>12</v>
      </c>
      <c r="N213" s="18">
        <f>(K213+L213)/2</f>
        <v>11.5</v>
      </c>
      <c r="O213" s="21">
        <f t="shared" si="14"/>
        <v>44722.5</v>
      </c>
      <c r="P213" s="19">
        <f t="shared" si="15"/>
        <v>44747.5</v>
      </c>
      <c r="R213" s="132" t="s">
        <v>659</v>
      </c>
      <c r="S213" s="79">
        <v>10</v>
      </c>
      <c r="T213" s="100"/>
    </row>
    <row r="214" spans="1:20" ht="30" x14ac:dyDescent="0.25">
      <c r="A214" t="s">
        <v>156</v>
      </c>
      <c r="B214" s="1">
        <v>44733</v>
      </c>
      <c r="C214" s="45" t="s">
        <v>117</v>
      </c>
      <c r="D214" s="75">
        <v>4</v>
      </c>
      <c r="H214" t="s">
        <v>193</v>
      </c>
      <c r="I214">
        <v>18</v>
      </c>
      <c r="J214" s="77">
        <v>16</v>
      </c>
      <c r="K214" s="79">
        <v>11</v>
      </c>
      <c r="L214" s="79">
        <v>14</v>
      </c>
      <c r="M214" s="77">
        <v>13</v>
      </c>
      <c r="N214" s="18">
        <f>(K214+L214+M214)/3</f>
        <v>12.666666666666666</v>
      </c>
      <c r="O214" s="21">
        <f t="shared" si="14"/>
        <v>44721.333333333336</v>
      </c>
      <c r="P214" s="19">
        <f t="shared" si="15"/>
        <v>44746.333333333336</v>
      </c>
      <c r="R214" s="132" t="s">
        <v>659</v>
      </c>
      <c r="S214" s="79">
        <v>10</v>
      </c>
    </row>
    <row r="215" spans="1:20" ht="30" x14ac:dyDescent="0.25">
      <c r="A215" t="s">
        <v>157</v>
      </c>
      <c r="B215" s="1">
        <v>44733</v>
      </c>
      <c r="C215" s="45" t="s">
        <v>117</v>
      </c>
      <c r="D215" s="75">
        <v>4</v>
      </c>
      <c r="H215">
        <v>33</v>
      </c>
      <c r="I215">
        <v>39</v>
      </c>
      <c r="J215" s="77">
        <v>38</v>
      </c>
      <c r="K215" s="79">
        <v>20</v>
      </c>
      <c r="L215" s="79">
        <v>22</v>
      </c>
      <c r="M215" s="77">
        <v>22</v>
      </c>
      <c r="N215" s="18">
        <f>(K215+L215+M215)/3</f>
        <v>21.333333333333332</v>
      </c>
      <c r="O215" s="21">
        <f t="shared" si="14"/>
        <v>44712.666666666664</v>
      </c>
      <c r="P215" s="19">
        <f t="shared" si="15"/>
        <v>44737.666666666664</v>
      </c>
      <c r="R215" s="132" t="s">
        <v>659</v>
      </c>
      <c r="S215" s="79">
        <v>10</v>
      </c>
    </row>
    <row r="216" spans="1:20" ht="30" x14ac:dyDescent="0.25">
      <c r="A216" t="s">
        <v>168</v>
      </c>
      <c r="B216" s="1">
        <v>44734</v>
      </c>
      <c r="C216" s="45" t="s">
        <v>192</v>
      </c>
      <c r="D216" s="75">
        <v>4</v>
      </c>
      <c r="H216">
        <v>19</v>
      </c>
      <c r="I216">
        <v>22</v>
      </c>
      <c r="J216" s="77">
        <v>24</v>
      </c>
      <c r="K216" s="79">
        <v>14</v>
      </c>
      <c r="L216" s="79">
        <v>15</v>
      </c>
      <c r="M216" s="77">
        <v>16</v>
      </c>
      <c r="N216" s="18">
        <f>(K216+L216+M216)/3</f>
        <v>15</v>
      </c>
      <c r="O216" s="21">
        <f t="shared" si="14"/>
        <v>44720</v>
      </c>
      <c r="P216" s="19">
        <f t="shared" si="15"/>
        <v>44745</v>
      </c>
      <c r="R216" s="132" t="s">
        <v>659</v>
      </c>
      <c r="S216" s="56">
        <v>9</v>
      </c>
    </row>
    <row r="217" spans="1:20" ht="30" x14ac:dyDescent="0.25">
      <c r="A217" t="s">
        <v>170</v>
      </c>
      <c r="B217" s="1">
        <v>44734</v>
      </c>
      <c r="C217" s="45" t="s">
        <v>192</v>
      </c>
      <c r="D217" s="75">
        <v>2</v>
      </c>
      <c r="E217">
        <v>90</v>
      </c>
      <c r="H217">
        <v>20</v>
      </c>
      <c r="K217" s="79">
        <v>10</v>
      </c>
      <c r="L217" s="79">
        <v>14</v>
      </c>
      <c r="N217" s="18">
        <f>(K217+L217)/2</f>
        <v>12</v>
      </c>
      <c r="O217" s="21">
        <f t="shared" si="14"/>
        <v>44723</v>
      </c>
      <c r="P217" s="19">
        <f t="shared" si="15"/>
        <v>44748</v>
      </c>
      <c r="R217" s="132" t="s">
        <v>659</v>
      </c>
      <c r="S217" s="56">
        <v>9</v>
      </c>
    </row>
    <row r="218" spans="1:20" ht="30" x14ac:dyDescent="0.25">
      <c r="A218" t="s">
        <v>171</v>
      </c>
      <c r="B218" s="1">
        <v>44734</v>
      </c>
      <c r="C218" s="45" t="s">
        <v>192</v>
      </c>
      <c r="D218" s="75">
        <v>2</v>
      </c>
      <c r="H218">
        <v>22</v>
      </c>
      <c r="I218" t="s">
        <v>822</v>
      </c>
      <c r="K218" s="79">
        <v>15</v>
      </c>
      <c r="L218" s="79">
        <v>11</v>
      </c>
      <c r="N218" s="18">
        <f>(K218+L218)/2</f>
        <v>13</v>
      </c>
      <c r="O218" s="21">
        <f t="shared" si="14"/>
        <v>44722</v>
      </c>
      <c r="P218" s="19">
        <f t="shared" si="15"/>
        <v>44747</v>
      </c>
      <c r="R218" s="132" t="s">
        <v>659</v>
      </c>
      <c r="S218" s="56">
        <v>9</v>
      </c>
    </row>
    <row r="219" spans="1:20" ht="30" x14ac:dyDescent="0.25">
      <c r="A219" t="s">
        <v>172</v>
      </c>
      <c r="B219" s="1">
        <v>44734</v>
      </c>
      <c r="C219" s="45" t="s">
        <v>192</v>
      </c>
      <c r="K219" s="79"/>
      <c r="L219" s="79"/>
      <c r="N219" s="18"/>
      <c r="O219" s="21">
        <f t="shared" si="14"/>
        <v>44735</v>
      </c>
      <c r="P219" s="19">
        <f t="shared" si="15"/>
        <v>44760</v>
      </c>
      <c r="Q219" s="147" t="s">
        <v>805</v>
      </c>
      <c r="R219" s="132" t="s">
        <v>659</v>
      </c>
      <c r="S219" s="56">
        <v>4.5</v>
      </c>
    </row>
    <row r="220" spans="1:20" ht="30" x14ac:dyDescent="0.25">
      <c r="A220" t="s">
        <v>174</v>
      </c>
      <c r="B220" s="1">
        <v>44734</v>
      </c>
      <c r="C220" s="45" t="s">
        <v>192</v>
      </c>
      <c r="D220" s="75">
        <v>5</v>
      </c>
      <c r="H220">
        <v>30</v>
      </c>
      <c r="I220">
        <v>38</v>
      </c>
      <c r="J220" s="77">
        <v>39</v>
      </c>
      <c r="K220" s="79">
        <v>19</v>
      </c>
      <c r="L220" s="79">
        <v>22</v>
      </c>
      <c r="M220" s="77">
        <v>22</v>
      </c>
      <c r="N220" s="18">
        <f>(K220+L220+M220)/3</f>
        <v>21</v>
      </c>
      <c r="O220" s="21">
        <f t="shared" si="14"/>
        <v>44714</v>
      </c>
      <c r="P220" s="19">
        <f t="shared" si="15"/>
        <v>44739</v>
      </c>
      <c r="R220" s="132" t="s">
        <v>659</v>
      </c>
      <c r="S220" s="56">
        <v>9</v>
      </c>
    </row>
    <row r="221" spans="1:20" ht="30" x14ac:dyDescent="0.25">
      <c r="A221" t="s">
        <v>175</v>
      </c>
      <c r="B221" s="1">
        <v>44734</v>
      </c>
      <c r="C221" s="45" t="s">
        <v>192</v>
      </c>
      <c r="D221" s="75">
        <v>4</v>
      </c>
      <c r="H221">
        <v>34</v>
      </c>
      <c r="I221">
        <v>40</v>
      </c>
      <c r="J221" s="77">
        <v>39</v>
      </c>
      <c r="K221" s="79">
        <v>20</v>
      </c>
      <c r="L221" s="79">
        <v>22</v>
      </c>
      <c r="M221" s="77">
        <v>22</v>
      </c>
      <c r="N221" s="18">
        <f>(K221+L221+M221)/3</f>
        <v>21.333333333333332</v>
      </c>
      <c r="O221" s="21">
        <f t="shared" si="14"/>
        <v>44713.666666666664</v>
      </c>
      <c r="P221" s="19">
        <f t="shared" si="15"/>
        <v>44738.666666666664</v>
      </c>
      <c r="R221" s="132" t="s">
        <v>659</v>
      </c>
      <c r="S221" s="56">
        <v>9</v>
      </c>
    </row>
    <row r="222" spans="1:20" ht="30" x14ac:dyDescent="0.25">
      <c r="A222" t="s">
        <v>176</v>
      </c>
      <c r="B222" s="1">
        <v>44734</v>
      </c>
      <c r="C222" s="45" t="s">
        <v>192</v>
      </c>
      <c r="K222" s="79"/>
      <c r="L222" s="79"/>
      <c r="N222" s="18"/>
      <c r="O222" s="21">
        <f t="shared" si="14"/>
        <v>44735</v>
      </c>
      <c r="P222" s="19">
        <f t="shared" si="15"/>
        <v>44760</v>
      </c>
      <c r="Q222" s="147" t="s">
        <v>805</v>
      </c>
      <c r="R222" s="132" t="s">
        <v>659</v>
      </c>
      <c r="S222" s="56">
        <v>4.5</v>
      </c>
    </row>
    <row r="223" spans="1:20" ht="30" x14ac:dyDescent="0.25">
      <c r="A223" t="s">
        <v>177</v>
      </c>
      <c r="B223" s="1">
        <v>44734</v>
      </c>
      <c r="C223" s="45" t="s">
        <v>192</v>
      </c>
      <c r="D223" s="75">
        <v>3</v>
      </c>
      <c r="H223">
        <v>28</v>
      </c>
      <c r="I223">
        <v>34</v>
      </c>
      <c r="J223" s="77">
        <v>28</v>
      </c>
      <c r="K223" s="79">
        <v>18</v>
      </c>
      <c r="L223" s="79">
        <v>20</v>
      </c>
      <c r="M223" s="77">
        <v>18</v>
      </c>
      <c r="N223" s="18">
        <f>(K223+L223+M223)/3</f>
        <v>18.666666666666668</v>
      </c>
      <c r="O223" s="21">
        <f t="shared" si="14"/>
        <v>44716.333333333336</v>
      </c>
      <c r="P223" s="19">
        <f t="shared" si="15"/>
        <v>44741.333333333336</v>
      </c>
      <c r="R223" s="132" t="s">
        <v>659</v>
      </c>
      <c r="S223" s="56">
        <v>9</v>
      </c>
    </row>
    <row r="224" spans="1:20" ht="30" x14ac:dyDescent="0.25">
      <c r="A224" t="s">
        <v>178</v>
      </c>
      <c r="B224" s="1">
        <v>44734</v>
      </c>
      <c r="C224" s="45" t="s">
        <v>192</v>
      </c>
      <c r="D224" s="75">
        <v>3</v>
      </c>
      <c r="H224">
        <v>30</v>
      </c>
      <c r="I224">
        <v>30</v>
      </c>
      <c r="J224" s="77">
        <v>29</v>
      </c>
      <c r="K224" s="79">
        <v>19</v>
      </c>
      <c r="L224" s="79">
        <v>19</v>
      </c>
      <c r="M224" s="77">
        <v>18</v>
      </c>
      <c r="N224" s="18">
        <f>(K224+L224+M224)/3</f>
        <v>18.666666666666668</v>
      </c>
      <c r="O224" s="21">
        <f t="shared" si="14"/>
        <v>44716.333333333336</v>
      </c>
      <c r="P224" s="19">
        <f t="shared" si="15"/>
        <v>44741.333333333336</v>
      </c>
      <c r="R224" s="132" t="s">
        <v>659</v>
      </c>
      <c r="S224" s="56">
        <v>9</v>
      </c>
    </row>
    <row r="225" spans="1:19" ht="30" x14ac:dyDescent="0.25">
      <c r="A225" t="s">
        <v>179</v>
      </c>
      <c r="B225" s="1">
        <v>44734</v>
      </c>
      <c r="C225" s="45" t="s">
        <v>192</v>
      </c>
      <c r="K225" s="79"/>
      <c r="L225" s="79"/>
      <c r="N225" s="18"/>
      <c r="O225" s="21">
        <f t="shared" si="14"/>
        <v>44735</v>
      </c>
      <c r="P225" s="19">
        <f t="shared" si="15"/>
        <v>44760</v>
      </c>
      <c r="Q225" s="145" t="s">
        <v>394</v>
      </c>
      <c r="R225" s="132" t="s">
        <v>659</v>
      </c>
      <c r="S225" s="56">
        <v>4.5</v>
      </c>
    </row>
    <row r="226" spans="1:19" ht="30" x14ac:dyDescent="0.25">
      <c r="A226" t="s">
        <v>180</v>
      </c>
      <c r="B226" s="1">
        <v>44734</v>
      </c>
      <c r="C226" s="45" t="s">
        <v>192</v>
      </c>
      <c r="K226" s="79"/>
      <c r="L226" s="79"/>
      <c r="N226" s="18"/>
      <c r="O226" s="21">
        <f t="shared" si="14"/>
        <v>44735</v>
      </c>
      <c r="P226" s="19">
        <f t="shared" si="15"/>
        <v>44760</v>
      </c>
      <c r="Q226" s="147" t="s">
        <v>805</v>
      </c>
      <c r="R226" s="132" t="s">
        <v>659</v>
      </c>
      <c r="S226" s="56">
        <v>4.5</v>
      </c>
    </row>
    <row r="227" spans="1:19" ht="30" x14ac:dyDescent="0.25">
      <c r="A227" t="s">
        <v>181</v>
      </c>
      <c r="B227" s="1">
        <v>44734</v>
      </c>
      <c r="C227" s="45" t="s">
        <v>192</v>
      </c>
      <c r="D227" s="75">
        <v>2</v>
      </c>
      <c r="H227">
        <v>28</v>
      </c>
      <c r="I227">
        <v>28</v>
      </c>
      <c r="K227" s="79">
        <v>18</v>
      </c>
      <c r="L227" s="79">
        <v>18</v>
      </c>
      <c r="N227" s="18">
        <f>(K227+L227)/2</f>
        <v>18</v>
      </c>
      <c r="O227" s="21">
        <f t="shared" si="14"/>
        <v>44717</v>
      </c>
      <c r="P227" s="19">
        <f t="shared" si="15"/>
        <v>44742</v>
      </c>
      <c r="R227" s="132" t="s">
        <v>659</v>
      </c>
      <c r="S227" s="56">
        <v>9</v>
      </c>
    </row>
    <row r="228" spans="1:19" ht="30" x14ac:dyDescent="0.25">
      <c r="A228" t="s">
        <v>183</v>
      </c>
      <c r="B228" s="1">
        <v>44734</v>
      </c>
      <c r="C228" s="45" t="s">
        <v>192</v>
      </c>
      <c r="K228" s="79"/>
      <c r="L228" s="79"/>
      <c r="N228" s="18"/>
      <c r="O228" s="21">
        <f t="shared" si="14"/>
        <v>44735</v>
      </c>
      <c r="P228" s="19">
        <f t="shared" si="15"/>
        <v>44760</v>
      </c>
      <c r="Q228" s="147" t="s">
        <v>805</v>
      </c>
      <c r="R228" s="132" t="s">
        <v>659</v>
      </c>
      <c r="S228" s="56">
        <v>4.5</v>
      </c>
    </row>
    <row r="229" spans="1:19" ht="30" x14ac:dyDescent="0.25">
      <c r="A229" t="s">
        <v>184</v>
      </c>
      <c r="B229" s="1">
        <v>44734</v>
      </c>
      <c r="C229" s="45" t="s">
        <v>192</v>
      </c>
      <c r="K229" s="79"/>
      <c r="L229" s="79"/>
      <c r="N229" s="18"/>
      <c r="O229" s="21">
        <f t="shared" si="14"/>
        <v>44735</v>
      </c>
      <c r="P229" s="19">
        <f t="shared" si="15"/>
        <v>44760</v>
      </c>
      <c r="Q229" s="145" t="s">
        <v>402</v>
      </c>
      <c r="R229" s="132" t="s">
        <v>659</v>
      </c>
      <c r="S229" s="56">
        <v>4.5</v>
      </c>
    </row>
    <row r="230" spans="1:19" ht="30" x14ac:dyDescent="0.25">
      <c r="A230" t="s">
        <v>185</v>
      </c>
      <c r="B230" s="1">
        <v>44734</v>
      </c>
      <c r="C230" s="45" t="s">
        <v>192</v>
      </c>
      <c r="D230" s="75">
        <v>5</v>
      </c>
      <c r="H230">
        <v>31</v>
      </c>
      <c r="I230">
        <v>38</v>
      </c>
      <c r="J230" s="77">
        <v>36</v>
      </c>
      <c r="K230" s="79">
        <v>19</v>
      </c>
      <c r="L230" s="79">
        <v>22</v>
      </c>
      <c r="M230" s="77">
        <v>21</v>
      </c>
      <c r="N230" s="18">
        <f>(K230+L230+M230)/3</f>
        <v>20.666666666666668</v>
      </c>
      <c r="O230" s="21">
        <f t="shared" si="14"/>
        <v>44714.333333333336</v>
      </c>
      <c r="P230" s="19">
        <f t="shared" si="15"/>
        <v>44739.333333333336</v>
      </c>
      <c r="R230" s="132" t="s">
        <v>659</v>
      </c>
      <c r="S230" s="56">
        <v>9</v>
      </c>
    </row>
    <row r="231" spans="1:19" ht="30" x14ac:dyDescent="0.25">
      <c r="A231" t="s">
        <v>186</v>
      </c>
      <c r="B231" s="1">
        <v>44734</v>
      </c>
      <c r="C231" s="45" t="s">
        <v>192</v>
      </c>
      <c r="K231" s="79"/>
      <c r="L231" s="79"/>
      <c r="N231" s="18"/>
      <c r="O231" s="21">
        <f t="shared" si="14"/>
        <v>44735</v>
      </c>
      <c r="P231" s="19">
        <f t="shared" si="15"/>
        <v>44760</v>
      </c>
      <c r="Q231" s="145" t="s">
        <v>393</v>
      </c>
      <c r="R231" s="132" t="s">
        <v>659</v>
      </c>
      <c r="S231" s="56">
        <v>4.5</v>
      </c>
    </row>
    <row r="232" spans="1:19" ht="30" x14ac:dyDescent="0.25">
      <c r="A232" t="s">
        <v>187</v>
      </c>
      <c r="B232" s="1">
        <v>44734</v>
      </c>
      <c r="C232" s="45" t="s">
        <v>192</v>
      </c>
      <c r="D232" s="75">
        <v>7</v>
      </c>
      <c r="H232" t="s">
        <v>72</v>
      </c>
      <c r="K232" s="79">
        <v>25</v>
      </c>
      <c r="L232" s="79"/>
      <c r="N232" s="18">
        <v>25</v>
      </c>
      <c r="O232" s="21">
        <f t="shared" ref="O232:O263" si="16">B232-N232+1</f>
        <v>44710</v>
      </c>
      <c r="P232" s="19">
        <f t="shared" si="15"/>
        <v>44735</v>
      </c>
      <c r="R232" s="132" t="s">
        <v>659</v>
      </c>
      <c r="S232" s="56">
        <v>9</v>
      </c>
    </row>
    <row r="233" spans="1:19" ht="30" x14ac:dyDescent="0.25">
      <c r="A233" t="s">
        <v>188</v>
      </c>
      <c r="B233" s="1">
        <v>44734</v>
      </c>
      <c r="C233" s="45" t="s">
        <v>192</v>
      </c>
      <c r="K233" s="79"/>
      <c r="L233" s="79"/>
      <c r="N233" s="18"/>
      <c r="O233" s="21">
        <f t="shared" si="16"/>
        <v>44735</v>
      </c>
      <c r="P233" s="19">
        <f t="shared" si="15"/>
        <v>44760</v>
      </c>
      <c r="Q233" s="145" t="s">
        <v>393</v>
      </c>
      <c r="R233" s="132" t="s">
        <v>659</v>
      </c>
      <c r="S233" s="56">
        <v>4.5</v>
      </c>
    </row>
    <row r="234" spans="1:19" ht="30" x14ac:dyDescent="0.25">
      <c r="A234" t="s">
        <v>189</v>
      </c>
      <c r="B234" s="1">
        <v>44734</v>
      </c>
      <c r="C234" s="45" t="s">
        <v>192</v>
      </c>
      <c r="D234" s="75">
        <v>2</v>
      </c>
      <c r="H234">
        <v>20</v>
      </c>
      <c r="I234" t="s">
        <v>193</v>
      </c>
      <c r="K234" s="79">
        <v>14</v>
      </c>
      <c r="L234" s="79">
        <v>11</v>
      </c>
      <c r="N234" s="18">
        <f>(K234+L234)/2</f>
        <v>12.5</v>
      </c>
      <c r="O234" s="21">
        <f t="shared" si="16"/>
        <v>44722.5</v>
      </c>
      <c r="P234" s="19">
        <f t="shared" si="15"/>
        <v>44747.5</v>
      </c>
      <c r="R234" s="132" t="s">
        <v>659</v>
      </c>
      <c r="S234" s="56">
        <v>9</v>
      </c>
    </row>
    <row r="235" spans="1:19" ht="30" x14ac:dyDescent="0.25">
      <c r="A235" t="s">
        <v>190</v>
      </c>
      <c r="B235" s="1">
        <v>44734</v>
      </c>
      <c r="C235" s="45" t="s">
        <v>192</v>
      </c>
      <c r="D235" s="75">
        <v>5</v>
      </c>
      <c r="H235">
        <v>24</v>
      </c>
      <c r="I235">
        <v>20</v>
      </c>
      <c r="J235" s="77" t="s">
        <v>193</v>
      </c>
      <c r="K235" s="79">
        <v>16</v>
      </c>
      <c r="L235" s="79">
        <v>14</v>
      </c>
      <c r="M235" s="77">
        <v>11</v>
      </c>
      <c r="N235" s="18">
        <f>(K235+L235+M235)/3</f>
        <v>13.666666666666666</v>
      </c>
      <c r="O235" s="21">
        <f t="shared" si="16"/>
        <v>44721.333333333336</v>
      </c>
      <c r="P235" s="19">
        <f t="shared" si="15"/>
        <v>44746.333333333336</v>
      </c>
      <c r="R235" s="132" t="s">
        <v>659</v>
      </c>
      <c r="S235" s="56">
        <v>9</v>
      </c>
    </row>
    <row r="236" spans="1:19" ht="30" x14ac:dyDescent="0.25">
      <c r="A236" t="s">
        <v>191</v>
      </c>
      <c r="B236" s="1">
        <v>44734</v>
      </c>
      <c r="C236" s="45" t="s">
        <v>192</v>
      </c>
      <c r="K236" s="79"/>
      <c r="L236" s="79"/>
      <c r="N236" s="18"/>
      <c r="O236" s="21">
        <f t="shared" si="16"/>
        <v>44735</v>
      </c>
      <c r="P236" s="19">
        <f t="shared" si="15"/>
        <v>44760</v>
      </c>
      <c r="Q236" s="145" t="s">
        <v>393</v>
      </c>
      <c r="R236" s="132" t="s">
        <v>659</v>
      </c>
      <c r="S236" s="56">
        <v>4.5</v>
      </c>
    </row>
    <row r="237" spans="1:19" ht="30" x14ac:dyDescent="0.25">
      <c r="A237" t="s">
        <v>692</v>
      </c>
      <c r="B237" s="1">
        <v>44734</v>
      </c>
      <c r="C237" s="45" t="s">
        <v>192</v>
      </c>
      <c r="D237" s="75">
        <v>5</v>
      </c>
      <c r="H237">
        <v>19</v>
      </c>
      <c r="I237">
        <v>22</v>
      </c>
      <c r="J237" s="77">
        <v>24</v>
      </c>
      <c r="K237" s="79">
        <v>14</v>
      </c>
      <c r="L237" s="79">
        <v>15</v>
      </c>
      <c r="M237" s="77">
        <v>16</v>
      </c>
      <c r="N237" s="18">
        <f>(K237+L237+M237)/3</f>
        <v>15</v>
      </c>
      <c r="O237" s="21">
        <f t="shared" si="16"/>
        <v>44720</v>
      </c>
      <c r="P237" s="19">
        <f t="shared" si="15"/>
        <v>44745</v>
      </c>
      <c r="R237" s="132" t="s">
        <v>659</v>
      </c>
      <c r="S237" s="56">
        <v>9</v>
      </c>
    </row>
    <row r="238" spans="1:19" ht="30" x14ac:dyDescent="0.25">
      <c r="A238" t="s">
        <v>694</v>
      </c>
      <c r="B238" s="1">
        <v>44734</v>
      </c>
      <c r="C238" s="45" t="s">
        <v>192</v>
      </c>
      <c r="K238" s="79"/>
      <c r="L238" s="79"/>
      <c r="N238" s="18"/>
      <c r="O238" s="21">
        <f t="shared" si="16"/>
        <v>44735</v>
      </c>
      <c r="P238" s="19">
        <f t="shared" si="15"/>
        <v>44760</v>
      </c>
      <c r="Q238" s="147" t="s">
        <v>805</v>
      </c>
      <c r="R238" s="132" t="s">
        <v>659</v>
      </c>
      <c r="S238" s="56">
        <v>4.5</v>
      </c>
    </row>
    <row r="239" spans="1:19" ht="30" x14ac:dyDescent="0.25">
      <c r="A239" t="s">
        <v>697</v>
      </c>
      <c r="B239" s="1">
        <v>44734</v>
      </c>
      <c r="C239" s="45" t="s">
        <v>192</v>
      </c>
      <c r="D239" s="75">
        <v>5</v>
      </c>
      <c r="E239">
        <v>80</v>
      </c>
      <c r="F239">
        <v>90</v>
      </c>
      <c r="G239" s="77">
        <v>90</v>
      </c>
      <c r="K239" s="79">
        <v>9</v>
      </c>
      <c r="L239" s="79">
        <v>10</v>
      </c>
      <c r="M239" s="77">
        <v>10</v>
      </c>
      <c r="N239" s="18">
        <f>(K239+L239+M239)/3</f>
        <v>9.6666666666666661</v>
      </c>
      <c r="O239" s="21">
        <f t="shared" si="16"/>
        <v>44725.333333333336</v>
      </c>
      <c r="P239" s="19">
        <f t="shared" si="15"/>
        <v>44750.333333333336</v>
      </c>
      <c r="R239" s="132" t="s">
        <v>659</v>
      </c>
      <c r="S239" s="56">
        <v>9</v>
      </c>
    </row>
    <row r="240" spans="1:19" ht="30" x14ac:dyDescent="0.25">
      <c r="A240" t="s">
        <v>698</v>
      </c>
      <c r="B240" s="1">
        <v>44734</v>
      </c>
      <c r="C240" s="45" t="s">
        <v>192</v>
      </c>
      <c r="K240" s="79"/>
      <c r="L240" s="79"/>
      <c r="N240" s="18"/>
      <c r="O240" s="21">
        <f t="shared" si="16"/>
        <v>44735</v>
      </c>
      <c r="P240" s="19">
        <f t="shared" si="15"/>
        <v>44760</v>
      </c>
      <c r="Q240" s="145" t="s">
        <v>440</v>
      </c>
      <c r="R240" s="132" t="s">
        <v>659</v>
      </c>
      <c r="S240" s="56">
        <v>4.5</v>
      </c>
    </row>
    <row r="241" spans="1:20" ht="30" x14ac:dyDescent="0.25">
      <c r="A241" t="s">
        <v>699</v>
      </c>
      <c r="B241" s="1">
        <v>44734</v>
      </c>
      <c r="C241" s="45" t="s">
        <v>192</v>
      </c>
      <c r="D241" s="75">
        <v>3</v>
      </c>
      <c r="H241">
        <v>24</v>
      </c>
      <c r="I241">
        <v>22</v>
      </c>
      <c r="J241" s="77">
        <v>28</v>
      </c>
      <c r="K241" s="79">
        <v>16</v>
      </c>
      <c r="L241" s="79">
        <v>15</v>
      </c>
      <c r="M241" s="77">
        <v>18</v>
      </c>
      <c r="N241" s="18">
        <f>(K241+L241+M241)/3</f>
        <v>16.333333333333332</v>
      </c>
      <c r="O241" s="21">
        <f t="shared" si="16"/>
        <v>44718.666666666664</v>
      </c>
      <c r="P241" s="19">
        <f t="shared" si="15"/>
        <v>44743.666666666664</v>
      </c>
      <c r="R241" s="132" t="s">
        <v>659</v>
      </c>
      <c r="S241" s="56">
        <v>9</v>
      </c>
    </row>
    <row r="242" spans="1:20" ht="30" x14ac:dyDescent="0.25">
      <c r="A242" t="s">
        <v>205</v>
      </c>
      <c r="B242" s="1">
        <v>44736</v>
      </c>
      <c r="C242" s="44" t="s">
        <v>722</v>
      </c>
      <c r="D242" s="75">
        <v>5</v>
      </c>
      <c r="H242">
        <v>21</v>
      </c>
      <c r="I242">
        <v>26</v>
      </c>
      <c r="J242" s="77">
        <v>27</v>
      </c>
      <c r="K242" s="79">
        <v>15</v>
      </c>
      <c r="L242" s="79">
        <v>17</v>
      </c>
      <c r="M242" s="77">
        <v>17</v>
      </c>
      <c r="N242" s="18">
        <f>(K242+L242+M242)/3</f>
        <v>16.333333333333332</v>
      </c>
      <c r="O242" s="21">
        <f t="shared" si="16"/>
        <v>44720.666666666664</v>
      </c>
      <c r="P242" s="19">
        <f t="shared" si="15"/>
        <v>44745.666666666664</v>
      </c>
      <c r="R242" s="132" t="s">
        <v>659</v>
      </c>
      <c r="S242" s="56">
        <v>11</v>
      </c>
    </row>
    <row r="243" spans="1:20" ht="30" x14ac:dyDescent="0.25">
      <c r="A243" t="s">
        <v>206</v>
      </c>
      <c r="B243" s="1">
        <v>44736</v>
      </c>
      <c r="C243" s="44" t="s">
        <v>722</v>
      </c>
      <c r="D243" s="75">
        <v>6</v>
      </c>
      <c r="H243">
        <v>31</v>
      </c>
      <c r="I243">
        <v>29</v>
      </c>
      <c r="J243" s="77">
        <v>30</v>
      </c>
      <c r="K243" s="79">
        <v>19</v>
      </c>
      <c r="L243" s="79">
        <v>18</v>
      </c>
      <c r="M243" s="77">
        <v>19</v>
      </c>
      <c r="N243" s="18">
        <f>(K243+L243+M243)/3</f>
        <v>18.666666666666668</v>
      </c>
      <c r="O243" s="21">
        <f t="shared" si="16"/>
        <v>44718.333333333336</v>
      </c>
      <c r="P243" s="19">
        <f t="shared" si="15"/>
        <v>44743.333333333336</v>
      </c>
      <c r="R243" s="132" t="s">
        <v>659</v>
      </c>
      <c r="S243" s="56">
        <v>11</v>
      </c>
    </row>
    <row r="244" spans="1:20" s="140" customFormat="1" ht="30" x14ac:dyDescent="0.25">
      <c r="A244" t="s">
        <v>207</v>
      </c>
      <c r="B244" s="1">
        <v>44736</v>
      </c>
      <c r="C244" s="44" t="s">
        <v>722</v>
      </c>
      <c r="D244" s="75">
        <v>5</v>
      </c>
      <c r="E244"/>
      <c r="F244"/>
      <c r="G244" s="77"/>
      <c r="H244">
        <v>23</v>
      </c>
      <c r="I244">
        <v>28</v>
      </c>
      <c r="J244" s="77">
        <v>27</v>
      </c>
      <c r="K244" s="79">
        <v>16</v>
      </c>
      <c r="L244" s="79">
        <v>18</v>
      </c>
      <c r="M244" s="77">
        <v>17</v>
      </c>
      <c r="N244" s="18">
        <f>(K244+L244+M244)/3</f>
        <v>17</v>
      </c>
      <c r="O244" s="21">
        <f t="shared" si="16"/>
        <v>44720</v>
      </c>
      <c r="P244" s="19">
        <f t="shared" si="15"/>
        <v>44745</v>
      </c>
      <c r="Q244" s="145"/>
      <c r="R244" s="132" t="s">
        <v>659</v>
      </c>
      <c r="S244" s="56">
        <v>11</v>
      </c>
      <c r="T244"/>
    </row>
    <row r="245" spans="1:20" x14ac:dyDescent="0.25">
      <c r="A245" t="s">
        <v>218</v>
      </c>
      <c r="B245" s="1">
        <v>44736</v>
      </c>
      <c r="C245" s="44" t="s">
        <v>217</v>
      </c>
      <c r="D245" s="75">
        <v>5</v>
      </c>
      <c r="H245">
        <v>26</v>
      </c>
      <c r="I245">
        <v>29</v>
      </c>
      <c r="K245" s="79">
        <v>17</v>
      </c>
      <c r="L245" s="79">
        <v>18</v>
      </c>
      <c r="N245" s="18">
        <f>(K245+L245)/2</f>
        <v>17.5</v>
      </c>
      <c r="O245" s="21">
        <f t="shared" si="16"/>
        <v>44719.5</v>
      </c>
      <c r="P245" s="19">
        <f t="shared" si="15"/>
        <v>44744.5</v>
      </c>
      <c r="R245" s="132" t="s">
        <v>659</v>
      </c>
      <c r="S245" s="56">
        <v>11</v>
      </c>
    </row>
    <row r="246" spans="1:20" x14ac:dyDescent="0.25">
      <c r="A246" t="s">
        <v>725</v>
      </c>
      <c r="B246" s="1">
        <v>44736</v>
      </c>
      <c r="C246" s="44" t="s">
        <v>217</v>
      </c>
      <c r="D246" s="75" t="s">
        <v>390</v>
      </c>
      <c r="K246" s="79"/>
      <c r="L246" s="79"/>
      <c r="N246" s="18"/>
      <c r="O246" s="21">
        <f t="shared" si="16"/>
        <v>44737</v>
      </c>
      <c r="P246" s="19">
        <f t="shared" si="15"/>
        <v>44762</v>
      </c>
      <c r="Q246" s="147" t="s">
        <v>805</v>
      </c>
      <c r="R246" s="132" t="s">
        <v>659</v>
      </c>
      <c r="S246" s="56">
        <v>5.5</v>
      </c>
    </row>
    <row r="247" spans="1:20" s="100" customFormat="1" x14ac:dyDescent="0.25">
      <c r="A247" t="s">
        <v>728</v>
      </c>
      <c r="B247" s="1">
        <v>44736</v>
      </c>
      <c r="C247" s="44" t="s">
        <v>217</v>
      </c>
      <c r="D247" s="75" t="s">
        <v>390</v>
      </c>
      <c r="E247"/>
      <c r="F247"/>
      <c r="G247" s="77"/>
      <c r="H247"/>
      <c r="I247"/>
      <c r="J247" s="77"/>
      <c r="K247" s="79"/>
      <c r="L247" s="79"/>
      <c r="M247" s="77"/>
      <c r="N247" s="18"/>
      <c r="O247" s="21">
        <f t="shared" si="16"/>
        <v>44737</v>
      </c>
      <c r="P247" s="19">
        <f t="shared" si="15"/>
        <v>44762</v>
      </c>
      <c r="Q247" s="147" t="s">
        <v>805</v>
      </c>
      <c r="R247" s="132" t="s">
        <v>659</v>
      </c>
      <c r="S247" s="56">
        <v>5.5</v>
      </c>
      <c r="T247"/>
    </row>
    <row r="248" spans="1:20" x14ac:dyDescent="0.25">
      <c r="A248" t="s">
        <v>222</v>
      </c>
      <c r="B248" s="1">
        <v>44736</v>
      </c>
      <c r="C248" s="44" t="s">
        <v>241</v>
      </c>
      <c r="H248" t="s">
        <v>495</v>
      </c>
      <c r="K248" s="79"/>
      <c r="L248" s="79"/>
      <c r="N248" s="18"/>
      <c r="O248" s="21">
        <f t="shared" si="16"/>
        <v>44737</v>
      </c>
      <c r="P248" s="19">
        <f t="shared" si="15"/>
        <v>44762</v>
      </c>
      <c r="Q248" s="145" t="s">
        <v>394</v>
      </c>
      <c r="R248" s="132" t="s">
        <v>659</v>
      </c>
      <c r="S248" s="56">
        <v>5.5</v>
      </c>
    </row>
    <row r="249" spans="1:20" x14ac:dyDescent="0.25">
      <c r="A249" t="s">
        <v>223</v>
      </c>
      <c r="B249" s="1">
        <v>44736</v>
      </c>
      <c r="C249" s="44" t="s">
        <v>241</v>
      </c>
      <c r="H249" t="s">
        <v>802</v>
      </c>
      <c r="K249" s="79"/>
      <c r="L249" s="79"/>
      <c r="N249" s="18"/>
      <c r="O249" s="21">
        <f t="shared" si="16"/>
        <v>44737</v>
      </c>
      <c r="P249" s="19">
        <f t="shared" si="15"/>
        <v>44762</v>
      </c>
      <c r="Q249" s="145" t="s">
        <v>393</v>
      </c>
      <c r="R249" s="132" t="s">
        <v>659</v>
      </c>
      <c r="S249" s="56">
        <v>5.5</v>
      </c>
    </row>
    <row r="250" spans="1:20" x14ac:dyDescent="0.25">
      <c r="A250" t="s">
        <v>224</v>
      </c>
      <c r="B250" s="1">
        <v>44736</v>
      </c>
      <c r="C250" s="44" t="s">
        <v>241</v>
      </c>
      <c r="D250" s="75">
        <v>4</v>
      </c>
      <c r="H250">
        <v>40</v>
      </c>
      <c r="I250">
        <v>39</v>
      </c>
      <c r="J250" s="77">
        <v>36</v>
      </c>
      <c r="K250" s="79">
        <v>22</v>
      </c>
      <c r="L250" s="79">
        <v>22</v>
      </c>
      <c r="M250" s="77">
        <v>21</v>
      </c>
      <c r="N250" s="18">
        <f>(K250+L250+M250)/3</f>
        <v>21.666666666666668</v>
      </c>
      <c r="O250" s="21">
        <f t="shared" si="16"/>
        <v>44715.333333333336</v>
      </c>
      <c r="P250" s="19">
        <f t="shared" si="15"/>
        <v>44740.333333333336</v>
      </c>
      <c r="R250" s="132" t="s">
        <v>659</v>
      </c>
      <c r="S250" s="56">
        <v>11</v>
      </c>
    </row>
    <row r="251" spans="1:20" x14ac:dyDescent="0.25">
      <c r="A251" t="s">
        <v>226</v>
      </c>
      <c r="B251" s="1">
        <v>44736</v>
      </c>
      <c r="C251" s="44" t="s">
        <v>241</v>
      </c>
      <c r="H251" t="s">
        <v>802</v>
      </c>
      <c r="K251" s="79"/>
      <c r="L251" s="79"/>
      <c r="N251" s="18"/>
      <c r="O251" s="21">
        <f t="shared" si="16"/>
        <v>44737</v>
      </c>
      <c r="P251" s="19">
        <f t="shared" si="15"/>
        <v>44762</v>
      </c>
      <c r="Q251" s="145" t="s">
        <v>393</v>
      </c>
      <c r="R251" s="132" t="s">
        <v>659</v>
      </c>
      <c r="S251" s="56">
        <v>5.5</v>
      </c>
    </row>
    <row r="252" spans="1:20" x14ac:dyDescent="0.25">
      <c r="A252" t="s">
        <v>229</v>
      </c>
      <c r="B252" s="1">
        <v>44736</v>
      </c>
      <c r="C252" s="44" t="s">
        <v>241</v>
      </c>
      <c r="K252" s="79"/>
      <c r="L252" s="79"/>
      <c r="N252" s="18"/>
      <c r="O252" s="21">
        <f t="shared" si="16"/>
        <v>44737</v>
      </c>
      <c r="P252" s="19">
        <f t="shared" si="15"/>
        <v>44762</v>
      </c>
      <c r="Q252" s="145" t="s">
        <v>440</v>
      </c>
      <c r="R252" s="132" t="s">
        <v>659</v>
      </c>
      <c r="S252" s="56">
        <v>5.5</v>
      </c>
    </row>
    <row r="253" spans="1:20" x14ac:dyDescent="0.25">
      <c r="A253" t="s">
        <v>233</v>
      </c>
      <c r="B253" s="1">
        <v>44736</v>
      </c>
      <c r="C253" s="44" t="s">
        <v>241</v>
      </c>
      <c r="D253" s="75">
        <v>2</v>
      </c>
      <c r="H253">
        <v>32</v>
      </c>
      <c r="I253">
        <v>33</v>
      </c>
      <c r="K253" s="79">
        <v>19</v>
      </c>
      <c r="L253" s="79">
        <v>20</v>
      </c>
      <c r="N253" s="18">
        <f>(K253+L253)/2</f>
        <v>19.5</v>
      </c>
      <c r="O253" s="21">
        <f t="shared" si="16"/>
        <v>44717.5</v>
      </c>
      <c r="P253" s="19">
        <f t="shared" si="15"/>
        <v>44742.5</v>
      </c>
      <c r="R253" s="132" t="s">
        <v>659</v>
      </c>
      <c r="S253" s="56">
        <v>11</v>
      </c>
      <c r="T253" s="100"/>
    </row>
    <row r="254" spans="1:20" x14ac:dyDescent="0.25">
      <c r="A254" t="s">
        <v>235</v>
      </c>
      <c r="B254" s="1">
        <v>44736</v>
      </c>
      <c r="C254" s="44" t="s">
        <v>241</v>
      </c>
      <c r="D254" s="75">
        <v>4</v>
      </c>
      <c r="H254">
        <v>35</v>
      </c>
      <c r="I254">
        <v>39</v>
      </c>
      <c r="J254" s="77">
        <v>38</v>
      </c>
      <c r="K254" s="79">
        <v>21</v>
      </c>
      <c r="L254" s="79">
        <v>22</v>
      </c>
      <c r="M254" s="77">
        <v>22</v>
      </c>
      <c r="N254" s="18">
        <f>(K254+L254+M254)/3</f>
        <v>21.666666666666668</v>
      </c>
      <c r="O254" s="21">
        <f t="shared" si="16"/>
        <v>44715.333333333336</v>
      </c>
      <c r="P254" s="19">
        <f t="shared" si="15"/>
        <v>44740.333333333336</v>
      </c>
      <c r="R254" s="132" t="s">
        <v>659</v>
      </c>
      <c r="S254" s="56">
        <v>11</v>
      </c>
    </row>
    <row r="255" spans="1:20" x14ac:dyDescent="0.25">
      <c r="A255" t="s">
        <v>240</v>
      </c>
      <c r="B255" s="1">
        <v>44736</v>
      </c>
      <c r="C255" s="44" t="s">
        <v>241</v>
      </c>
      <c r="D255" s="75">
        <v>1</v>
      </c>
      <c r="E255">
        <v>45</v>
      </c>
      <c r="K255" s="79">
        <v>6</v>
      </c>
      <c r="L255" s="79"/>
      <c r="N255" s="18">
        <v>6</v>
      </c>
      <c r="O255" s="21">
        <f t="shared" si="16"/>
        <v>44731</v>
      </c>
      <c r="P255" s="19">
        <f t="shared" si="15"/>
        <v>44756</v>
      </c>
      <c r="R255" s="132" t="s">
        <v>659</v>
      </c>
      <c r="S255" s="56">
        <v>11</v>
      </c>
    </row>
    <row r="256" spans="1:20" x14ac:dyDescent="0.25">
      <c r="A256" t="s">
        <v>731</v>
      </c>
      <c r="B256" s="1">
        <v>44736</v>
      </c>
      <c r="C256" s="44" t="s">
        <v>241</v>
      </c>
      <c r="D256" s="75">
        <v>4</v>
      </c>
      <c r="H256">
        <v>42</v>
      </c>
      <c r="I256">
        <v>46</v>
      </c>
      <c r="J256" s="77">
        <v>43</v>
      </c>
      <c r="K256" s="79">
        <v>23</v>
      </c>
      <c r="L256" s="79">
        <v>23</v>
      </c>
      <c r="M256" s="77">
        <v>23</v>
      </c>
      <c r="N256" s="18">
        <f>(K256+L256+M256)/3</f>
        <v>23</v>
      </c>
      <c r="O256" s="21">
        <f t="shared" si="16"/>
        <v>44714</v>
      </c>
      <c r="P256" s="19">
        <f t="shared" si="15"/>
        <v>44739</v>
      </c>
      <c r="R256" s="132" t="s">
        <v>659</v>
      </c>
      <c r="S256" s="56">
        <v>11</v>
      </c>
    </row>
    <row r="257" spans="1:20" x14ac:dyDescent="0.25">
      <c r="A257" t="s">
        <v>732</v>
      </c>
      <c r="B257" s="1">
        <v>44736</v>
      </c>
      <c r="C257" s="44" t="s">
        <v>241</v>
      </c>
      <c r="D257" s="75">
        <v>5</v>
      </c>
      <c r="H257">
        <v>36</v>
      </c>
      <c r="I257">
        <v>35</v>
      </c>
      <c r="J257" s="77">
        <v>34</v>
      </c>
      <c r="K257" s="79">
        <v>21</v>
      </c>
      <c r="L257" s="79">
        <v>21</v>
      </c>
      <c r="M257" s="77">
        <v>20</v>
      </c>
      <c r="N257" s="18">
        <f>(K257+L257+M257)/3</f>
        <v>20.666666666666668</v>
      </c>
      <c r="O257" s="21">
        <f t="shared" si="16"/>
        <v>44716.333333333336</v>
      </c>
      <c r="P257" s="19">
        <f t="shared" si="15"/>
        <v>44741.333333333336</v>
      </c>
      <c r="R257" s="132" t="s">
        <v>659</v>
      </c>
      <c r="S257" s="56">
        <v>11</v>
      </c>
    </row>
    <row r="258" spans="1:20" x14ac:dyDescent="0.25">
      <c r="A258" t="s">
        <v>733</v>
      </c>
      <c r="B258" s="1">
        <v>44736</v>
      </c>
      <c r="C258" s="44" t="s">
        <v>241</v>
      </c>
      <c r="D258" s="75">
        <v>4</v>
      </c>
      <c r="H258">
        <v>30</v>
      </c>
      <c r="I258">
        <v>30</v>
      </c>
      <c r="J258" s="77">
        <v>33</v>
      </c>
      <c r="K258" s="79">
        <v>19</v>
      </c>
      <c r="L258" s="79">
        <v>19</v>
      </c>
      <c r="M258" s="77">
        <v>20</v>
      </c>
      <c r="N258" s="18">
        <f>(K258+L258+M258)/3</f>
        <v>19.333333333333332</v>
      </c>
      <c r="O258" s="21">
        <f t="shared" si="16"/>
        <v>44717.666666666664</v>
      </c>
      <c r="P258" s="19">
        <f t="shared" si="15"/>
        <v>44742.666666666664</v>
      </c>
      <c r="R258" s="132" t="s">
        <v>659</v>
      </c>
      <c r="S258" s="56">
        <v>11</v>
      </c>
    </row>
    <row r="259" spans="1:20" ht="30" x14ac:dyDescent="0.25">
      <c r="A259" t="s">
        <v>244</v>
      </c>
      <c r="B259" s="1">
        <v>44734</v>
      </c>
      <c r="C259" s="45" t="s">
        <v>242</v>
      </c>
      <c r="K259" s="79"/>
      <c r="L259" s="79"/>
      <c r="N259" s="18"/>
      <c r="O259" s="21">
        <f t="shared" si="16"/>
        <v>44735</v>
      </c>
      <c r="P259" s="19">
        <f t="shared" si="15"/>
        <v>44760</v>
      </c>
      <c r="Q259" s="145" t="s">
        <v>394</v>
      </c>
      <c r="R259" s="132" t="s">
        <v>659</v>
      </c>
      <c r="S259" s="56">
        <v>4.5</v>
      </c>
    </row>
    <row r="260" spans="1:20" ht="30" x14ac:dyDescent="0.25">
      <c r="A260" t="s">
        <v>245</v>
      </c>
      <c r="B260" s="1">
        <v>44734</v>
      </c>
      <c r="C260" s="45" t="s">
        <v>242</v>
      </c>
      <c r="K260" s="79"/>
      <c r="L260" s="79"/>
      <c r="N260" s="18"/>
      <c r="O260" s="21">
        <f t="shared" si="16"/>
        <v>44735</v>
      </c>
      <c r="P260" s="19">
        <f t="shared" si="15"/>
        <v>44760</v>
      </c>
      <c r="Q260" s="145" t="s">
        <v>440</v>
      </c>
      <c r="R260" s="132" t="s">
        <v>659</v>
      </c>
      <c r="S260" s="56">
        <v>4.5</v>
      </c>
    </row>
    <row r="261" spans="1:20" ht="30" x14ac:dyDescent="0.25">
      <c r="A261" t="s">
        <v>246</v>
      </c>
      <c r="B261" s="1">
        <v>44734</v>
      </c>
      <c r="C261" s="45" t="s">
        <v>242</v>
      </c>
      <c r="D261" s="75">
        <v>4</v>
      </c>
      <c r="E261">
        <v>90</v>
      </c>
      <c r="F261">
        <v>45</v>
      </c>
      <c r="K261" s="79">
        <v>10</v>
      </c>
      <c r="L261" s="79">
        <v>6</v>
      </c>
      <c r="N261" s="18">
        <f>(K261+L261)/2</f>
        <v>8</v>
      </c>
      <c r="O261" s="21">
        <f t="shared" si="16"/>
        <v>44727</v>
      </c>
      <c r="P261" s="19">
        <f t="shared" si="15"/>
        <v>44752</v>
      </c>
      <c r="R261" s="132" t="s">
        <v>659</v>
      </c>
      <c r="S261" s="56">
        <v>9</v>
      </c>
      <c r="T261" s="100"/>
    </row>
    <row r="262" spans="1:20" ht="30" x14ac:dyDescent="0.25">
      <c r="A262" t="s">
        <v>247</v>
      </c>
      <c r="B262" s="1">
        <v>44734</v>
      </c>
      <c r="C262" s="45" t="s">
        <v>242</v>
      </c>
      <c r="D262" s="75">
        <v>2</v>
      </c>
      <c r="E262">
        <v>80</v>
      </c>
      <c r="H262">
        <v>18</v>
      </c>
      <c r="K262" s="79">
        <v>9</v>
      </c>
      <c r="L262" s="79">
        <v>14</v>
      </c>
      <c r="N262" s="18">
        <f>(K262+L262)/2</f>
        <v>11.5</v>
      </c>
      <c r="O262" s="21">
        <f t="shared" si="16"/>
        <v>44723.5</v>
      </c>
      <c r="P262" s="19">
        <f t="shared" si="15"/>
        <v>44748.5</v>
      </c>
      <c r="R262" s="132" t="s">
        <v>659</v>
      </c>
      <c r="S262" s="56">
        <v>9</v>
      </c>
    </row>
    <row r="263" spans="1:20" ht="30" x14ac:dyDescent="0.25">
      <c r="A263" t="s">
        <v>253</v>
      </c>
      <c r="B263" s="1">
        <v>44734</v>
      </c>
      <c r="C263" s="45" t="s">
        <v>242</v>
      </c>
      <c r="D263" s="75">
        <v>4</v>
      </c>
      <c r="H263">
        <v>34</v>
      </c>
      <c r="I263">
        <v>39</v>
      </c>
      <c r="J263" s="77">
        <v>35</v>
      </c>
      <c r="K263" s="79">
        <v>20</v>
      </c>
      <c r="L263" s="79">
        <v>22</v>
      </c>
      <c r="M263" s="77">
        <v>21</v>
      </c>
      <c r="N263" s="18">
        <f>(K263+L263+M263)/3</f>
        <v>21</v>
      </c>
      <c r="O263" s="21">
        <f t="shared" si="16"/>
        <v>44714</v>
      </c>
      <c r="P263" s="19">
        <f t="shared" si="15"/>
        <v>44739</v>
      </c>
      <c r="R263" s="132" t="s">
        <v>659</v>
      </c>
      <c r="S263" s="56">
        <v>9</v>
      </c>
    </row>
    <row r="264" spans="1:20" ht="30" x14ac:dyDescent="0.25">
      <c r="A264" t="s">
        <v>255</v>
      </c>
      <c r="B264" s="1">
        <v>44734</v>
      </c>
      <c r="C264" s="45" t="s">
        <v>242</v>
      </c>
      <c r="K264" s="79"/>
      <c r="L264" s="79"/>
      <c r="N264" s="18"/>
      <c r="O264" s="21">
        <f t="shared" ref="O264:O295" si="17">B264-N264+1</f>
        <v>44735</v>
      </c>
      <c r="P264" s="19">
        <f t="shared" si="15"/>
        <v>44760</v>
      </c>
      <c r="Q264" s="145" t="s">
        <v>393</v>
      </c>
      <c r="R264" s="132" t="s">
        <v>659</v>
      </c>
      <c r="S264" s="56">
        <v>4.5</v>
      </c>
    </row>
    <row r="265" spans="1:20" ht="30" x14ac:dyDescent="0.25">
      <c r="A265" t="s">
        <v>256</v>
      </c>
      <c r="B265" s="1">
        <v>44734</v>
      </c>
      <c r="C265" s="45" t="s">
        <v>242</v>
      </c>
      <c r="D265" s="75">
        <v>5</v>
      </c>
      <c r="H265">
        <v>41</v>
      </c>
      <c r="I265">
        <v>35</v>
      </c>
      <c r="J265" s="77">
        <v>41</v>
      </c>
      <c r="K265" s="79">
        <v>23</v>
      </c>
      <c r="L265" s="79">
        <v>21</v>
      </c>
      <c r="M265" s="77">
        <v>23</v>
      </c>
      <c r="N265" s="18">
        <f>(K265+L265+M265)/3</f>
        <v>22.333333333333332</v>
      </c>
      <c r="O265" s="21">
        <f t="shared" si="17"/>
        <v>44712.666666666664</v>
      </c>
      <c r="P265" s="19">
        <f t="shared" si="15"/>
        <v>44737.666666666664</v>
      </c>
      <c r="R265" s="132" t="s">
        <v>659</v>
      </c>
      <c r="S265" s="56">
        <v>9</v>
      </c>
    </row>
    <row r="266" spans="1:20" ht="30" x14ac:dyDescent="0.25">
      <c r="A266" t="s">
        <v>257</v>
      </c>
      <c r="B266" s="1">
        <v>44734</v>
      </c>
      <c r="C266" s="45" t="s">
        <v>242</v>
      </c>
      <c r="K266" s="79"/>
      <c r="L266" s="79"/>
      <c r="N266" s="18"/>
      <c r="O266" s="21">
        <f t="shared" si="17"/>
        <v>44735</v>
      </c>
      <c r="P266" s="19">
        <f t="shared" si="15"/>
        <v>44760</v>
      </c>
      <c r="Q266" s="147" t="s">
        <v>805</v>
      </c>
      <c r="R266" s="132" t="s">
        <v>659</v>
      </c>
      <c r="S266" s="56">
        <v>4.5</v>
      </c>
    </row>
    <row r="267" spans="1:20" ht="30" x14ac:dyDescent="0.25">
      <c r="A267" t="s">
        <v>262</v>
      </c>
      <c r="B267" s="1">
        <v>44734</v>
      </c>
      <c r="C267" s="45" t="s">
        <v>242</v>
      </c>
      <c r="K267" s="79"/>
      <c r="L267" s="79"/>
      <c r="N267" s="18"/>
      <c r="O267" s="21">
        <f t="shared" si="17"/>
        <v>44735</v>
      </c>
      <c r="P267" s="19">
        <f t="shared" si="15"/>
        <v>44760</v>
      </c>
      <c r="Q267" s="145" t="s">
        <v>393</v>
      </c>
      <c r="R267" s="132" t="s">
        <v>659</v>
      </c>
      <c r="S267" s="56">
        <v>4.5</v>
      </c>
    </row>
    <row r="268" spans="1:20" ht="30" x14ac:dyDescent="0.25">
      <c r="A268" t="s">
        <v>263</v>
      </c>
      <c r="B268" s="1">
        <v>44734</v>
      </c>
      <c r="C268" s="45" t="s">
        <v>242</v>
      </c>
      <c r="K268" s="79"/>
      <c r="L268" s="79"/>
      <c r="N268" s="18"/>
      <c r="O268" s="21">
        <f t="shared" si="17"/>
        <v>44735</v>
      </c>
      <c r="P268" s="19">
        <f t="shared" si="15"/>
        <v>44760</v>
      </c>
      <c r="Q268" s="145" t="s">
        <v>393</v>
      </c>
      <c r="R268" s="132" t="s">
        <v>659</v>
      </c>
      <c r="S268" s="56">
        <v>4.5</v>
      </c>
    </row>
    <row r="269" spans="1:20" ht="30" x14ac:dyDescent="0.25">
      <c r="A269" t="s">
        <v>264</v>
      </c>
      <c r="B269" s="1">
        <v>44734</v>
      </c>
      <c r="C269" s="45" t="s">
        <v>242</v>
      </c>
      <c r="D269" s="75">
        <v>4</v>
      </c>
      <c r="H269">
        <v>31</v>
      </c>
      <c r="I269">
        <v>33</v>
      </c>
      <c r="J269" s="77">
        <v>36</v>
      </c>
      <c r="K269" s="79">
        <v>19</v>
      </c>
      <c r="L269" s="79">
        <v>20</v>
      </c>
      <c r="M269" s="77">
        <v>21</v>
      </c>
      <c r="N269" s="18">
        <f>(K269+L269+M269)/3</f>
        <v>20</v>
      </c>
      <c r="O269" s="21">
        <f t="shared" si="17"/>
        <v>44715</v>
      </c>
      <c r="P269" s="19">
        <f t="shared" si="15"/>
        <v>44740</v>
      </c>
      <c r="R269" s="132" t="s">
        <v>659</v>
      </c>
      <c r="S269" s="56">
        <v>9</v>
      </c>
    </row>
    <row r="270" spans="1:20" ht="30" x14ac:dyDescent="0.25">
      <c r="A270" t="s">
        <v>266</v>
      </c>
      <c r="B270" s="1">
        <v>44734</v>
      </c>
      <c r="C270" s="45" t="s">
        <v>242</v>
      </c>
      <c r="K270" s="79"/>
      <c r="L270" s="79"/>
      <c r="N270" s="18"/>
      <c r="O270" s="21">
        <f t="shared" si="17"/>
        <v>44735</v>
      </c>
      <c r="P270" s="19">
        <f t="shared" si="15"/>
        <v>44760</v>
      </c>
      <c r="Q270" s="145" t="s">
        <v>393</v>
      </c>
      <c r="R270" s="132" t="s">
        <v>659</v>
      </c>
      <c r="S270" s="56">
        <v>4.5</v>
      </c>
    </row>
    <row r="271" spans="1:20" ht="30" x14ac:dyDescent="0.25">
      <c r="A271" t="s">
        <v>268</v>
      </c>
      <c r="B271" s="1">
        <v>44734</v>
      </c>
      <c r="C271" s="45" t="s">
        <v>242</v>
      </c>
      <c r="K271" s="79"/>
      <c r="L271" s="79"/>
      <c r="N271" s="18"/>
      <c r="O271" s="21">
        <f t="shared" si="17"/>
        <v>44735</v>
      </c>
      <c r="P271" s="19">
        <f t="shared" si="15"/>
        <v>44760</v>
      </c>
      <c r="Q271" s="145" t="s">
        <v>440</v>
      </c>
      <c r="R271" s="132" t="s">
        <v>659</v>
      </c>
      <c r="S271" s="56">
        <v>4.5</v>
      </c>
    </row>
    <row r="272" spans="1:20" ht="30" x14ac:dyDescent="0.25">
      <c r="A272" t="s">
        <v>742</v>
      </c>
      <c r="B272" s="1">
        <v>44734</v>
      </c>
      <c r="C272" s="45" t="s">
        <v>242</v>
      </c>
      <c r="D272" s="75">
        <v>4</v>
      </c>
      <c r="H272">
        <v>34</v>
      </c>
      <c r="I272">
        <v>31</v>
      </c>
      <c r="J272" s="77">
        <v>29</v>
      </c>
      <c r="K272" s="79">
        <v>20</v>
      </c>
      <c r="L272" s="79">
        <v>19</v>
      </c>
      <c r="M272" s="77">
        <v>18</v>
      </c>
      <c r="N272" s="18">
        <f>(K272+L272+M272)/3</f>
        <v>19</v>
      </c>
      <c r="O272" s="21">
        <f t="shared" si="17"/>
        <v>44716</v>
      </c>
      <c r="P272" s="19">
        <f t="shared" si="15"/>
        <v>44741</v>
      </c>
      <c r="R272" s="132" t="s">
        <v>659</v>
      </c>
      <c r="S272" s="56">
        <v>9</v>
      </c>
    </row>
    <row r="273" spans="1:20" ht="30" x14ac:dyDescent="0.25">
      <c r="A273" t="s">
        <v>743</v>
      </c>
      <c r="B273" s="1">
        <v>44734</v>
      </c>
      <c r="C273" s="45" t="s">
        <v>242</v>
      </c>
      <c r="D273" s="75">
        <v>4</v>
      </c>
      <c r="E273">
        <v>90</v>
      </c>
      <c r="F273">
        <v>90</v>
      </c>
      <c r="G273" s="77" t="s">
        <v>193</v>
      </c>
      <c r="K273" s="79">
        <v>10</v>
      </c>
      <c r="L273" s="79">
        <v>10</v>
      </c>
      <c r="M273" s="77">
        <v>11</v>
      </c>
      <c r="N273" s="18">
        <f>(K273+L273+M273)/3</f>
        <v>10.333333333333334</v>
      </c>
      <c r="O273" s="21">
        <f t="shared" si="17"/>
        <v>44724.666666666664</v>
      </c>
      <c r="P273" s="19">
        <f t="shared" si="15"/>
        <v>44749.666666666664</v>
      </c>
      <c r="R273" s="132" t="s">
        <v>659</v>
      </c>
      <c r="S273" s="56">
        <v>9</v>
      </c>
    </row>
    <row r="274" spans="1:20" ht="30" x14ac:dyDescent="0.25">
      <c r="A274" t="s">
        <v>744</v>
      </c>
      <c r="B274" s="1">
        <v>44734</v>
      </c>
      <c r="C274" s="45" t="s">
        <v>242</v>
      </c>
      <c r="D274" s="75">
        <v>4</v>
      </c>
      <c r="G274" s="77">
        <v>90</v>
      </c>
      <c r="H274">
        <v>24</v>
      </c>
      <c r="I274">
        <v>28</v>
      </c>
      <c r="K274" s="79">
        <v>10</v>
      </c>
      <c r="L274" s="79">
        <v>16</v>
      </c>
      <c r="M274" s="77">
        <v>18</v>
      </c>
      <c r="N274" s="18">
        <f>(K274+L274+M274)/3</f>
        <v>14.666666666666666</v>
      </c>
      <c r="O274" s="21">
        <f t="shared" si="17"/>
        <v>44720.333333333336</v>
      </c>
      <c r="P274" s="19">
        <f t="shared" ref="P274:P336" si="18">O274+25</f>
        <v>44745.333333333336</v>
      </c>
      <c r="R274" s="132" t="s">
        <v>659</v>
      </c>
      <c r="S274" s="56">
        <v>9</v>
      </c>
    </row>
    <row r="275" spans="1:20" ht="30" x14ac:dyDescent="0.25">
      <c r="A275" t="s">
        <v>746</v>
      </c>
      <c r="B275" s="1">
        <v>44734</v>
      </c>
      <c r="C275" s="45" t="s">
        <v>242</v>
      </c>
      <c r="H275" t="s">
        <v>829</v>
      </c>
      <c r="K275" s="79"/>
      <c r="L275" s="79"/>
      <c r="M275" s="77">
        <v>26</v>
      </c>
      <c r="N275" s="18">
        <v>26</v>
      </c>
      <c r="O275" s="21">
        <f t="shared" si="17"/>
        <v>44709</v>
      </c>
      <c r="P275" s="19">
        <f t="shared" si="18"/>
        <v>44734</v>
      </c>
      <c r="R275" s="132" t="s">
        <v>659</v>
      </c>
      <c r="S275" s="56">
        <v>9</v>
      </c>
    </row>
    <row r="276" spans="1:20" x14ac:dyDescent="0.25">
      <c r="A276" t="s">
        <v>278</v>
      </c>
      <c r="B276" s="1">
        <v>44733</v>
      </c>
      <c r="C276" s="44" t="s">
        <v>322</v>
      </c>
      <c r="D276" s="75">
        <v>3</v>
      </c>
      <c r="H276">
        <v>31</v>
      </c>
      <c r="I276">
        <v>32</v>
      </c>
      <c r="J276" s="77">
        <v>35</v>
      </c>
      <c r="K276" s="79">
        <v>19</v>
      </c>
      <c r="L276" s="79">
        <v>19</v>
      </c>
      <c r="M276" s="77">
        <v>21</v>
      </c>
      <c r="N276" s="18">
        <f>(K276+L276+M276)/3</f>
        <v>19.666666666666668</v>
      </c>
      <c r="O276" s="21">
        <f t="shared" si="17"/>
        <v>44714.333333333336</v>
      </c>
      <c r="P276" s="19">
        <f t="shared" si="18"/>
        <v>44739.333333333336</v>
      </c>
      <c r="R276" s="132" t="s">
        <v>659</v>
      </c>
      <c r="S276" s="56">
        <v>10</v>
      </c>
    </row>
    <row r="277" spans="1:20" x14ac:dyDescent="0.25">
      <c r="A277" t="s">
        <v>280</v>
      </c>
      <c r="B277" s="1">
        <v>44733</v>
      </c>
      <c r="C277" s="44" t="s">
        <v>322</v>
      </c>
      <c r="K277" s="79"/>
      <c r="L277" s="79"/>
      <c r="N277" s="18"/>
      <c r="O277" s="21">
        <f t="shared" si="17"/>
        <v>44734</v>
      </c>
      <c r="P277" s="19">
        <f t="shared" si="18"/>
        <v>44759</v>
      </c>
      <c r="Q277" s="147" t="s">
        <v>805</v>
      </c>
      <c r="R277" s="132" t="s">
        <v>659</v>
      </c>
      <c r="S277" s="56">
        <v>5</v>
      </c>
    </row>
    <row r="278" spans="1:20" x14ac:dyDescent="0.25">
      <c r="A278" t="s">
        <v>281</v>
      </c>
      <c r="B278" s="1">
        <v>44733</v>
      </c>
      <c r="C278" s="44" t="s">
        <v>322</v>
      </c>
      <c r="K278" s="79"/>
      <c r="L278" s="79"/>
      <c r="N278" s="18"/>
      <c r="O278" s="21">
        <f t="shared" si="17"/>
        <v>44734</v>
      </c>
      <c r="P278" s="19">
        <f t="shared" si="18"/>
        <v>44759</v>
      </c>
      <c r="Q278" s="147" t="s">
        <v>805</v>
      </c>
      <c r="R278" s="132" t="s">
        <v>659</v>
      </c>
      <c r="S278" s="56">
        <v>5</v>
      </c>
    </row>
    <row r="279" spans="1:20" x14ac:dyDescent="0.25">
      <c r="A279" t="s">
        <v>282</v>
      </c>
      <c r="B279" s="1">
        <v>44733</v>
      </c>
      <c r="C279" s="44" t="s">
        <v>322</v>
      </c>
      <c r="K279" s="79"/>
      <c r="L279" s="79"/>
      <c r="N279" s="18"/>
      <c r="O279" s="21">
        <f t="shared" si="17"/>
        <v>44734</v>
      </c>
      <c r="P279" s="19">
        <f t="shared" si="18"/>
        <v>44759</v>
      </c>
      <c r="Q279" s="147" t="s">
        <v>805</v>
      </c>
      <c r="R279" s="132" t="s">
        <v>659</v>
      </c>
      <c r="S279" s="56">
        <v>5</v>
      </c>
    </row>
    <row r="280" spans="1:20" x14ac:dyDescent="0.25">
      <c r="A280" t="s">
        <v>283</v>
      </c>
      <c r="B280" s="1">
        <v>44733</v>
      </c>
      <c r="C280" s="44" t="s">
        <v>322</v>
      </c>
      <c r="D280" s="75">
        <v>3</v>
      </c>
      <c r="H280">
        <v>32</v>
      </c>
      <c r="I280">
        <v>35</v>
      </c>
      <c r="J280" s="77">
        <v>34</v>
      </c>
      <c r="K280" s="79">
        <v>19</v>
      </c>
      <c r="L280" s="79">
        <v>21</v>
      </c>
      <c r="M280" s="77">
        <v>20</v>
      </c>
      <c r="N280" s="18">
        <f>(K280+L280+M280)/3</f>
        <v>20</v>
      </c>
      <c r="O280" s="21">
        <f t="shared" si="17"/>
        <v>44714</v>
      </c>
      <c r="P280" s="19">
        <f t="shared" si="18"/>
        <v>44739</v>
      </c>
      <c r="R280" s="132" t="s">
        <v>659</v>
      </c>
      <c r="S280" s="56">
        <v>10</v>
      </c>
    </row>
    <row r="281" spans="1:20" x14ac:dyDescent="0.25">
      <c r="A281" t="s">
        <v>286</v>
      </c>
      <c r="B281" s="1">
        <v>44733</v>
      </c>
      <c r="C281" s="44" t="s">
        <v>322</v>
      </c>
      <c r="D281" s="75">
        <v>2</v>
      </c>
      <c r="H281">
        <v>30</v>
      </c>
      <c r="I281">
        <v>36</v>
      </c>
      <c r="K281" s="79">
        <v>19</v>
      </c>
      <c r="L281" s="79">
        <v>21</v>
      </c>
      <c r="N281" s="18">
        <f>(K281+L281)/2</f>
        <v>20</v>
      </c>
      <c r="O281" s="21">
        <f t="shared" si="17"/>
        <v>44714</v>
      </c>
      <c r="P281" s="19">
        <f t="shared" si="18"/>
        <v>44739</v>
      </c>
      <c r="R281" s="132" t="s">
        <v>659</v>
      </c>
      <c r="S281" s="56">
        <v>10</v>
      </c>
    </row>
    <row r="282" spans="1:20" x14ac:dyDescent="0.25">
      <c r="A282" t="s">
        <v>287</v>
      </c>
      <c r="B282" s="1">
        <v>44733</v>
      </c>
      <c r="C282" s="44" t="s">
        <v>322</v>
      </c>
      <c r="D282" s="75">
        <v>5</v>
      </c>
      <c r="H282">
        <v>28</v>
      </c>
      <c r="I282">
        <v>27</v>
      </c>
      <c r="J282" s="77">
        <v>31</v>
      </c>
      <c r="K282" s="79">
        <v>18</v>
      </c>
      <c r="L282" s="79">
        <v>17</v>
      </c>
      <c r="M282" s="77">
        <v>19</v>
      </c>
      <c r="N282" s="18">
        <f>(K282+L282+M282)/3</f>
        <v>18</v>
      </c>
      <c r="O282" s="21">
        <f t="shared" si="17"/>
        <v>44716</v>
      </c>
      <c r="P282" s="19">
        <f t="shared" si="18"/>
        <v>44741</v>
      </c>
      <c r="R282" s="132" t="s">
        <v>659</v>
      </c>
      <c r="S282" s="56">
        <v>10</v>
      </c>
    </row>
    <row r="283" spans="1:20" x14ac:dyDescent="0.25">
      <c r="A283" t="s">
        <v>292</v>
      </c>
      <c r="B283" s="1">
        <v>44733</v>
      </c>
      <c r="C283" s="44" t="s">
        <v>322</v>
      </c>
      <c r="D283" s="75">
        <v>4</v>
      </c>
      <c r="H283">
        <v>36</v>
      </c>
      <c r="I283">
        <v>38</v>
      </c>
      <c r="J283" s="77">
        <v>36</v>
      </c>
      <c r="K283" s="79">
        <v>21</v>
      </c>
      <c r="L283" s="79">
        <v>22</v>
      </c>
      <c r="M283" s="77">
        <v>21</v>
      </c>
      <c r="N283" s="18">
        <f>(K283+L283+M283)/3</f>
        <v>21.333333333333332</v>
      </c>
      <c r="O283" s="21">
        <f t="shared" si="17"/>
        <v>44712.666666666664</v>
      </c>
      <c r="P283" s="19">
        <f t="shared" si="18"/>
        <v>44737.666666666664</v>
      </c>
      <c r="R283" s="132" t="s">
        <v>659</v>
      </c>
      <c r="S283" s="56">
        <v>10</v>
      </c>
    </row>
    <row r="284" spans="1:20" x14ac:dyDescent="0.25">
      <c r="A284" t="s">
        <v>293</v>
      </c>
      <c r="B284" s="1">
        <v>44733</v>
      </c>
      <c r="C284" s="44" t="s">
        <v>322</v>
      </c>
      <c r="K284" s="79"/>
      <c r="L284" s="79"/>
      <c r="N284" s="18"/>
      <c r="O284" s="21">
        <f t="shared" si="17"/>
        <v>44734</v>
      </c>
      <c r="P284" s="19">
        <f t="shared" si="18"/>
        <v>44759</v>
      </c>
      <c r="Q284" s="147" t="s">
        <v>805</v>
      </c>
      <c r="R284" s="132" t="s">
        <v>659</v>
      </c>
      <c r="S284" s="56">
        <v>5</v>
      </c>
    </row>
    <row r="285" spans="1:20" x14ac:dyDescent="0.25">
      <c r="A285" t="s">
        <v>300</v>
      </c>
      <c r="B285" s="1">
        <v>44733</v>
      </c>
      <c r="C285" s="44" t="s">
        <v>322</v>
      </c>
      <c r="K285" s="79"/>
      <c r="L285" s="79"/>
      <c r="N285" s="18"/>
      <c r="O285" s="21">
        <f t="shared" si="17"/>
        <v>44734</v>
      </c>
      <c r="P285" s="19">
        <f t="shared" si="18"/>
        <v>44759</v>
      </c>
      <c r="Q285" s="145" t="s">
        <v>394</v>
      </c>
      <c r="R285" s="132" t="s">
        <v>659</v>
      </c>
      <c r="S285" s="56">
        <v>5</v>
      </c>
    </row>
    <row r="286" spans="1:20" x14ac:dyDescent="0.25">
      <c r="A286" t="s">
        <v>301</v>
      </c>
      <c r="B286" s="1">
        <v>44733</v>
      </c>
      <c r="C286" s="44" t="s">
        <v>322</v>
      </c>
      <c r="D286" s="75">
        <v>3</v>
      </c>
      <c r="E286">
        <v>90</v>
      </c>
      <c r="H286">
        <v>20</v>
      </c>
      <c r="I286">
        <v>20</v>
      </c>
      <c r="K286" s="79">
        <v>10</v>
      </c>
      <c r="L286" s="79">
        <v>14</v>
      </c>
      <c r="M286" s="77">
        <v>14</v>
      </c>
      <c r="N286" s="18">
        <f>(K286+L286+M286)/3</f>
        <v>12.666666666666666</v>
      </c>
      <c r="O286" s="21">
        <f t="shared" si="17"/>
        <v>44721.333333333336</v>
      </c>
      <c r="P286" s="19">
        <f t="shared" si="18"/>
        <v>44746.333333333336</v>
      </c>
      <c r="R286" s="132" t="s">
        <v>659</v>
      </c>
      <c r="S286" s="56">
        <v>10</v>
      </c>
    </row>
    <row r="287" spans="1:20" x14ac:dyDescent="0.25">
      <c r="A287" t="s">
        <v>305</v>
      </c>
      <c r="B287" s="1">
        <v>44733</v>
      </c>
      <c r="C287" s="44" t="s">
        <v>322</v>
      </c>
      <c r="D287" s="75">
        <v>5</v>
      </c>
      <c r="H287">
        <v>24</v>
      </c>
      <c r="I287">
        <v>31</v>
      </c>
      <c r="J287" s="77">
        <v>31</v>
      </c>
      <c r="K287" s="79">
        <v>16</v>
      </c>
      <c r="L287" s="79">
        <v>19</v>
      </c>
      <c r="M287" s="77">
        <v>19</v>
      </c>
      <c r="N287" s="18">
        <f>(K287+L287+M287)/3</f>
        <v>18</v>
      </c>
      <c r="O287" s="21">
        <f t="shared" si="17"/>
        <v>44716</v>
      </c>
      <c r="P287" s="19">
        <f t="shared" si="18"/>
        <v>44741</v>
      </c>
      <c r="R287" s="132" t="s">
        <v>659</v>
      </c>
      <c r="S287" s="56">
        <v>10</v>
      </c>
      <c r="T287" s="140"/>
    </row>
    <row r="288" spans="1:20" x14ac:dyDescent="0.25">
      <c r="A288" t="s">
        <v>316</v>
      </c>
      <c r="B288" s="1">
        <v>44733</v>
      </c>
      <c r="C288" s="44" t="s">
        <v>322</v>
      </c>
      <c r="D288" s="75">
        <v>3</v>
      </c>
      <c r="H288">
        <v>21</v>
      </c>
      <c r="I288">
        <v>26</v>
      </c>
      <c r="J288" s="77">
        <v>26</v>
      </c>
      <c r="K288" s="79">
        <v>15</v>
      </c>
      <c r="L288" s="79">
        <v>17</v>
      </c>
      <c r="M288" s="77">
        <v>17</v>
      </c>
      <c r="N288" s="18">
        <f>(K288+L288+M288)/3</f>
        <v>16.333333333333332</v>
      </c>
      <c r="O288" s="21">
        <f t="shared" si="17"/>
        <v>44717.666666666664</v>
      </c>
      <c r="P288" s="19">
        <f t="shared" si="18"/>
        <v>44742.666666666664</v>
      </c>
      <c r="R288" s="132" t="s">
        <v>659</v>
      </c>
      <c r="S288" s="56">
        <v>10</v>
      </c>
    </row>
    <row r="289" spans="1:19" ht="30" x14ac:dyDescent="0.25">
      <c r="A289" t="s">
        <v>334</v>
      </c>
      <c r="B289" s="1">
        <v>44734</v>
      </c>
      <c r="C289" s="45" t="s">
        <v>323</v>
      </c>
      <c r="D289" s="75">
        <v>4</v>
      </c>
      <c r="H289">
        <v>30</v>
      </c>
      <c r="I289">
        <v>34</v>
      </c>
      <c r="J289" s="77">
        <v>36</v>
      </c>
      <c r="K289" s="79">
        <v>19</v>
      </c>
      <c r="L289" s="79">
        <v>20</v>
      </c>
      <c r="M289" s="77">
        <v>21</v>
      </c>
      <c r="N289" s="18">
        <f>(K289+L289+M289)/3</f>
        <v>20</v>
      </c>
      <c r="O289" s="21">
        <f t="shared" si="17"/>
        <v>44715</v>
      </c>
      <c r="P289" s="19">
        <f t="shared" si="18"/>
        <v>44740</v>
      </c>
      <c r="R289" s="132" t="s">
        <v>659</v>
      </c>
      <c r="S289" s="56">
        <v>11</v>
      </c>
    </row>
    <row r="290" spans="1:19" ht="30" x14ac:dyDescent="0.25">
      <c r="A290" t="s">
        <v>335</v>
      </c>
      <c r="B290" s="1">
        <v>44734</v>
      </c>
      <c r="C290" s="45" t="s">
        <v>323</v>
      </c>
      <c r="D290" s="75">
        <v>5</v>
      </c>
      <c r="H290">
        <v>40</v>
      </c>
      <c r="I290">
        <v>31</v>
      </c>
      <c r="J290" s="77">
        <v>29</v>
      </c>
      <c r="K290" s="79">
        <v>22</v>
      </c>
      <c r="L290" s="79">
        <v>19</v>
      </c>
      <c r="M290" s="77">
        <v>18</v>
      </c>
      <c r="N290" s="18">
        <f>(K290+L290+M290)/3</f>
        <v>19.666666666666668</v>
      </c>
      <c r="O290" s="21">
        <f t="shared" si="17"/>
        <v>44715.333333333336</v>
      </c>
      <c r="P290" s="19">
        <f t="shared" si="18"/>
        <v>44740.333333333336</v>
      </c>
      <c r="R290" s="132" t="s">
        <v>659</v>
      </c>
      <c r="S290" s="56">
        <v>11</v>
      </c>
    </row>
    <row r="291" spans="1:19" ht="30" x14ac:dyDescent="0.25">
      <c r="A291" t="s">
        <v>337</v>
      </c>
      <c r="B291" s="1">
        <v>44734</v>
      </c>
      <c r="C291" s="45" t="s">
        <v>323</v>
      </c>
      <c r="K291" s="79"/>
      <c r="L291" s="79"/>
      <c r="N291" s="18"/>
      <c r="O291" s="21">
        <f t="shared" si="17"/>
        <v>44735</v>
      </c>
      <c r="P291" s="19">
        <f t="shared" si="18"/>
        <v>44760</v>
      </c>
      <c r="Q291" s="145" t="s">
        <v>394</v>
      </c>
      <c r="R291" s="132" t="s">
        <v>659</v>
      </c>
      <c r="S291" s="56">
        <v>5.5</v>
      </c>
    </row>
    <row r="292" spans="1:19" ht="30" x14ac:dyDescent="0.25">
      <c r="A292" t="s">
        <v>687</v>
      </c>
      <c r="B292" s="1">
        <v>44734</v>
      </c>
      <c r="C292" s="45" t="s">
        <v>323</v>
      </c>
      <c r="K292" s="79"/>
      <c r="L292" s="79"/>
      <c r="N292" s="18"/>
      <c r="O292" s="21">
        <f t="shared" si="17"/>
        <v>44735</v>
      </c>
      <c r="P292" s="19">
        <f t="shared" si="18"/>
        <v>44760</v>
      </c>
      <c r="Q292" s="145" t="s">
        <v>394</v>
      </c>
      <c r="R292" s="132" t="s">
        <v>659</v>
      </c>
      <c r="S292" s="56">
        <v>5.5</v>
      </c>
    </row>
    <row r="293" spans="1:19" ht="30" x14ac:dyDescent="0.25">
      <c r="A293" t="s">
        <v>343</v>
      </c>
      <c r="B293" s="1">
        <v>44733</v>
      </c>
      <c r="C293" s="45" t="s">
        <v>338</v>
      </c>
      <c r="K293" s="79"/>
      <c r="L293" s="79"/>
      <c r="N293" s="18"/>
      <c r="O293" s="21">
        <f t="shared" si="17"/>
        <v>44734</v>
      </c>
      <c r="P293" s="19">
        <f t="shared" si="18"/>
        <v>44759</v>
      </c>
      <c r="Q293" s="145" t="s">
        <v>402</v>
      </c>
      <c r="R293" s="132" t="s">
        <v>659</v>
      </c>
      <c r="S293" s="56">
        <v>5.5</v>
      </c>
    </row>
    <row r="294" spans="1:19" ht="30" x14ac:dyDescent="0.25">
      <c r="A294" t="s">
        <v>344</v>
      </c>
      <c r="B294" s="1">
        <v>44733</v>
      </c>
      <c r="C294" s="45" t="s">
        <v>338</v>
      </c>
      <c r="D294" s="75">
        <v>4</v>
      </c>
      <c r="H294">
        <v>36</v>
      </c>
      <c r="I294">
        <v>31</v>
      </c>
      <c r="J294" s="77">
        <v>31</v>
      </c>
      <c r="K294" s="79">
        <v>21</v>
      </c>
      <c r="L294" s="79">
        <v>19</v>
      </c>
      <c r="M294" s="77">
        <v>19</v>
      </c>
      <c r="N294" s="18">
        <f>(K294+L294+M294)/3</f>
        <v>19.666666666666668</v>
      </c>
      <c r="O294" s="21">
        <f t="shared" si="17"/>
        <v>44714.333333333336</v>
      </c>
      <c r="P294" s="19">
        <f t="shared" si="18"/>
        <v>44739.333333333336</v>
      </c>
      <c r="R294" s="132" t="s">
        <v>659</v>
      </c>
      <c r="S294" s="56">
        <v>11</v>
      </c>
    </row>
    <row r="295" spans="1:19" ht="30" x14ac:dyDescent="0.25">
      <c r="A295" t="s">
        <v>345</v>
      </c>
      <c r="B295" s="1">
        <v>44733</v>
      </c>
      <c r="C295" s="45" t="s">
        <v>338</v>
      </c>
      <c r="D295" s="75">
        <v>5</v>
      </c>
      <c r="H295">
        <v>41</v>
      </c>
      <c r="I295">
        <v>40</v>
      </c>
      <c r="J295" s="77">
        <v>39</v>
      </c>
      <c r="K295" s="79">
        <v>23</v>
      </c>
      <c r="L295" s="79">
        <v>22</v>
      </c>
      <c r="M295" s="77">
        <v>22</v>
      </c>
      <c r="N295" s="18">
        <f>(K295+L295+M295)/3</f>
        <v>22.333333333333332</v>
      </c>
      <c r="O295" s="21">
        <f t="shared" si="17"/>
        <v>44711.666666666664</v>
      </c>
      <c r="P295" s="19">
        <f t="shared" si="18"/>
        <v>44736.666666666664</v>
      </c>
      <c r="R295" s="132" t="s">
        <v>659</v>
      </c>
      <c r="S295" s="56">
        <v>11</v>
      </c>
    </row>
    <row r="296" spans="1:19" ht="30" x14ac:dyDescent="0.25">
      <c r="A296" t="s">
        <v>346</v>
      </c>
      <c r="B296" s="1">
        <v>44733</v>
      </c>
      <c r="C296" s="45" t="s">
        <v>338</v>
      </c>
      <c r="K296" s="79"/>
      <c r="L296" s="79"/>
      <c r="N296" s="18"/>
      <c r="O296" s="21">
        <f t="shared" ref="O296:O327" si="19">B296-N296+1</f>
        <v>44734</v>
      </c>
      <c r="P296" s="19">
        <f t="shared" si="18"/>
        <v>44759</v>
      </c>
      <c r="Q296" s="145" t="s">
        <v>402</v>
      </c>
      <c r="R296" s="132" t="s">
        <v>659</v>
      </c>
      <c r="S296" s="56">
        <v>5.5</v>
      </c>
    </row>
    <row r="297" spans="1:19" ht="30" x14ac:dyDescent="0.25">
      <c r="A297" t="s">
        <v>347</v>
      </c>
      <c r="B297" s="1">
        <v>44733</v>
      </c>
      <c r="C297" s="45" t="s">
        <v>338</v>
      </c>
      <c r="H297" t="s">
        <v>826</v>
      </c>
      <c r="K297" s="79">
        <v>26</v>
      </c>
      <c r="L297" s="79"/>
      <c r="N297" s="18">
        <v>26</v>
      </c>
      <c r="O297" s="21">
        <f t="shared" si="19"/>
        <v>44708</v>
      </c>
      <c r="P297" s="19">
        <f t="shared" si="18"/>
        <v>44733</v>
      </c>
      <c r="R297" s="132" t="s">
        <v>659</v>
      </c>
      <c r="S297" s="56">
        <v>11</v>
      </c>
    </row>
    <row r="298" spans="1:19" ht="30" x14ac:dyDescent="0.25">
      <c r="A298" t="s">
        <v>348</v>
      </c>
      <c r="B298" s="1">
        <v>44733</v>
      </c>
      <c r="C298" s="45" t="s">
        <v>338</v>
      </c>
      <c r="D298" s="75">
        <v>3</v>
      </c>
      <c r="H298">
        <v>37</v>
      </c>
      <c r="I298">
        <v>40</v>
      </c>
      <c r="J298" s="77">
        <v>38</v>
      </c>
      <c r="K298" s="79">
        <v>22</v>
      </c>
      <c r="L298" s="79">
        <v>22</v>
      </c>
      <c r="M298" s="77">
        <v>22</v>
      </c>
      <c r="N298" s="18">
        <f>(K298+L298+M298)/3</f>
        <v>22</v>
      </c>
      <c r="O298" s="21">
        <f t="shared" si="19"/>
        <v>44712</v>
      </c>
      <c r="P298" s="19">
        <f t="shared" si="18"/>
        <v>44737</v>
      </c>
      <c r="R298" s="132" t="s">
        <v>659</v>
      </c>
      <c r="S298" s="56">
        <v>11</v>
      </c>
    </row>
    <row r="299" spans="1:19" ht="30" x14ac:dyDescent="0.25">
      <c r="A299" t="s">
        <v>349</v>
      </c>
      <c r="B299" s="1">
        <v>44733</v>
      </c>
      <c r="C299" s="45" t="s">
        <v>338</v>
      </c>
      <c r="H299" t="s">
        <v>823</v>
      </c>
      <c r="K299" s="79"/>
      <c r="L299" s="79"/>
      <c r="M299" s="77">
        <v>26</v>
      </c>
      <c r="N299" s="18">
        <v>26</v>
      </c>
      <c r="O299" s="21">
        <f t="shared" si="19"/>
        <v>44708</v>
      </c>
      <c r="P299" s="19">
        <f t="shared" si="18"/>
        <v>44733</v>
      </c>
      <c r="R299" s="132" t="s">
        <v>659</v>
      </c>
      <c r="S299" s="56">
        <v>11</v>
      </c>
    </row>
    <row r="300" spans="1:19" ht="30" x14ac:dyDescent="0.25">
      <c r="A300" t="s">
        <v>350</v>
      </c>
      <c r="B300" s="1">
        <v>44733</v>
      </c>
      <c r="C300" s="45" t="s">
        <v>338</v>
      </c>
      <c r="K300" s="79"/>
      <c r="N300" s="18"/>
      <c r="O300" s="21">
        <f t="shared" si="19"/>
        <v>44734</v>
      </c>
      <c r="P300" s="19">
        <f t="shared" si="18"/>
        <v>44759</v>
      </c>
      <c r="Q300" s="145" t="s">
        <v>394</v>
      </c>
      <c r="R300" s="132" t="s">
        <v>659</v>
      </c>
      <c r="S300" s="56">
        <v>5.5</v>
      </c>
    </row>
    <row r="301" spans="1:19" ht="30" x14ac:dyDescent="0.25">
      <c r="A301" t="s">
        <v>353</v>
      </c>
      <c r="B301" s="1">
        <v>44733</v>
      </c>
      <c r="C301" s="45" t="s">
        <v>338</v>
      </c>
      <c r="K301" s="79"/>
      <c r="L301" s="79"/>
      <c r="N301" s="18"/>
      <c r="O301" s="21">
        <f t="shared" si="19"/>
        <v>44734</v>
      </c>
      <c r="P301" s="19">
        <f t="shared" si="18"/>
        <v>44759</v>
      </c>
      <c r="Q301" s="147" t="s">
        <v>805</v>
      </c>
      <c r="R301" s="132" t="s">
        <v>659</v>
      </c>
      <c r="S301" s="56">
        <v>5.5</v>
      </c>
    </row>
    <row r="302" spans="1:19" ht="30" x14ac:dyDescent="0.25">
      <c r="A302" t="s">
        <v>785</v>
      </c>
      <c r="B302" s="1">
        <v>44733</v>
      </c>
      <c r="C302" s="45" t="s">
        <v>338</v>
      </c>
      <c r="D302" s="75">
        <v>4</v>
      </c>
      <c r="H302" t="s">
        <v>193</v>
      </c>
      <c r="I302" t="s">
        <v>193</v>
      </c>
      <c r="J302" s="77" t="s">
        <v>193</v>
      </c>
      <c r="K302" s="79">
        <v>11</v>
      </c>
      <c r="L302" s="79">
        <v>11</v>
      </c>
      <c r="M302" s="77">
        <v>11</v>
      </c>
      <c r="N302" s="18">
        <f>(K302+L302+M302)/3</f>
        <v>11</v>
      </c>
      <c r="O302" s="21">
        <f t="shared" si="19"/>
        <v>44723</v>
      </c>
      <c r="P302" s="19">
        <f t="shared" si="18"/>
        <v>44748</v>
      </c>
      <c r="R302" s="132" t="s">
        <v>659</v>
      </c>
      <c r="S302" s="56">
        <v>11</v>
      </c>
    </row>
    <row r="303" spans="1:19" ht="30" x14ac:dyDescent="0.25">
      <c r="A303" t="s">
        <v>358</v>
      </c>
      <c r="B303" s="1">
        <v>44733</v>
      </c>
      <c r="C303" s="44" t="s">
        <v>375</v>
      </c>
      <c r="K303" s="79"/>
      <c r="L303" s="79"/>
      <c r="N303" s="18"/>
      <c r="O303" s="21">
        <f t="shared" si="19"/>
        <v>44734</v>
      </c>
      <c r="P303" s="19">
        <f t="shared" si="18"/>
        <v>44759</v>
      </c>
      <c r="Q303" s="145" t="s">
        <v>500</v>
      </c>
      <c r="R303" s="132" t="s">
        <v>659</v>
      </c>
      <c r="S303" s="56">
        <v>3.5</v>
      </c>
    </row>
    <row r="304" spans="1:19" ht="30" x14ac:dyDescent="0.25">
      <c r="A304" t="s">
        <v>359</v>
      </c>
      <c r="B304" s="1">
        <v>44733</v>
      </c>
      <c r="C304" s="44" t="s">
        <v>375</v>
      </c>
      <c r="K304" s="79"/>
      <c r="L304" s="79"/>
      <c r="N304" s="18"/>
      <c r="O304" s="21">
        <f t="shared" si="19"/>
        <v>44734</v>
      </c>
      <c r="P304" s="19">
        <f t="shared" si="18"/>
        <v>44759</v>
      </c>
      <c r="Q304" s="147" t="s">
        <v>805</v>
      </c>
      <c r="R304" s="132" t="s">
        <v>659</v>
      </c>
      <c r="S304" s="56">
        <v>3.5</v>
      </c>
    </row>
    <row r="305" spans="1:20" ht="30" x14ac:dyDescent="0.25">
      <c r="A305" t="s">
        <v>360</v>
      </c>
      <c r="B305" s="1">
        <v>44733</v>
      </c>
      <c r="C305" s="44" t="s">
        <v>375</v>
      </c>
      <c r="K305" s="79"/>
      <c r="N305" s="18"/>
      <c r="O305" s="21">
        <f t="shared" si="19"/>
        <v>44734</v>
      </c>
      <c r="P305" s="19">
        <f t="shared" si="18"/>
        <v>44759</v>
      </c>
      <c r="Q305" s="145" t="s">
        <v>393</v>
      </c>
      <c r="R305" s="132" t="s">
        <v>659</v>
      </c>
      <c r="S305" s="56">
        <v>3.5</v>
      </c>
    </row>
    <row r="306" spans="1:20" s="100" customFormat="1" ht="30" x14ac:dyDescent="0.25">
      <c r="A306" t="s">
        <v>361</v>
      </c>
      <c r="B306" s="1">
        <v>44733</v>
      </c>
      <c r="C306" s="44" t="s">
        <v>375</v>
      </c>
      <c r="D306" s="75">
        <v>4</v>
      </c>
      <c r="E306"/>
      <c r="F306"/>
      <c r="G306" s="77"/>
      <c r="H306">
        <v>39</v>
      </c>
      <c r="I306">
        <v>41</v>
      </c>
      <c r="J306" s="77">
        <v>35</v>
      </c>
      <c r="K306" s="79">
        <v>22</v>
      </c>
      <c r="L306" s="79">
        <v>23</v>
      </c>
      <c r="M306" s="77">
        <v>21</v>
      </c>
      <c r="N306" s="18">
        <f>(K306+L306+M306)/3</f>
        <v>22</v>
      </c>
      <c r="O306" s="21">
        <f t="shared" si="19"/>
        <v>44712</v>
      </c>
      <c r="P306" s="19">
        <f t="shared" si="18"/>
        <v>44737</v>
      </c>
      <c r="Q306" s="145"/>
      <c r="R306" s="132" t="s">
        <v>659</v>
      </c>
      <c r="S306" s="56">
        <v>7</v>
      </c>
      <c r="T306"/>
    </row>
    <row r="307" spans="1:20" ht="30" x14ac:dyDescent="0.25">
      <c r="A307" t="s">
        <v>367</v>
      </c>
      <c r="B307" s="1">
        <v>44733</v>
      </c>
      <c r="C307" s="44" t="s">
        <v>375</v>
      </c>
      <c r="K307" s="79"/>
      <c r="L307" s="79"/>
      <c r="N307" s="18"/>
      <c r="O307" s="21">
        <f t="shared" si="19"/>
        <v>44734</v>
      </c>
      <c r="P307" s="19">
        <f t="shared" si="18"/>
        <v>44759</v>
      </c>
      <c r="Q307" s="145" t="s">
        <v>393</v>
      </c>
      <c r="R307" s="132" t="s">
        <v>659</v>
      </c>
      <c r="S307" s="56">
        <v>3.5</v>
      </c>
    </row>
    <row r="308" spans="1:20" ht="30" x14ac:dyDescent="0.25">
      <c r="A308" t="s">
        <v>371</v>
      </c>
      <c r="B308" s="1">
        <v>44733</v>
      </c>
      <c r="C308" s="44" t="s">
        <v>375</v>
      </c>
      <c r="D308" s="75">
        <v>3</v>
      </c>
      <c r="H308">
        <v>35</v>
      </c>
      <c r="I308">
        <v>30</v>
      </c>
      <c r="J308" s="77">
        <v>32</v>
      </c>
      <c r="K308" s="79">
        <v>21</v>
      </c>
      <c r="L308" s="79">
        <v>19</v>
      </c>
      <c r="M308" s="77">
        <v>19</v>
      </c>
      <c r="N308" s="18">
        <f>(K308+L308+M308)/3</f>
        <v>19.666666666666668</v>
      </c>
      <c r="O308" s="21">
        <f t="shared" si="19"/>
        <v>44714.333333333336</v>
      </c>
      <c r="P308" s="19">
        <f t="shared" si="18"/>
        <v>44739.333333333336</v>
      </c>
      <c r="R308" s="132" t="s">
        <v>659</v>
      </c>
      <c r="S308" s="56">
        <v>7</v>
      </c>
    </row>
    <row r="309" spans="1:20" ht="30" x14ac:dyDescent="0.25">
      <c r="A309" t="s">
        <v>373</v>
      </c>
      <c r="B309" s="1">
        <v>44733</v>
      </c>
      <c r="C309" s="44" t="s">
        <v>375</v>
      </c>
      <c r="K309" s="79"/>
      <c r="L309" s="79"/>
      <c r="N309" s="18"/>
      <c r="O309" s="21">
        <f t="shared" si="19"/>
        <v>44734</v>
      </c>
      <c r="P309" s="19">
        <f t="shared" si="18"/>
        <v>44759</v>
      </c>
      <c r="Q309" s="145" t="s">
        <v>393</v>
      </c>
      <c r="R309" s="132" t="s">
        <v>659</v>
      </c>
      <c r="S309" s="56">
        <v>3.5</v>
      </c>
      <c r="T309" s="100"/>
    </row>
    <row r="310" spans="1:20" ht="30" x14ac:dyDescent="0.25">
      <c r="A310" t="s">
        <v>789</v>
      </c>
      <c r="B310" s="1">
        <v>44733</v>
      </c>
      <c r="C310" s="44" t="s">
        <v>375</v>
      </c>
      <c r="D310" s="75">
        <v>4</v>
      </c>
      <c r="H310" t="s">
        <v>4</v>
      </c>
      <c r="K310" s="79">
        <v>24</v>
      </c>
      <c r="L310" s="79"/>
      <c r="N310" s="18">
        <v>24</v>
      </c>
      <c r="O310" s="21">
        <f t="shared" si="19"/>
        <v>44710</v>
      </c>
      <c r="P310" s="19">
        <f t="shared" si="18"/>
        <v>44735</v>
      </c>
      <c r="R310" s="132" t="s">
        <v>659</v>
      </c>
      <c r="S310" s="56">
        <v>7</v>
      </c>
    </row>
    <row r="311" spans="1:20" ht="30" x14ac:dyDescent="0.25">
      <c r="A311" t="s">
        <v>790</v>
      </c>
      <c r="B311" s="1">
        <v>44733</v>
      </c>
      <c r="C311" s="44" t="s">
        <v>375</v>
      </c>
      <c r="D311" s="75">
        <v>5</v>
      </c>
      <c r="H311">
        <v>26</v>
      </c>
      <c r="I311">
        <v>20</v>
      </c>
      <c r="J311" s="77">
        <v>23</v>
      </c>
      <c r="K311" s="79">
        <v>17</v>
      </c>
      <c r="L311" s="79">
        <v>14</v>
      </c>
      <c r="M311" s="77">
        <v>16</v>
      </c>
      <c r="N311" s="18">
        <f>(K311+L311+M311)/3</f>
        <v>15.666666666666666</v>
      </c>
      <c r="O311" s="21">
        <f t="shared" si="19"/>
        <v>44718.333333333336</v>
      </c>
      <c r="P311" s="19">
        <f t="shared" si="18"/>
        <v>44743.333333333336</v>
      </c>
      <c r="R311" s="132" t="s">
        <v>659</v>
      </c>
      <c r="S311" s="56">
        <v>7</v>
      </c>
    </row>
    <row r="312" spans="1:20" ht="30" x14ac:dyDescent="0.25">
      <c r="A312" t="s">
        <v>791</v>
      </c>
      <c r="B312" s="1">
        <v>44733</v>
      </c>
      <c r="C312" s="44" t="s">
        <v>375</v>
      </c>
      <c r="K312" s="79"/>
      <c r="L312" s="79"/>
      <c r="N312" s="18"/>
      <c r="O312" s="21">
        <f t="shared" si="19"/>
        <v>44734</v>
      </c>
      <c r="P312" s="19">
        <f t="shared" si="18"/>
        <v>44759</v>
      </c>
      <c r="Q312" s="147" t="s">
        <v>805</v>
      </c>
      <c r="R312" s="132" t="s">
        <v>659</v>
      </c>
      <c r="S312" s="56">
        <v>3.5</v>
      </c>
    </row>
    <row r="313" spans="1:20" ht="30" x14ac:dyDescent="0.25">
      <c r="A313" t="s">
        <v>796</v>
      </c>
      <c r="B313" s="1">
        <v>44733</v>
      </c>
      <c r="C313" s="45" t="s">
        <v>376</v>
      </c>
      <c r="K313" s="79"/>
      <c r="L313" s="79"/>
      <c r="N313" s="18"/>
      <c r="O313" s="21">
        <f t="shared" si="19"/>
        <v>44734</v>
      </c>
      <c r="P313" s="19">
        <f t="shared" si="18"/>
        <v>44759</v>
      </c>
      <c r="Q313" s="145" t="s">
        <v>393</v>
      </c>
      <c r="R313" s="132" t="s">
        <v>659</v>
      </c>
      <c r="S313" s="56">
        <v>3.5</v>
      </c>
      <c r="T313" s="100"/>
    </row>
    <row r="314" spans="1:20" x14ac:dyDescent="0.25">
      <c r="A314" t="s">
        <v>759</v>
      </c>
      <c r="B314" s="1">
        <v>44734</v>
      </c>
      <c r="C314" s="44" t="s">
        <v>758</v>
      </c>
      <c r="H314" s="79"/>
      <c r="N314" s="18"/>
      <c r="O314" s="21">
        <f t="shared" si="19"/>
        <v>44735</v>
      </c>
      <c r="P314" s="19">
        <f t="shared" si="18"/>
        <v>44760</v>
      </c>
      <c r="Q314" s="147" t="s">
        <v>805</v>
      </c>
      <c r="R314" s="132" t="s">
        <v>659</v>
      </c>
      <c r="S314" s="56">
        <v>4.5</v>
      </c>
    </row>
    <row r="315" spans="1:20" x14ac:dyDescent="0.25">
      <c r="A315" t="s">
        <v>760</v>
      </c>
      <c r="B315" s="1">
        <v>44734</v>
      </c>
      <c r="C315" s="44" t="s">
        <v>758</v>
      </c>
      <c r="N315" s="18"/>
      <c r="O315" s="21">
        <f t="shared" si="19"/>
        <v>44735</v>
      </c>
      <c r="P315" s="19">
        <f t="shared" si="18"/>
        <v>44760</v>
      </c>
      <c r="Q315" s="145" t="s">
        <v>394</v>
      </c>
      <c r="R315" s="132" t="s">
        <v>659</v>
      </c>
      <c r="S315" s="56">
        <v>4.5</v>
      </c>
    </row>
    <row r="316" spans="1:20" x14ac:dyDescent="0.25">
      <c r="A316" t="s">
        <v>761</v>
      </c>
      <c r="B316" s="1">
        <v>44734</v>
      </c>
      <c r="C316" s="44" t="s">
        <v>758</v>
      </c>
      <c r="K316" s="79"/>
      <c r="L316" s="79"/>
      <c r="N316" s="18"/>
      <c r="O316" s="21">
        <f t="shared" si="19"/>
        <v>44735</v>
      </c>
      <c r="P316" s="19">
        <f t="shared" si="18"/>
        <v>44760</v>
      </c>
      <c r="Q316" s="147" t="s">
        <v>805</v>
      </c>
      <c r="R316" s="132" t="s">
        <v>659</v>
      </c>
      <c r="S316" s="56">
        <v>4.5</v>
      </c>
    </row>
    <row r="317" spans="1:20" x14ac:dyDescent="0.25">
      <c r="A317" t="s">
        <v>762</v>
      </c>
      <c r="B317" s="1">
        <v>44734</v>
      </c>
      <c r="C317" s="44" t="s">
        <v>758</v>
      </c>
      <c r="K317" s="79"/>
      <c r="L317" s="79"/>
      <c r="N317" s="18"/>
      <c r="O317" s="21">
        <f t="shared" si="19"/>
        <v>44735</v>
      </c>
      <c r="P317" s="19">
        <f t="shared" si="18"/>
        <v>44760</v>
      </c>
      <c r="Q317" s="147" t="s">
        <v>805</v>
      </c>
      <c r="R317" s="132" t="s">
        <v>659</v>
      </c>
      <c r="S317" s="56">
        <v>4.5</v>
      </c>
    </row>
    <row r="318" spans="1:20" x14ac:dyDescent="0.25">
      <c r="A318" t="s">
        <v>764</v>
      </c>
      <c r="B318" s="1">
        <v>44734</v>
      </c>
      <c r="C318" s="44" t="s">
        <v>758</v>
      </c>
      <c r="D318" s="75">
        <v>3</v>
      </c>
      <c r="H318">
        <v>35</v>
      </c>
      <c r="I318">
        <v>43</v>
      </c>
      <c r="J318" s="77">
        <v>42</v>
      </c>
      <c r="K318" s="79">
        <v>21</v>
      </c>
      <c r="L318" s="79">
        <v>23</v>
      </c>
      <c r="M318" s="77">
        <v>23</v>
      </c>
      <c r="N318" s="18">
        <f>(K318+L318+M318)/3</f>
        <v>22.333333333333332</v>
      </c>
      <c r="O318" s="21">
        <f t="shared" si="19"/>
        <v>44712.666666666664</v>
      </c>
      <c r="P318" s="19">
        <f t="shared" si="18"/>
        <v>44737.666666666664</v>
      </c>
      <c r="R318" s="132" t="s">
        <v>659</v>
      </c>
      <c r="S318" s="56">
        <f>B318-'Мечение-1'!B387</f>
        <v>9</v>
      </c>
    </row>
    <row r="319" spans="1:20" x14ac:dyDescent="0.25">
      <c r="A319" t="s">
        <v>766</v>
      </c>
      <c r="B319" s="1">
        <v>44734</v>
      </c>
      <c r="C319" s="44" t="s">
        <v>758</v>
      </c>
      <c r="K319" s="79"/>
      <c r="L319" s="79"/>
      <c r="N319" s="18"/>
      <c r="O319" s="21">
        <f t="shared" si="19"/>
        <v>44735</v>
      </c>
      <c r="P319" s="19">
        <f t="shared" si="18"/>
        <v>44760</v>
      </c>
      <c r="Q319" s="145" t="s">
        <v>824</v>
      </c>
      <c r="R319" s="132" t="s">
        <v>659</v>
      </c>
      <c r="S319" s="56">
        <v>4.5</v>
      </c>
    </row>
    <row r="320" spans="1:20" s="100" customFormat="1" x14ac:dyDescent="0.25">
      <c r="A320" t="s">
        <v>769</v>
      </c>
      <c r="B320" s="1">
        <v>44734</v>
      </c>
      <c r="C320" s="44" t="s">
        <v>758</v>
      </c>
      <c r="D320" s="75"/>
      <c r="E320"/>
      <c r="F320"/>
      <c r="G320" s="77"/>
      <c r="H320"/>
      <c r="I320"/>
      <c r="J320" s="77"/>
      <c r="K320" s="79"/>
      <c r="L320"/>
      <c r="M320" s="77"/>
      <c r="N320" s="18"/>
      <c r="O320" s="21">
        <f t="shared" si="19"/>
        <v>44735</v>
      </c>
      <c r="P320" s="19">
        <f t="shared" si="18"/>
        <v>44760</v>
      </c>
      <c r="Q320" s="147" t="s">
        <v>805</v>
      </c>
      <c r="R320" s="132" t="s">
        <v>659</v>
      </c>
      <c r="S320" s="56">
        <v>4.5</v>
      </c>
      <c r="T320"/>
    </row>
    <row r="321" spans="1:20" x14ac:dyDescent="0.25">
      <c r="A321" t="s">
        <v>771</v>
      </c>
      <c r="B321" s="1">
        <v>44734</v>
      </c>
      <c r="C321" s="44" t="s">
        <v>758</v>
      </c>
      <c r="K321" s="79"/>
      <c r="L321" s="79"/>
      <c r="N321" s="18"/>
      <c r="O321" s="21">
        <f t="shared" si="19"/>
        <v>44735</v>
      </c>
      <c r="P321" s="19">
        <f t="shared" si="18"/>
        <v>44760</v>
      </c>
      <c r="Q321" s="145" t="s">
        <v>394</v>
      </c>
      <c r="R321" s="132" t="s">
        <v>659</v>
      </c>
      <c r="S321" s="56">
        <v>4.5</v>
      </c>
    </row>
    <row r="322" spans="1:20" x14ac:dyDescent="0.25">
      <c r="A322" t="s">
        <v>772</v>
      </c>
      <c r="B322" s="1">
        <v>44734</v>
      </c>
      <c r="C322" s="44" t="s">
        <v>758</v>
      </c>
      <c r="D322" s="75">
        <v>4</v>
      </c>
      <c r="H322">
        <v>32</v>
      </c>
      <c r="I322">
        <v>30</v>
      </c>
      <c r="J322" s="77">
        <v>31</v>
      </c>
      <c r="K322" s="79">
        <v>19</v>
      </c>
      <c r="L322" s="79">
        <v>19</v>
      </c>
      <c r="M322" s="77">
        <v>19</v>
      </c>
      <c r="N322" s="18">
        <f>(K322+L322+M322)/3</f>
        <v>19</v>
      </c>
      <c r="O322" s="21">
        <f t="shared" si="19"/>
        <v>44716</v>
      </c>
      <c r="P322" s="19">
        <f t="shared" si="18"/>
        <v>44741</v>
      </c>
      <c r="R322" s="132" t="s">
        <v>659</v>
      </c>
      <c r="S322" s="56">
        <v>9</v>
      </c>
    </row>
    <row r="323" spans="1:20" x14ac:dyDescent="0.25">
      <c r="A323" t="s">
        <v>773</v>
      </c>
      <c r="B323" s="1">
        <v>44734</v>
      </c>
      <c r="C323" s="44" t="s">
        <v>758</v>
      </c>
      <c r="D323" s="75">
        <v>2</v>
      </c>
      <c r="H323">
        <v>32</v>
      </c>
      <c r="I323">
        <v>29</v>
      </c>
      <c r="K323" s="79">
        <v>19</v>
      </c>
      <c r="L323" s="79">
        <v>18</v>
      </c>
      <c r="N323" s="18">
        <f>(K323+L323)/2</f>
        <v>18.5</v>
      </c>
      <c r="O323" s="21">
        <f t="shared" si="19"/>
        <v>44716.5</v>
      </c>
      <c r="P323" s="19">
        <f t="shared" si="18"/>
        <v>44741.5</v>
      </c>
      <c r="R323" s="132" t="s">
        <v>659</v>
      </c>
      <c r="S323" s="56">
        <v>9</v>
      </c>
    </row>
    <row r="324" spans="1:20" x14ac:dyDescent="0.25">
      <c r="A324" t="s">
        <v>774</v>
      </c>
      <c r="B324" s="1">
        <v>44734</v>
      </c>
      <c r="C324" s="44" t="s">
        <v>758</v>
      </c>
      <c r="D324" s="75">
        <v>2</v>
      </c>
      <c r="H324">
        <v>27</v>
      </c>
      <c r="I324">
        <v>30</v>
      </c>
      <c r="K324" s="79">
        <v>17</v>
      </c>
      <c r="L324" s="79">
        <v>19</v>
      </c>
      <c r="N324" s="18">
        <f>(K324+L324)/2</f>
        <v>18</v>
      </c>
      <c r="O324" s="21">
        <f t="shared" si="19"/>
        <v>44717</v>
      </c>
      <c r="P324" s="19">
        <f t="shared" si="18"/>
        <v>44742</v>
      </c>
      <c r="R324" s="132" t="s">
        <v>659</v>
      </c>
      <c r="S324" s="56">
        <v>9</v>
      </c>
    </row>
    <row r="325" spans="1:20" x14ac:dyDescent="0.25">
      <c r="A325" t="s">
        <v>775</v>
      </c>
      <c r="B325" s="1">
        <v>44734</v>
      </c>
      <c r="C325" s="44" t="s">
        <v>758</v>
      </c>
      <c r="K325" s="79"/>
      <c r="L325" s="79"/>
      <c r="N325" s="18"/>
      <c r="O325" s="21">
        <f t="shared" si="19"/>
        <v>44735</v>
      </c>
      <c r="P325" s="19">
        <f t="shared" si="18"/>
        <v>44760</v>
      </c>
      <c r="Q325" s="145" t="s">
        <v>394</v>
      </c>
      <c r="R325" s="132" t="s">
        <v>659</v>
      </c>
      <c r="S325" s="56">
        <v>4.5</v>
      </c>
    </row>
    <row r="326" spans="1:20" x14ac:dyDescent="0.25">
      <c r="A326" t="s">
        <v>781</v>
      </c>
      <c r="B326" s="1">
        <v>44734</v>
      </c>
      <c r="C326" s="44" t="s">
        <v>783</v>
      </c>
      <c r="K326" s="79"/>
      <c r="L326" s="79"/>
      <c r="N326" s="18"/>
      <c r="O326" s="21">
        <f t="shared" si="19"/>
        <v>44735</v>
      </c>
      <c r="P326" s="19">
        <f t="shared" si="18"/>
        <v>44760</v>
      </c>
      <c r="Q326" s="145" t="s">
        <v>393</v>
      </c>
      <c r="R326" s="132" t="s">
        <v>659</v>
      </c>
      <c r="S326" s="56">
        <v>4.5</v>
      </c>
    </row>
    <row r="327" spans="1:20" x14ac:dyDescent="0.25">
      <c r="A327" t="s">
        <v>161</v>
      </c>
      <c r="B327" s="1">
        <v>44733</v>
      </c>
      <c r="C327" s="44" t="s">
        <v>165</v>
      </c>
      <c r="D327" s="75">
        <v>5</v>
      </c>
      <c r="H327">
        <v>41</v>
      </c>
      <c r="I327">
        <v>40</v>
      </c>
      <c r="J327" s="77">
        <v>41</v>
      </c>
      <c r="K327" s="79">
        <v>23</v>
      </c>
      <c r="L327" s="79">
        <v>22</v>
      </c>
      <c r="M327" s="77">
        <v>41</v>
      </c>
      <c r="N327" s="18">
        <f>(K327+L327+M327)/3</f>
        <v>28.666666666666668</v>
      </c>
      <c r="O327" s="21">
        <f t="shared" si="19"/>
        <v>44705.333333333336</v>
      </c>
      <c r="P327" s="19">
        <f t="shared" si="18"/>
        <v>44730.333333333336</v>
      </c>
      <c r="S327" s="79">
        <v>11</v>
      </c>
    </row>
    <row r="328" spans="1:20" x14ac:dyDescent="0.25">
      <c r="A328" t="s">
        <v>162</v>
      </c>
      <c r="B328" s="1">
        <v>44733</v>
      </c>
      <c r="C328" s="44" t="s">
        <v>165</v>
      </c>
      <c r="D328" s="75">
        <v>5</v>
      </c>
      <c r="H328">
        <v>33</v>
      </c>
      <c r="I328">
        <v>36</v>
      </c>
      <c r="J328" s="77">
        <v>34</v>
      </c>
      <c r="K328" s="79">
        <v>20</v>
      </c>
      <c r="L328" s="79">
        <v>21</v>
      </c>
      <c r="M328" s="77">
        <v>20</v>
      </c>
      <c r="N328" s="18">
        <f>(K328+L328+M328)/3</f>
        <v>20.333333333333332</v>
      </c>
      <c r="O328" s="21">
        <f t="shared" ref="O328:O336" si="20">B328-N328+1</f>
        <v>44713.666666666664</v>
      </c>
      <c r="P328" s="19">
        <f t="shared" si="18"/>
        <v>44738.666666666664</v>
      </c>
      <c r="S328" s="79">
        <v>11</v>
      </c>
    </row>
    <row r="329" spans="1:20" x14ac:dyDescent="0.25">
      <c r="A329" t="s">
        <v>163</v>
      </c>
      <c r="B329" s="1">
        <v>44733</v>
      </c>
      <c r="C329" s="44" t="s">
        <v>165</v>
      </c>
      <c r="K329" s="79"/>
      <c r="L329" s="79"/>
      <c r="N329" s="18"/>
      <c r="O329" s="21">
        <f t="shared" si="20"/>
        <v>44734</v>
      </c>
      <c r="P329" s="19">
        <f t="shared" si="18"/>
        <v>44759</v>
      </c>
      <c r="Q329" s="147" t="s">
        <v>807</v>
      </c>
      <c r="S329" s="79">
        <v>5.5</v>
      </c>
    </row>
    <row r="330" spans="1:20" x14ac:dyDescent="0.25">
      <c r="A330" t="s">
        <v>164</v>
      </c>
      <c r="B330" s="1">
        <v>44733</v>
      </c>
      <c r="C330" s="44" t="s">
        <v>165</v>
      </c>
      <c r="K330" s="79"/>
      <c r="L330" s="79"/>
      <c r="N330" s="18"/>
      <c r="O330" s="21">
        <f t="shared" si="20"/>
        <v>44734</v>
      </c>
      <c r="P330" s="19">
        <f t="shared" si="18"/>
        <v>44759</v>
      </c>
      <c r="Q330" s="145" t="s">
        <v>808</v>
      </c>
      <c r="S330" s="79">
        <v>5.5</v>
      </c>
    </row>
    <row r="331" spans="1:20" x14ac:dyDescent="0.25">
      <c r="A331" t="s">
        <v>624</v>
      </c>
      <c r="B331" s="1">
        <v>44733</v>
      </c>
      <c r="C331" s="44" t="s">
        <v>165</v>
      </c>
      <c r="K331" s="79"/>
      <c r="L331" s="79"/>
      <c r="N331" s="18"/>
      <c r="O331" s="21">
        <f t="shared" si="20"/>
        <v>44734</v>
      </c>
      <c r="P331" s="19">
        <f t="shared" si="18"/>
        <v>44759</v>
      </c>
      <c r="Q331" s="145" t="s">
        <v>393</v>
      </c>
      <c r="S331" s="79">
        <v>5.5</v>
      </c>
    </row>
    <row r="332" spans="1:20" x14ac:dyDescent="0.25">
      <c r="A332" t="s">
        <v>625</v>
      </c>
      <c r="B332" s="1">
        <v>44733</v>
      </c>
      <c r="C332" s="44" t="s">
        <v>165</v>
      </c>
      <c r="D332" s="75">
        <v>4</v>
      </c>
      <c r="H332">
        <v>28</v>
      </c>
      <c r="I332">
        <v>24</v>
      </c>
      <c r="J332" s="77">
        <v>25</v>
      </c>
      <c r="K332" s="79">
        <v>18</v>
      </c>
      <c r="L332" s="79">
        <v>16</v>
      </c>
      <c r="M332" s="77">
        <v>16</v>
      </c>
      <c r="N332" s="18">
        <f>(K332+L332+M332)/3</f>
        <v>16.666666666666668</v>
      </c>
      <c r="O332" s="21">
        <f t="shared" si="20"/>
        <v>44717.333333333336</v>
      </c>
      <c r="P332" s="19">
        <f t="shared" si="18"/>
        <v>44742.333333333336</v>
      </c>
      <c r="S332" s="79">
        <v>11</v>
      </c>
    </row>
    <row r="333" spans="1:20" x14ac:dyDescent="0.25">
      <c r="A333" t="s">
        <v>626</v>
      </c>
      <c r="B333" s="1">
        <v>44733</v>
      </c>
      <c r="C333" s="44" t="s">
        <v>165</v>
      </c>
      <c r="D333" s="75">
        <v>3</v>
      </c>
      <c r="H333">
        <v>41</v>
      </c>
      <c r="I333">
        <v>42</v>
      </c>
      <c r="J333" s="77">
        <v>41</v>
      </c>
      <c r="K333" s="79">
        <v>23</v>
      </c>
      <c r="L333" s="79">
        <v>23</v>
      </c>
      <c r="M333" s="77">
        <v>23</v>
      </c>
      <c r="N333" s="18">
        <f>(K333+L333+M333)/3</f>
        <v>23</v>
      </c>
      <c r="O333" s="21">
        <f t="shared" si="20"/>
        <v>44711</v>
      </c>
      <c r="P333" s="19">
        <f t="shared" si="18"/>
        <v>44736</v>
      </c>
      <c r="S333" s="79">
        <v>11</v>
      </c>
      <c r="T333" s="160" t="s">
        <v>815</v>
      </c>
    </row>
    <row r="334" spans="1:20" x14ac:dyDescent="0.25">
      <c r="A334" t="s">
        <v>627</v>
      </c>
      <c r="B334" s="1">
        <v>44733</v>
      </c>
      <c r="C334" s="44" t="s">
        <v>165</v>
      </c>
      <c r="D334" s="75">
        <v>4</v>
      </c>
      <c r="H334">
        <v>31</v>
      </c>
      <c r="I334">
        <v>36</v>
      </c>
      <c r="J334" s="77">
        <v>30</v>
      </c>
      <c r="K334" s="79">
        <v>19</v>
      </c>
      <c r="L334" s="79">
        <v>21</v>
      </c>
      <c r="M334" s="77">
        <v>19</v>
      </c>
      <c r="N334" s="18">
        <f>(K334+L334+M334)/3</f>
        <v>19.666666666666668</v>
      </c>
      <c r="O334" s="21">
        <f t="shared" si="20"/>
        <v>44714.333333333336</v>
      </c>
      <c r="P334" s="19">
        <f t="shared" si="18"/>
        <v>44739.333333333336</v>
      </c>
      <c r="S334" s="79">
        <v>11</v>
      </c>
    </row>
    <row r="335" spans="1:20" x14ac:dyDescent="0.25">
      <c r="A335" t="s">
        <v>628</v>
      </c>
      <c r="B335" s="1">
        <v>44733</v>
      </c>
      <c r="C335" s="44" t="s">
        <v>165</v>
      </c>
      <c r="D335" s="75">
        <v>5</v>
      </c>
      <c r="H335">
        <v>37</v>
      </c>
      <c r="I335">
        <v>40</v>
      </c>
      <c r="J335" s="77">
        <v>38</v>
      </c>
      <c r="K335" s="79">
        <v>22</v>
      </c>
      <c r="L335" s="79">
        <v>22</v>
      </c>
      <c r="M335" s="77">
        <v>22</v>
      </c>
      <c r="N335" s="18">
        <f>(K335+L335+M335)/3</f>
        <v>22</v>
      </c>
      <c r="O335" s="21">
        <f t="shared" si="20"/>
        <v>44712</v>
      </c>
      <c r="P335" s="19">
        <f t="shared" si="18"/>
        <v>44737</v>
      </c>
      <c r="S335" s="79">
        <v>11</v>
      </c>
    </row>
    <row r="336" spans="1:20" ht="30" x14ac:dyDescent="0.25">
      <c r="A336" t="s">
        <v>200</v>
      </c>
      <c r="B336" s="1">
        <v>44736</v>
      </c>
      <c r="C336" s="44" t="s">
        <v>722</v>
      </c>
      <c r="D336" s="75">
        <v>3</v>
      </c>
      <c r="H336" t="s">
        <v>4</v>
      </c>
      <c r="K336" s="79"/>
      <c r="L336" s="79"/>
      <c r="N336" s="18">
        <v>24</v>
      </c>
      <c r="O336" s="21">
        <f t="shared" si="20"/>
        <v>44713</v>
      </c>
      <c r="P336" s="19">
        <f t="shared" si="18"/>
        <v>44738</v>
      </c>
      <c r="S336" s="56">
        <v>11</v>
      </c>
    </row>
    <row r="340" spans="1:19" s="100" customFormat="1" x14ac:dyDescent="0.25">
      <c r="A340"/>
      <c r="B340"/>
      <c r="C340"/>
      <c r="D340" s="75"/>
      <c r="E340"/>
      <c r="F340"/>
      <c r="G340" s="77"/>
      <c r="H340"/>
      <c r="I340"/>
      <c r="J340" s="77"/>
      <c r="K340"/>
      <c r="L340"/>
      <c r="M340" s="77"/>
      <c r="N340" s="30"/>
      <c r="O340" s="22"/>
      <c r="P340" s="8"/>
      <c r="Q340" s="145"/>
      <c r="R340" s="132"/>
      <c r="S340" s="56"/>
    </row>
    <row r="354" spans="1:19" s="100" customFormat="1" x14ac:dyDescent="0.25">
      <c r="A354"/>
      <c r="B354"/>
      <c r="C354"/>
      <c r="D354" s="75"/>
      <c r="E354"/>
      <c r="F354"/>
      <c r="G354" s="77"/>
      <c r="H354"/>
      <c r="I354"/>
      <c r="J354" s="77"/>
      <c r="K354"/>
      <c r="L354"/>
      <c r="M354" s="77"/>
      <c r="N354" s="30"/>
      <c r="O354" s="22"/>
      <c r="P354" s="8"/>
      <c r="Q354" s="145"/>
      <c r="R354" s="132"/>
      <c r="S354" s="56"/>
    </row>
    <row r="372" spans="1:19" s="100" customFormat="1" x14ac:dyDescent="0.25">
      <c r="A372"/>
      <c r="B372"/>
      <c r="C372"/>
      <c r="D372" s="75"/>
      <c r="E372"/>
      <c r="F372"/>
      <c r="G372" s="77"/>
      <c r="H372"/>
      <c r="I372"/>
      <c r="J372" s="77"/>
      <c r="K372"/>
      <c r="L372"/>
      <c r="M372" s="77"/>
      <c r="N372" s="30"/>
      <c r="O372" s="22"/>
      <c r="P372" s="8"/>
      <c r="Q372" s="145"/>
      <c r="R372" s="132"/>
      <c r="S372" s="56"/>
    </row>
  </sheetData>
  <sortState ref="A2:T373">
    <sortCondition ref="R2:R37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Южный район (АО)</vt:lpstr>
      <vt:lpstr>Юг сроки</vt:lpstr>
      <vt:lpstr>Север</vt:lpstr>
      <vt:lpstr>Мечение-1</vt:lpstr>
      <vt:lpstr>Мечение-2</vt:lpstr>
      <vt:lpstr>Беспок 2022</vt:lpstr>
      <vt:lpstr>Беспок 2022 (2)</vt:lpstr>
      <vt:lpstr>Укрытость</vt:lpstr>
      <vt:lpstr>Укрытость проба</vt:lpstr>
      <vt:lpstr>Мечение-2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2023-12-06T16:56:26Z</dcterms:modified>
</cp:coreProperties>
</file>